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ELEBR\20234\"/>
    </mc:Choice>
  </mc:AlternateContent>
  <xr:revisionPtr revIDLastSave="0" documentId="13_ncr:1_{3453CDE0-A4D0-4672-9CAB-A1E7B0FAAF6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el 1" sheetId="1" r:id="rId1"/>
    <sheet name="tabel 2" sheetId="2" r:id="rId2"/>
    <sheet name="tabel 2 (b)" sheetId="3" r:id="rId3"/>
    <sheet name="tabel 2 (t)" sheetId="4" r:id="rId4"/>
    <sheet name="tabel 3" sheetId="5" r:id="rId5"/>
    <sheet name="tabel 4" sheetId="6" r:id="rId6"/>
    <sheet name="tabel 5" sheetId="36" r:id="rId7"/>
    <sheet name="tabel 6 " sheetId="8" r:id="rId8"/>
    <sheet name="tabel 7" sheetId="9" r:id="rId9"/>
    <sheet name="tabel8_17" sheetId="38" r:id="rId10"/>
    <sheet name="tabel8" sheetId="11" r:id="rId11"/>
    <sheet name="tabel9" sheetId="12" r:id="rId12"/>
    <sheet name="tabel10" sheetId="13" r:id="rId13"/>
    <sheet name="tabel11" sheetId="14" r:id="rId14"/>
    <sheet name="tabel12" sheetId="15" r:id="rId15"/>
    <sheet name="tabel13" sheetId="16" r:id="rId16"/>
    <sheet name="tabel14" sheetId="17" r:id="rId17"/>
    <sheet name="tabel15" sheetId="18" r:id="rId18"/>
    <sheet name="tabel16" sheetId="19" r:id="rId19"/>
    <sheet name="tabel17" sheetId="20" r:id="rId20"/>
    <sheet name="tabel 18" sheetId="21" r:id="rId21"/>
    <sheet name="Tabel 19-23" sheetId="22" r:id="rId22"/>
    <sheet name="tabel 19" sheetId="23" r:id="rId23"/>
    <sheet name="tabel 20" sheetId="24" r:id="rId24"/>
    <sheet name="tabel 21" sheetId="25" r:id="rId25"/>
    <sheet name="tabel 22" sheetId="26" r:id="rId26"/>
    <sheet name="tabel 23" sheetId="27" r:id="rId27"/>
    <sheet name="tabel 24" sheetId="28" r:id="rId28"/>
    <sheet name="Tabel 25-29" sheetId="29" r:id="rId29"/>
    <sheet name="tabel 25" sheetId="30" r:id="rId30"/>
    <sheet name="tabel 26" sheetId="31" r:id="rId31"/>
    <sheet name="tabel 27" sheetId="32" r:id="rId32"/>
    <sheet name="tabel 28" sheetId="33" r:id="rId33"/>
    <sheet name="tabel 29" sheetId="34" r:id="rId34"/>
    <sheet name="Feuil1" sheetId="39" state="hidden" r:id="rId35"/>
  </sheets>
  <definedNames>
    <definedName name="ACwvu.fr." localSheetId="4" hidden="1">'tabel 3'!#REF!</definedName>
    <definedName name="ACwvu.fr." localSheetId="5" hidden="1">'tabel 4'!#REF!</definedName>
    <definedName name="ACwvu.fr." localSheetId="6" hidden="1">'tabel 5'!#REF!</definedName>
    <definedName name="ACwvu.fr." localSheetId="7" hidden="1">'tabel 6 '!#REF!</definedName>
    <definedName name="ACwvu.nl." localSheetId="4" hidden="1">'tabel 3'!#REF!</definedName>
    <definedName name="ACwvu.nl." localSheetId="5" hidden="1">'tabel 4'!#REF!</definedName>
    <definedName name="ACwvu.nl." localSheetId="6" hidden="1">'tabel 5'!#REF!</definedName>
    <definedName name="ACwvu.nl." localSheetId="7" hidden="1">'tabel 6 '!#REF!</definedName>
    <definedName name="ACwvu.Tabel._.1._.nl." localSheetId="1" hidden="1">'tabel 2'!#REF!</definedName>
    <definedName name="ACwvu.Tabel._.1._.nl." localSheetId="2" hidden="1">'tabel 2 (b)'!#REF!</definedName>
    <definedName name="ACwvu.Tabel._.1._.nl." localSheetId="3" hidden="1">'tabel 2 (t)'!#REF!</definedName>
    <definedName name="ACwvu.Tabel._.2._.nl." localSheetId="20" hidden="1">'tabel 18'!#REF!</definedName>
    <definedName name="ACwvu.Tabel._.2._.nl." localSheetId="22" hidden="1">'tabel 19'!#REF!</definedName>
    <definedName name="ACwvu.Tabel._.2._.nl." localSheetId="23" hidden="1">'tabel 20'!#REF!</definedName>
    <definedName name="ACwvu.Tabel._.2._.nl." localSheetId="24" hidden="1">'tabel 21'!#REF!</definedName>
    <definedName name="ACwvu.Tabel._.2._.nl." localSheetId="25" hidden="1">'tabel 22'!#REF!</definedName>
    <definedName name="ACwvu.Tabel._.2._.nl." localSheetId="26" hidden="1">'tabel 23'!#REF!</definedName>
    <definedName name="ACwvu.Tabel._.2._.nl." localSheetId="29" hidden="1">'tabel 25'!#REF!</definedName>
    <definedName name="ACwvu.Tabel._.2._.nl." localSheetId="30" hidden="1">'tabel 26'!#REF!</definedName>
    <definedName name="ACwvu.Tabel._.2._.nl." localSheetId="31" hidden="1">'tabel 27'!#REF!</definedName>
    <definedName name="ACwvu.Tabel._.2._.nl." localSheetId="32" hidden="1">'tabel 28'!#REF!</definedName>
    <definedName name="ACwvu.Tabel._.2._.nl." localSheetId="33" hidden="1">'tabel 29'!#REF!</definedName>
    <definedName name="ACwvu.Tabel._.3._.nl." localSheetId="27" hidden="1">'tabel 24'!#REF!</definedName>
    <definedName name="ACwvu.Tableau._.1._.fr." localSheetId="1" hidden="1">'tabel 2'!#REF!</definedName>
    <definedName name="ACwvu.Tableau._.1._.fr." localSheetId="2" hidden="1">'tabel 2 (b)'!#REF!</definedName>
    <definedName name="ACwvu.Tableau._.1._.fr." localSheetId="3" hidden="1">'tabel 2 (t)'!#REF!</definedName>
    <definedName name="ACwvu.Tableau._.2._.fr." localSheetId="20" hidden="1">'tabel 18'!$L:$L</definedName>
    <definedName name="ACwvu.Tableau._.2._.fr." localSheetId="22" hidden="1">'tabel 19'!$V:$V</definedName>
    <definedName name="ACwvu.Tableau._.2._.fr." localSheetId="23" hidden="1">'tabel 20'!$V:$V</definedName>
    <definedName name="ACwvu.Tableau._.2._.fr." localSheetId="24" hidden="1">'tabel 21'!$V:$V</definedName>
    <definedName name="ACwvu.Tableau._.2._.fr." localSheetId="25" hidden="1">'tabel 22'!$V:$V</definedName>
    <definedName name="ACwvu.Tableau._.2._.fr." localSheetId="26" hidden="1">'tabel 23'!$V:$V</definedName>
    <definedName name="ACwvu.Tableau._.2._.fr." localSheetId="29" hidden="1">'tabel 25'!$U:$U</definedName>
    <definedName name="ACwvu.Tableau._.2._.fr." localSheetId="30" hidden="1">'tabel 26'!$U:$U</definedName>
    <definedName name="ACwvu.Tableau._.2._.fr." localSheetId="31" hidden="1">'tabel 27'!$U:$U</definedName>
    <definedName name="ACwvu.Tableau._.2._.fr." localSheetId="32" hidden="1">'tabel 28'!$U:$U</definedName>
    <definedName name="ACwvu.Tableau._.2._.fr." localSheetId="33" hidden="1">'tabel 29'!$U:$U</definedName>
    <definedName name="ACwvu.Tableau._.3._.fr." localSheetId="27" hidden="1">'tabel 24'!#REF!</definedName>
    <definedName name="ACwvu.volledig." localSheetId="4" hidden="1">'tabel 3'!#REF!</definedName>
    <definedName name="ACwvu.volledig." localSheetId="5" hidden="1">'tabel 4'!#REF!</definedName>
    <definedName name="ACwvu.volledig." localSheetId="6" hidden="1">'tabel 5'!#REF!</definedName>
    <definedName name="ACwvu.volledig." localSheetId="7" hidden="1">'tabel 6 '!#REF!</definedName>
    <definedName name="Cwvu.fr." localSheetId="4" hidden="1">'tabel 3'!$1:$1,'tabel 3'!#REF!,'tabel 3'!$4:$5</definedName>
    <definedName name="Cwvu.fr." localSheetId="5" hidden="1">'tabel 4'!$1:$1,'tabel 4'!$2:$2,'tabel 4'!$4:$5</definedName>
    <definedName name="Cwvu.fr." localSheetId="6" hidden="1">'tabel 5'!$1:$1,'tabel 5'!$3:$3,'tabel 5'!$4:$5</definedName>
    <definedName name="Cwvu.fr." localSheetId="7" hidden="1">'tabel 6 '!$1:$1,'tabel 6 '!$3:$3,'tabel 6 '!$4:$5</definedName>
    <definedName name="Cwvu.nl." localSheetId="4" hidden="1">'tabel 3'!#REF!,'tabel 3'!$2:$2,'tabel 3'!#REF!</definedName>
    <definedName name="Cwvu.nl." localSheetId="5" hidden="1">'tabel 4'!#REF!,'tabel 4'!#REF!,'tabel 4'!#REF!</definedName>
    <definedName name="Cwvu.nl." localSheetId="6" hidden="1">'tabel 5'!#REF!,'tabel 5'!#REF!,'tabel 5'!#REF!</definedName>
    <definedName name="Cwvu.nl." localSheetId="7" hidden="1">'tabel 6 '!#REF!,'tabel 6 '!#REF!,'tabel 6 '!#REF!</definedName>
    <definedName name="Cwvu.Tabel._.1._.nl." localSheetId="1" hidden="1">'tabel 2'!#REF!</definedName>
    <definedName name="Cwvu.Tabel._.1._.nl." localSheetId="2" hidden="1">'tabel 2 (b)'!#REF!</definedName>
    <definedName name="Cwvu.Tabel._.1._.nl." localSheetId="3" hidden="1">'tabel 2 (t)'!#REF!</definedName>
    <definedName name="Cwvu.Tabel._.2._.nl." localSheetId="20" hidden="1">'tabel 18'!#REF!,'tabel 18'!#REF!</definedName>
    <definedName name="Cwvu.Tabel._.2._.nl." localSheetId="22" hidden="1">'tabel 19'!#REF!,'tabel 19'!#REF!</definedName>
    <definedName name="Cwvu.Tabel._.2._.nl." localSheetId="23" hidden="1">'tabel 20'!#REF!,'tabel 20'!#REF!</definedName>
    <definedName name="Cwvu.Tabel._.2._.nl." localSheetId="24" hidden="1">'tabel 21'!#REF!,'tabel 21'!#REF!</definedName>
    <definedName name="Cwvu.Tabel._.2._.nl." localSheetId="25" hidden="1">'tabel 22'!#REF!,'tabel 22'!#REF!</definedName>
    <definedName name="Cwvu.Tabel._.2._.nl." localSheetId="26" hidden="1">'tabel 23'!#REF!,'tabel 23'!#REF!</definedName>
    <definedName name="Cwvu.Tabel._.2._.nl." localSheetId="29" hidden="1">'tabel 25'!#REF!,'tabel 25'!#REF!</definedName>
    <definedName name="Cwvu.Tabel._.2._.nl." localSheetId="30" hidden="1">'tabel 26'!#REF!,'tabel 26'!#REF!</definedName>
    <definedName name="Cwvu.Tabel._.2._.nl." localSheetId="31" hidden="1">'tabel 27'!#REF!,'tabel 27'!#REF!</definedName>
    <definedName name="Cwvu.Tabel._.2._.nl." localSheetId="32" hidden="1">'tabel 28'!#REF!,'tabel 28'!#REF!</definedName>
    <definedName name="Cwvu.Tabel._.2._.nl." localSheetId="33" hidden="1">'tabel 29'!#REF!,'tabel 29'!#REF!</definedName>
    <definedName name="Cwvu.Tabel._.3._.nl." localSheetId="27" hidden="1">'tabel 24'!#REF!</definedName>
    <definedName name="Cwvu.Tableau._.1._.fr." localSheetId="1" hidden="1">'tabel 2'!$1:$4,'tabel 2'!$5:$6</definedName>
    <definedName name="Cwvu.Tableau._.1._.fr." localSheetId="2" hidden="1">'tabel 2 (b)'!$1:$4,'tabel 2 (b)'!$5:$6</definedName>
    <definedName name="Cwvu.Tableau._.1._.fr." localSheetId="3" hidden="1">'tabel 2 (t)'!$1:$4,'tabel 2 (t)'!$5:$6</definedName>
    <definedName name="Cwvu.Tableau._.2._.fr." localSheetId="20" hidden="1">'tabel 18'!$1:$2,'tabel 18'!$5:$6</definedName>
    <definedName name="Cwvu.Tableau._.2._.fr." localSheetId="22" hidden="1">'tabel 19'!$1:$2,'tabel 19'!$6:$7</definedName>
    <definedName name="Cwvu.Tableau._.2._.fr." localSheetId="23" hidden="1">'tabel 20'!$1:$2,'tabel 20'!$6:$7</definedName>
    <definedName name="Cwvu.Tableau._.2._.fr." localSheetId="24" hidden="1">'tabel 21'!$1:$2,'tabel 21'!$6:$7</definedName>
    <definedName name="Cwvu.Tableau._.2._.fr." localSheetId="25" hidden="1">'tabel 22'!$1:$2,'tabel 22'!$6:$7</definedName>
    <definedName name="Cwvu.Tableau._.2._.fr." localSheetId="26" hidden="1">'tabel 23'!$1:$2,'tabel 23'!$6:$7</definedName>
    <definedName name="Cwvu.Tableau._.2._.fr." localSheetId="29" hidden="1">'tabel 25'!$1:$2,'tabel 25'!$6:$7</definedName>
    <definedName name="Cwvu.Tableau._.2._.fr." localSheetId="30" hidden="1">'tabel 26'!$1:$2,'tabel 26'!$6:$7</definedName>
    <definedName name="Cwvu.Tableau._.2._.fr." localSheetId="31" hidden="1">'tabel 27'!$1:$2,'tabel 27'!$6:$7</definedName>
    <definedName name="Cwvu.Tableau._.2._.fr." localSheetId="32" hidden="1">'tabel 28'!$1:$2,'tabel 28'!$6:$7</definedName>
    <definedName name="Cwvu.Tableau._.2._.fr." localSheetId="33" hidden="1">'tabel 29'!$1:$2,'tabel 29'!$6:$7</definedName>
    <definedName name="Cwvu.Tableau._.3._.fr." localSheetId="27" hidden="1">'tabel 24'!$1:$4,'tabel 24'!$5:$6</definedName>
    <definedName name="Print_Area" localSheetId="0">'tabel 1'!$A$1:$P$14</definedName>
    <definedName name="Print_Area" localSheetId="20">'tabel 18'!$A$1:$L$79</definedName>
    <definedName name="Print_Area" localSheetId="22">'tabel 19'!$A$1:$V$81</definedName>
    <definedName name="Print_Area" localSheetId="21">'Tabel 19-23'!$A$1:$V$81</definedName>
    <definedName name="Print_Area" localSheetId="1">'tabel 2'!$A$1:$N$17</definedName>
    <definedName name="Print_Area" localSheetId="2">'tabel 2 (b)'!$A$1:$O$18</definedName>
    <definedName name="Print_Area" localSheetId="3">'tabel 2 (t)'!$A$1:$O$17</definedName>
    <definedName name="Print_Area" localSheetId="23">'tabel 20'!$A$1:$V$81</definedName>
    <definedName name="Print_Area" localSheetId="24">'tabel 21'!$A$1:$V$81</definedName>
    <definedName name="Print_Area" localSheetId="25">'tabel 22'!$A$1:$V$81</definedName>
    <definedName name="Print_Area" localSheetId="26">'tabel 23'!$A$1:$V$81</definedName>
    <definedName name="Print_Area" localSheetId="27">'tabel 24'!$A$1:$M$68</definedName>
    <definedName name="Print_Area" localSheetId="29">'tabel 25'!$A$1:$V$70</definedName>
    <definedName name="Print_Area" localSheetId="28">'Tabel 25-29'!$A$1:$V$70</definedName>
    <definedName name="Print_Area" localSheetId="30">'tabel 26'!$A$1:$V$70</definedName>
    <definedName name="Print_Area" localSheetId="31">'tabel 27'!$A$1:$V$72</definedName>
    <definedName name="Print_Area" localSheetId="32">'tabel 28'!$A$1:$V$74</definedName>
    <definedName name="Print_Area" localSheetId="33">'tabel 29'!$A$1:$V$73</definedName>
    <definedName name="Print_Area" localSheetId="4">'tabel 3'!$A$1:$N$67</definedName>
    <definedName name="Print_Area" localSheetId="5">'tabel 4'!$A$1:$L$68</definedName>
    <definedName name="Print_Area" localSheetId="6">'tabel 5'!$A$1:$M$78</definedName>
    <definedName name="Print_Area" localSheetId="7">'tabel 6 '!$A$1:$K$78</definedName>
    <definedName name="Print_Area" localSheetId="8">'tabel 7'!$A$1:$AP$69</definedName>
    <definedName name="Print_Area" localSheetId="12">tabel10!$A$1:$AP$69</definedName>
    <definedName name="Print_Area" localSheetId="13">tabel11!$A$1:$AP$69</definedName>
    <definedName name="Print_Area" localSheetId="14">tabel12!$A$1:$AP$69</definedName>
    <definedName name="Print_Area" localSheetId="15">tabel13!$A$1:$AP$69</definedName>
    <definedName name="Print_Area" localSheetId="16">tabel14!$A$1:$AP$69</definedName>
    <definedName name="Print_Area" localSheetId="17">tabel15!$A$1:$AP$69</definedName>
    <definedName name="Print_Area" localSheetId="18">tabel16!$A$1:$AP$69</definedName>
    <definedName name="Print_Area" localSheetId="19">tabel17!$A$1:$AP$69</definedName>
    <definedName name="Print_Area" localSheetId="10">tabel8!$A$1:$AP$69</definedName>
    <definedName name="Print_Area" localSheetId="9">tabel8_17!$A$1:$AP$69</definedName>
    <definedName name="Print_Area" localSheetId="11">tabel9!$A$1:$AP$69</definedName>
    <definedName name="Rwvu.fr." localSheetId="4" hidden="1">'tabel 3'!$B:$B</definedName>
    <definedName name="Rwvu.fr." localSheetId="5" hidden="1">'tabel 4'!$A:$B</definedName>
    <definedName name="Rwvu.fr." localSheetId="6" hidden="1">'tabel 5'!$A:$B</definedName>
    <definedName name="Rwvu.fr." localSheetId="7" hidden="1">'tabel 6 '!$A:$B</definedName>
    <definedName name="Rwvu.nl." localSheetId="4" hidden="1">'tabel 3'!#REF!</definedName>
    <definedName name="Rwvu.nl." localSheetId="5" hidden="1">'tabel 4'!#REF!</definedName>
    <definedName name="Rwvu.nl." localSheetId="6" hidden="1">'tabel 5'!#REF!</definedName>
    <definedName name="Rwvu.nl." localSheetId="7" hidden="1">'tabel 6 '!#REF!</definedName>
    <definedName name="Rwvu.Tabel._.1._.nl." localSheetId="1" hidden="1">'tabel 2'!#REF!</definedName>
    <definedName name="Rwvu.Tabel._.1._.nl." localSheetId="2" hidden="1">'tabel 2 (b)'!#REF!</definedName>
    <definedName name="Rwvu.Tabel._.1._.nl." localSheetId="3" hidden="1">'tabel 2 (t)'!#REF!</definedName>
    <definedName name="Rwvu.Tabel._.2._.nl." localSheetId="20" hidden="1">'tabel 18'!#REF!,'tabel 18'!#REF!</definedName>
    <definedName name="Rwvu.Tabel._.2._.nl." localSheetId="22" hidden="1">'tabel 19'!#REF!,'tabel 19'!#REF!</definedName>
    <definedName name="Rwvu.Tabel._.2._.nl." localSheetId="23" hidden="1">'tabel 20'!#REF!,'tabel 20'!#REF!</definedName>
    <definedName name="Rwvu.Tabel._.2._.nl." localSheetId="24" hidden="1">'tabel 21'!#REF!,'tabel 21'!#REF!</definedName>
    <definedName name="Rwvu.Tabel._.2._.nl." localSheetId="25" hidden="1">'tabel 22'!#REF!,'tabel 22'!#REF!</definedName>
    <definedName name="Rwvu.Tabel._.2._.nl." localSheetId="26" hidden="1">'tabel 23'!#REF!,'tabel 23'!#REF!</definedName>
    <definedName name="Rwvu.Tabel._.2._.nl." localSheetId="29" hidden="1">'tabel 25'!#REF!,'tabel 25'!#REF!</definedName>
    <definedName name="Rwvu.Tabel._.2._.nl." localSheetId="30" hidden="1">'tabel 26'!#REF!,'tabel 26'!#REF!</definedName>
    <definedName name="Rwvu.Tabel._.2._.nl." localSheetId="31" hidden="1">'tabel 27'!#REF!,'tabel 27'!#REF!</definedName>
    <definedName name="Rwvu.Tabel._.2._.nl." localSheetId="32" hidden="1">'tabel 28'!#REF!,'tabel 28'!#REF!</definedName>
    <definedName name="Rwvu.Tabel._.2._.nl." localSheetId="33" hidden="1">'tabel 29'!#REF!,'tabel 29'!#REF!</definedName>
    <definedName name="Rwvu.Tabel._.3._.nl." localSheetId="27" hidden="1">'tabel 24'!#REF!,'tabel 24'!#REF!</definedName>
    <definedName name="Rwvu.Tableau._.1._.fr." localSheetId="1" hidden="1">'tabel 2'!$A:$A</definedName>
    <definedName name="Rwvu.Tableau._.1._.fr." localSheetId="2" hidden="1">'tabel 2 (b)'!$A:$A</definedName>
    <definedName name="Rwvu.Tableau._.1._.fr." localSheetId="3" hidden="1">'tabel 2 (t)'!$A:$A</definedName>
    <definedName name="Rwvu.Tableau._.2._.fr." localSheetId="20" hidden="1">'tabel 18'!$A:$B</definedName>
    <definedName name="Rwvu.Tableau._.2._.fr." localSheetId="22" hidden="1">'tabel 19'!$A:$B</definedName>
    <definedName name="Rwvu.Tableau._.2._.fr." localSheetId="23" hidden="1">'tabel 20'!$A:$B</definedName>
    <definedName name="Rwvu.Tableau._.2._.fr." localSheetId="24" hidden="1">'tabel 21'!$A:$B</definedName>
    <definedName name="Rwvu.Tableau._.2._.fr." localSheetId="25" hidden="1">'tabel 22'!$A:$B</definedName>
    <definedName name="Rwvu.Tableau._.2._.fr." localSheetId="26" hidden="1">'tabel 23'!$A:$B</definedName>
    <definedName name="Rwvu.Tableau._.2._.fr." localSheetId="29" hidden="1">'tabel 25'!$A:$B</definedName>
    <definedName name="Rwvu.Tableau._.2._.fr." localSheetId="30" hidden="1">'tabel 26'!$A:$B</definedName>
    <definedName name="Rwvu.Tableau._.2._.fr." localSheetId="31" hidden="1">'tabel 27'!$A:$B</definedName>
    <definedName name="Rwvu.Tableau._.2._.fr." localSheetId="32" hidden="1">'tabel 28'!$A:$B</definedName>
    <definedName name="Rwvu.Tableau._.2._.fr." localSheetId="33" hidden="1">'tabel 29'!$A:$B</definedName>
    <definedName name="Rwvu.Tableau._.3._.fr." localSheetId="27" hidden="1">'tabel 24'!#REF!,'tabel 24'!$A:$C</definedName>
    <definedName name="Swvu.fr." localSheetId="4" hidden="1">'tabel 3'!#REF!</definedName>
    <definedName name="Swvu.fr." localSheetId="5" hidden="1">'tabel 4'!#REF!</definedName>
    <definedName name="Swvu.fr." localSheetId="6" hidden="1">'tabel 5'!#REF!</definedName>
    <definedName name="Swvu.fr." localSheetId="7" hidden="1">'tabel 6 '!#REF!</definedName>
    <definedName name="Swvu.nl." localSheetId="4" hidden="1">'tabel 3'!#REF!</definedName>
    <definedName name="Swvu.nl." localSheetId="5" hidden="1">'tabel 4'!#REF!</definedName>
    <definedName name="Swvu.nl." localSheetId="6" hidden="1">'tabel 5'!#REF!</definedName>
    <definedName name="Swvu.nl." localSheetId="7" hidden="1">'tabel 6 '!#REF!</definedName>
    <definedName name="Swvu.Tabel._.1._.nl." localSheetId="1" hidden="1">'tabel 2'!#REF!</definedName>
    <definedName name="Swvu.Tabel._.1._.nl." localSheetId="2" hidden="1">'tabel 2 (b)'!#REF!</definedName>
    <definedName name="Swvu.Tabel._.1._.nl." localSheetId="3" hidden="1">'tabel 2 (t)'!#REF!</definedName>
    <definedName name="Swvu.Tabel._.2._.nl." localSheetId="20" hidden="1">'tabel 18'!#REF!</definedName>
    <definedName name="Swvu.Tabel._.2._.nl." localSheetId="22" hidden="1">'tabel 19'!#REF!</definedName>
    <definedName name="Swvu.Tabel._.2._.nl." localSheetId="23" hidden="1">'tabel 20'!#REF!</definedName>
    <definedName name="Swvu.Tabel._.2._.nl." localSheetId="24" hidden="1">'tabel 21'!#REF!</definedName>
    <definedName name="Swvu.Tabel._.2._.nl." localSheetId="25" hidden="1">'tabel 22'!#REF!</definedName>
    <definedName name="Swvu.Tabel._.2._.nl." localSheetId="26" hidden="1">'tabel 23'!#REF!</definedName>
    <definedName name="Swvu.Tabel._.2._.nl." localSheetId="29" hidden="1">'tabel 25'!#REF!</definedName>
    <definedName name="Swvu.Tabel._.2._.nl." localSheetId="30" hidden="1">'tabel 26'!#REF!</definedName>
    <definedName name="Swvu.Tabel._.2._.nl." localSheetId="31" hidden="1">'tabel 27'!#REF!</definedName>
    <definedName name="Swvu.Tabel._.2._.nl." localSheetId="32" hidden="1">'tabel 28'!#REF!</definedName>
    <definedName name="Swvu.Tabel._.2._.nl." localSheetId="33" hidden="1">'tabel 29'!#REF!</definedName>
    <definedName name="Swvu.Tabel._.3._.nl." localSheetId="27" hidden="1">'tabel 24'!#REF!</definedName>
    <definedName name="Swvu.Tableau._.1._.fr." localSheetId="1" hidden="1">'tabel 2'!#REF!</definedName>
    <definedName name="Swvu.Tableau._.1._.fr." localSheetId="2" hidden="1">'tabel 2 (b)'!#REF!</definedName>
    <definedName name="Swvu.Tableau._.1._.fr." localSheetId="3" hidden="1">'tabel 2 (t)'!#REF!</definedName>
    <definedName name="Swvu.Tableau._.2._.fr." localSheetId="20" hidden="1">'tabel 18'!$L:$L</definedName>
    <definedName name="Swvu.Tableau._.2._.fr." localSheetId="22" hidden="1">'tabel 19'!$V:$V</definedName>
    <definedName name="Swvu.Tableau._.2._.fr." localSheetId="23" hidden="1">'tabel 20'!$V:$V</definedName>
    <definedName name="Swvu.Tableau._.2._.fr." localSheetId="24" hidden="1">'tabel 21'!$V:$V</definedName>
    <definedName name="Swvu.Tableau._.2._.fr." localSheetId="25" hidden="1">'tabel 22'!$V:$V</definedName>
    <definedName name="Swvu.Tableau._.2._.fr." localSheetId="26" hidden="1">'tabel 23'!$V:$V</definedName>
    <definedName name="Swvu.Tableau._.2._.fr." localSheetId="29" hidden="1">'tabel 25'!$U:$U</definedName>
    <definedName name="Swvu.Tableau._.2._.fr." localSheetId="30" hidden="1">'tabel 26'!$U:$U</definedName>
    <definedName name="Swvu.Tableau._.2._.fr." localSheetId="31" hidden="1">'tabel 27'!$U:$U</definedName>
    <definedName name="Swvu.Tableau._.2._.fr." localSheetId="32" hidden="1">'tabel 28'!$U:$U</definedName>
    <definedName name="Swvu.Tableau._.2._.fr." localSheetId="33" hidden="1">'tabel 29'!$U:$U</definedName>
    <definedName name="Swvu.Tableau._.3._.fr." localSheetId="27" hidden="1">'tabel 24'!#REF!</definedName>
    <definedName name="Swvu.volledig." localSheetId="4" hidden="1">'tabel 3'!#REF!</definedName>
    <definedName name="Swvu.volledig." localSheetId="5" hidden="1">'tabel 4'!#REF!</definedName>
    <definedName name="Swvu.volledig." localSheetId="6" hidden="1">'tabel 5'!#REF!</definedName>
    <definedName name="Swvu.volledig." localSheetId="7" hidden="1">'tabel 6 '!#REF!</definedName>
    <definedName name="wrn.fr." localSheetId="34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22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1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23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24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25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26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29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30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31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32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33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localSheetId="4" hidden="1">{"fr (tabel 1)",#N/A,FALSE,"tabel 1 sect_lftd";"fr (tabel1bis)",#N/A,FALSE,"tabel 1 sect_lftd_bis";"fr (tabel1ter)",#N/A,FALSE,"tabel 1 sect_lftd_ter";"fr (tabel 2)",#N/A,FALSE,"tabel 2 act-lftd";"fr (tabel 3)",#N/A,FALSE,"tabel 3 act-sectr_T";"fr (tabel 4)",#N/A,FALSE,"tabel 4 act-sectr_T";"fr (tabel 4bis)",#N/A,FALSE,"tabel 4 act-sectr_Tbis";"fr (tabel 4ter)",#N/A,FALSE,"tabel 4 act-sectr_Tter";"fr (tabel 5)",#N/A,FALSE,"tabel 5 act_imp_v";"fr (tabel 5bis)",#N/A,FALSE,"tabel 5 act_imp_v bis";"fr (tabel 5ter)",#N/A,FALSE,"tabel 5 act_imp_vter";"fr (tabel 6)",#N/A,FALSE,"tabel 6 act-hfdv";"fr (tabel 7)",#N/A,FALSE,"tabel 7 hfdv-lftd"}</definedName>
    <definedName name="wrn.fr." localSheetId="5" hidden="1">{"fr (tabel 1)",#N/A,FALSE,"tabel 1 sect_lftd";"fr (tabel1bis)",#N/A,FALSE,"tabel 1 sect_lftd_bis";"fr (tabel1ter)",#N/A,FALSE,"tabel 1 sect_lftd_ter";"fr (tabel 2)",#N/A,FALSE,"tabel 2 act-lftd";"fr (tabel 3)",#N/A,FALSE,"tabel 3 act-sectr_T";"fr (tabel 4)",#N/A,FALSE,"tabel 4 act-sectr_T";"fr (tabel 4bis)",#N/A,FALSE,"tabel 4 act-sectr_Tbis";"fr (tabel 4ter)",#N/A,FALSE,"tabel 4 act-sectr_Tter";"fr (tabel 5)",#N/A,FALSE,"tabel 5 act_imp_v";"fr (tabel 5bis)",#N/A,FALSE,"tabel 5 act_imp_v bis";"fr (tabel 5ter)",#N/A,FALSE,"tabel 5 act_imp_vter";"fr (tabel 6)",#N/A,FALSE,"tabel 6 act-hfdv";"fr (tabel 7)",#N/A,FALSE,"tabel 7 hfdv-lftd"}</definedName>
    <definedName name="wrn.fr." localSheetId="6" hidden="1">{"fr (tabel 1)",#N/A,FALSE,"tabel 1 sect_lftd";"fr (tabel1bis)",#N/A,FALSE,"tabel 1 sect_lftd_bis";"fr (tabel1ter)",#N/A,FALSE,"tabel 1 sect_lftd_ter";"fr (tabel 2)",#N/A,FALSE,"tabel 2 act-lftd";"fr (tabel 3)",#N/A,FALSE,"tabel 3 act-sectr_T";"fr (tabel 4)",#N/A,FALSE,"tabel 4 act-sectr_T";"fr (tabel 4bis)",#N/A,FALSE,"tabel 4 act-sectr_Tbis";"fr (tabel 4ter)",#N/A,FALSE,"tabel 4 act-sectr_Tter";"fr (tabel 5)",#N/A,FALSE,"tabel 5 act_imp_v";"fr (tabel 5bis)",#N/A,FALSE,"tabel 5 act_imp_v bis";"fr (tabel 5ter)",#N/A,FALSE,"tabel 5 act_imp_vter";"fr (tabel 6)",#N/A,FALSE,"tabel 6 act-hfdv";"fr (tabel 7)",#N/A,FALSE,"tabel 7 hfdv-lftd"}</definedName>
    <definedName name="wrn.fr." localSheetId="7" hidden="1">{"fr (tabel 1)",#N/A,FALSE,"tabel 1 sect_lftd";"fr (tabel1bis)",#N/A,FALSE,"tabel 1 sect_lftd_bis";"fr (tabel1ter)",#N/A,FALSE,"tabel 1 sect_lftd_ter";"fr (tabel 2)",#N/A,FALSE,"tabel 2 act-lftd";"fr (tabel 3)",#N/A,FALSE,"tabel 3 act-sectr_T";"fr (tabel 4)",#N/A,FALSE,"tabel 4 act-sectr_T";"fr (tabel 4bis)",#N/A,FALSE,"tabel 4 act-sectr_Tbis";"fr (tabel 4ter)",#N/A,FALSE,"tabel 4 act-sectr_Tter";"fr (tabel 5)",#N/A,FALSE,"tabel 5 act_imp_v";"fr (tabel 5bis)",#N/A,FALSE,"tabel 5 act_imp_v bis";"fr (tabel 5ter)",#N/A,FALSE,"tabel 5 act_imp_vter";"fr (tabel 6)",#N/A,FALSE,"tabel 6 act-hfdv";"fr (tabel 7)",#N/A,FALSE,"tabel 7 hfdv-lftd"}</definedName>
    <definedName name="wrn.fr." localSheetId="9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fr." hidden="1">{"fr (tabel 1)",#N/A,FALSE,"tabel 1 sect_lftd";"fr (tabel 2)",#N/A,FALSE,"tabel 2 act-lftd";"fr (tabel 3)",#N/A,FALSE,"tabel 3 act-sectr_T";"fr (tabel 4)",#N/A,FALSE,"tabel 4 act-sectr";"fr (tabel 5)",#N/A,FALSE,"tabel 5 act-hfdv";"fr (tabel 6)",#N/A,FALSE,"tabel 6 hfdv-lftd";"fr (tabel 7)",#N/A,FALSE,"tabel 7 typprest_hfdv";"fr (tabel 7bis)",#N/A,FALSE,"tabel 7 typprest_hfdv_bis";"fr (tabel 7ter)",#N/A,FALSE,"tabel 7 typprest_hfdv_ter";"fr (tableau 8)",#N/A,FALSE,"tabel 8 typprest_lftd";"fr (tableau 8bis)",#N/A,FALSE,"tabel 8 typprest_lftd_bis";"fr (tableau 8ter)",#N/A,FALSE,"tabel 8 typprest_lftd_ter"}</definedName>
    <definedName name="wrn.liggend." localSheetId="34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0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0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2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3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4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5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6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7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29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30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31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32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33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4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5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6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8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2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3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4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5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6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7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8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9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0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9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localSheetId="11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liggend." hidden="1">{#N/A,#N/A,FALSE,"Br01";#N/A,#N/A,FALSE,"BR02";#N/A,#N/A,FALSE,"BR02BIS";#N/A,#N/A,FALSE,"BR02TER";#N/A,#N/A,FALSE,"BR03";#N/A,#N/A,FALSE,"BR03BIS";#N/A,#N/A,FALSE,"BR03TER";#N/A,#N/A,FALSE,"BR04";#N/A,#N/A,FALSE,"BR04BIS";#N/A,#N/A,FALSE,"BR15";#N/A,#N/A,FALSE,"BR04TER";#N/A,#N/A,FALSE,"BR16";#N/A,#N/A,FALSE,"BR17";#N/A,#N/A,FALSE,"BR18";#N/A,#N/A,FALSE,"BR19";#N/A,#N/A,FALSE,"BR20";#N/A,#N/A,FALSE,"BR21";#N/A,#N/A,FALSE,"BR22";#N/A,#N/A,FALSE,"BR23";#N/A,#N/A,FALSE,"BR24";#N/A,#N/A,FALSE,"BR25";#N/A,#N/A,FALSE,"BR26";#N/A,#N/A,FALSE,"BR27";#N/A,#N/A,FALSE,"BR28";#N/A,#N/A,FALSE,"BR29";#N/A,#N/A,FALSE,"BR30"}</definedName>
    <definedName name="wrn.nederl." localSheetId="4" hidden="1">{"nl (tabel 1)",#N/A,FALSE,"tabel 1 sect_lftd";"nl (tabel 1bis)",#N/A,FALSE,"tabel 1 sect_lftd_bis";"nl (tabel 1ter)",#N/A,FALSE,"tabel 1 sect_lftd_ter";"nl (tabel 2)",#N/A,FALSE,"tabel 2 act-lftd";"nl (tabel 3)",#N/A,FALSE,"tabel 3 act-sectr_T";"nl (tabel 4)",#N/A,FALSE,"tabel 4 act-sectr_T";"nl (tabel 4bis)",#N/A,FALSE,"tabel 4 act-sectr_Tbis";"nl (tabel 4ter)",#N/A,FALSE,"tabel 4 act-sectr_Tter";"nl (tabel 5)",#N/A,FALSE,"tabel 5 act_imp_v";"nl (tabel 5bis)",#N/A,FALSE,"tabel 5 act_imp_v bis";"nl (tabel 5ter)",#N/A,FALSE,"tabel 5 act_imp_vter";"nl (tabel 6)",#N/A,FALSE,"tabel 6 act-hfdv";"nl (tabel 7)",#N/A,FALSE,"tabel 7 hfdv-lftd"}</definedName>
    <definedName name="wrn.nederl." localSheetId="5" hidden="1">{"nl (tabel 1)",#N/A,FALSE,"tabel 1 sect_lftd";"nl (tabel 1bis)",#N/A,FALSE,"tabel 1 sect_lftd_bis";"nl (tabel 1ter)",#N/A,FALSE,"tabel 1 sect_lftd_ter";"nl (tabel 2)",#N/A,FALSE,"tabel 2 act-lftd";"nl (tabel 3)",#N/A,FALSE,"tabel 3 act-sectr_T";"nl (tabel 4)",#N/A,FALSE,"tabel 4 act-sectr_T";"nl (tabel 4bis)",#N/A,FALSE,"tabel 4 act-sectr_Tbis";"nl (tabel 4ter)",#N/A,FALSE,"tabel 4 act-sectr_Tter";"nl (tabel 5)",#N/A,FALSE,"tabel 5 act_imp_v";"nl (tabel 5bis)",#N/A,FALSE,"tabel 5 act_imp_v bis";"nl (tabel 5ter)",#N/A,FALSE,"tabel 5 act_imp_vter";"nl (tabel 6)",#N/A,FALSE,"tabel 6 act-hfdv";"nl (tabel 7)",#N/A,FALSE,"tabel 7 hfdv-lftd"}</definedName>
    <definedName name="wrn.nederl." localSheetId="6" hidden="1">{"nl (tabel 1)",#N/A,FALSE,"tabel 1 sect_lftd";"nl (tabel 1bis)",#N/A,FALSE,"tabel 1 sect_lftd_bis";"nl (tabel 1ter)",#N/A,FALSE,"tabel 1 sect_lftd_ter";"nl (tabel 2)",#N/A,FALSE,"tabel 2 act-lftd";"nl (tabel 3)",#N/A,FALSE,"tabel 3 act-sectr_T";"nl (tabel 4)",#N/A,FALSE,"tabel 4 act-sectr_T";"nl (tabel 4bis)",#N/A,FALSE,"tabel 4 act-sectr_Tbis";"nl (tabel 4ter)",#N/A,FALSE,"tabel 4 act-sectr_Tter";"nl (tabel 5)",#N/A,FALSE,"tabel 5 act_imp_v";"nl (tabel 5bis)",#N/A,FALSE,"tabel 5 act_imp_v bis";"nl (tabel 5ter)",#N/A,FALSE,"tabel 5 act_imp_vter";"nl (tabel 6)",#N/A,FALSE,"tabel 6 act-hfdv";"nl (tabel 7)",#N/A,FALSE,"tabel 7 hfdv-lftd"}</definedName>
    <definedName name="wrn.nederl." localSheetId="7" hidden="1">{"nl (tabel 1)",#N/A,FALSE,"tabel 1 sect_lftd";"nl (tabel 1bis)",#N/A,FALSE,"tabel 1 sect_lftd_bis";"nl (tabel 1ter)",#N/A,FALSE,"tabel 1 sect_lftd_ter";"nl (tabel 2)",#N/A,FALSE,"tabel 2 act-lftd";"nl (tabel 3)",#N/A,FALSE,"tabel 3 act-sectr_T";"nl (tabel 4)",#N/A,FALSE,"tabel 4 act-sectr_T";"nl (tabel 4bis)",#N/A,FALSE,"tabel 4 act-sectr_Tbis";"nl (tabel 4ter)",#N/A,FALSE,"tabel 4 act-sectr_Tter";"nl (tabel 5)",#N/A,FALSE,"tabel 5 act_imp_v";"nl (tabel 5bis)",#N/A,FALSE,"tabel 5 act_imp_v bis";"nl (tabel 5ter)",#N/A,FALSE,"tabel 5 act_imp_vter";"nl (tabel 6)",#N/A,FALSE,"tabel 6 act-hfdv";"nl (tabel 7)",#N/A,FALSE,"tabel 7 hfdv-lftd"}</definedName>
    <definedName name="wrn.nl." localSheetId="34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22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1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23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24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25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26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29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30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31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32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33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4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5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6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7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localSheetId="9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nl." hidden="1">{"nl (tabel 1)",#N/A,FALSE,"tabel 1 sect_lftd";"nl (tabel 2)",#N/A,FALSE,"tabel 2 act-lftd";"nl (tabel 3)",#N/A,FALSE,"tabel 3 act-sectr_T";"nl (tabel 4)",#N/A,FALSE,"tabel 4 act-sectr";"nl (tabel 5)",#N/A,FALSE,"tabel 5 act-hfdv";"nl (tabel 6)",#N/A,FALSE,"tabel 6 hfdv-lftd";"nl (tabel 7)",#N/A,FALSE,"tabel 7 typprest_hfdv";"nl (tabel 7bis)",#N/A,FALSE,"tabel 7 typprest_hfdv_bis";"nl (tabel 7ter)",#N/A,FALSE,"tabel 7 typprest_hfdv_ter";"nl (tableau 8)",#N/A,FALSE,"tabel 8 typprest_lftd";"nl (tableau 8bis)",#N/A,FALSE,"tabel 8 typprest_lftd_bis";"nl (tableau 8ter)",#N/A,FALSE,"tabel 8 typprest_lftd_ter"}</definedName>
    <definedName name="wrn.staand." localSheetId="34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0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0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2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3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4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5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6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7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29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30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31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32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33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4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5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6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8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2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3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4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5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6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7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8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9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0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9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localSheetId="11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rn.staand." hidden="1">{#N/A,#N/A,FALSE,"BR33";#N/A,#N/A,FALSE,"BR05";#N/A,#N/A,FALSE,"BR06";#N/A,#N/A,FALSE,"BR07";#N/A,#N/A,FALSE,"BR08";#N/A,#N/A,FALSE,"BR09";#N/A,#N/A,FALSE,"BR10";#N/A,#N/A,FALSE,"BR11";#N/A,#N/A,FALSE,"BR12";#N/A,#N/A,FALSE,"BR13";#N/A,#N/A,FALSE,"BR14";#N/A,#N/A,FALSE,"BR31";#N/A,#N/A,FALSE,"BR32";#N/A,#N/A,FALSE,"BR33";#N/A,#N/A,FALSE,"BR34";#N/A,#N/A,FALSE,"BR35";#N/A,#N/A,FALSE,"BR36";#N/A,#N/A,FALSE,"BR37";#N/A,#N/A,FALSE,"BR38";#N/A,#N/A,FALSE,"BR39"}</definedName>
    <definedName name="wvu.fr." localSheetId="4" hidden="1">{TRUE,TRUE,-0.8,-17,618,363.6,FALSE,TRUE,TRUE,TRUE,0,1,#N/A,4,#N/A,12.2873563218391,16.7454545454545,1,FALSE,FALSE,3,TRUE,1,FALSE,75,"Swvu.fr.","ACwvu.fr.",#N/A,FALSE,FALSE,0.590551181102362,0.590551181102362,0.88,0.78740157480315,2,"","&amp;L&amp;A&amp;R&amp;F",TRUE,FALSE,FALSE,FALSE,1,51,#N/A,#N/A,FALSE,FALSE,"Rwvu.fr.","Cwvu.fr.",FALSE,FALSE,TRUE,9,65532,65532,FALSE,FALSE,TRUE,TRUE,TRUE}</definedName>
    <definedName name="wvu.fr." localSheetId="5" hidden="1">{TRUE,TRUE,-0.8,-17,618,363.6,FALSE,TRUE,TRUE,TRUE,0,1,#N/A,4,#N/A,12.2873563218391,16.7454545454545,1,FALSE,FALSE,3,TRUE,1,FALSE,75,"Swvu.fr.","ACwvu.fr.",#N/A,FALSE,FALSE,0.590551181102362,0.590551181102362,0.88,0.78740157480315,2,"","&amp;L&amp;A&amp;R&amp;F",TRUE,FALSE,FALSE,FALSE,1,51,#N/A,#N/A,FALSE,FALSE,"Rwvu.fr.","Cwvu.fr.",FALSE,FALSE,TRUE,9,65532,65532,FALSE,FALSE,TRUE,TRUE,TRUE}</definedName>
    <definedName name="wvu.fr." localSheetId="6" hidden="1">{TRUE,TRUE,-0.8,-17,618,363.6,FALSE,TRUE,TRUE,TRUE,0,1,#N/A,4,#N/A,12.2873563218391,16.7454545454545,1,FALSE,FALSE,3,TRUE,1,FALSE,75,"Swvu.fr.","ACwvu.fr.",#N/A,FALSE,FALSE,0.590551181102362,0.590551181102362,0.88,0.78740157480315,2,"","&amp;L&amp;A&amp;R&amp;F",TRUE,FALSE,FALSE,FALSE,1,51,#N/A,#N/A,FALSE,FALSE,"Rwvu.fr.","Cwvu.fr.",FALSE,FALSE,TRUE,9,65532,65532,FALSE,FALSE,TRUE,TRUE,TRUE}</definedName>
    <definedName name="wvu.fr." localSheetId="7" hidden="1">{TRUE,TRUE,-0.8,-17,618,363.6,FALSE,TRUE,TRUE,TRUE,0,1,#N/A,4,#N/A,12.2873563218391,16.7454545454545,1,FALSE,FALSE,3,TRUE,1,FALSE,75,"Swvu.fr.","ACwvu.fr.",#N/A,FALSE,FALSE,0.590551181102362,0.590551181102362,0.88,0.78740157480315,2,"","&amp;L&amp;A&amp;R&amp;F",TRUE,FALSE,FALSE,FALSE,1,51,#N/A,#N/A,FALSE,FALSE,"Rwvu.fr.","Cwvu.fr.",FALSE,FALSE,TRUE,9,65532,65532,FALSE,FALSE,TRUE,TRUE,TRUE}</definedName>
    <definedName name="wvu.nl." localSheetId="4" hidden="1">{TRUE,TRUE,-0.8,-17,618,364.2,FALSE,TRUE,TRUE,TRUE,0,1,#N/A,1,#N/A,11.78,21.6,1,FALSE,FALSE,3,TRUE,1,FALSE,75,"Swvu.nl.","ACwvu.nl.",#N/A,FALSE,FALSE,0.196850393700787,0.78740157480315,0.984251968503937,0.984251968503937,2,"","",TRUE,FALSE,FALSE,FALSE,1,#N/A,1,2,FALSE,FALSE,"Rwvu.nl.","Cwvu.nl.",FALSE,FALSE,FALSE,9,#N/A,#N/A,FALSE,FALSE,TRUE,TRUE,TRUE}</definedName>
    <definedName name="wvu.nl." localSheetId="5" hidden="1">{TRUE,TRUE,-0.8,-17,618,364.2,FALSE,TRUE,TRUE,TRUE,0,1,#N/A,1,#N/A,11.78,21.6,1,FALSE,FALSE,3,TRUE,1,FALSE,75,"Swvu.nl.","ACwvu.nl.",#N/A,FALSE,FALSE,0.196850393700787,0.78740157480315,0.984251968503937,0.984251968503937,2,"","",TRUE,FALSE,FALSE,FALSE,1,#N/A,1,2,FALSE,FALSE,"Rwvu.nl.","Cwvu.nl.",FALSE,FALSE,FALSE,9,#N/A,#N/A,FALSE,FALSE,TRUE,TRUE,TRUE}</definedName>
    <definedName name="wvu.nl." localSheetId="6" hidden="1">{TRUE,TRUE,-0.8,-17,618,364.2,FALSE,TRUE,TRUE,TRUE,0,1,#N/A,1,#N/A,11.78,21.6,1,FALSE,FALSE,3,TRUE,1,FALSE,75,"Swvu.nl.","ACwvu.nl.",#N/A,FALSE,FALSE,0.196850393700787,0.78740157480315,0.984251968503937,0.984251968503937,2,"","",TRUE,FALSE,FALSE,FALSE,1,#N/A,1,2,FALSE,FALSE,"Rwvu.nl.","Cwvu.nl.",FALSE,FALSE,FALSE,9,#N/A,#N/A,FALSE,FALSE,TRUE,TRUE,TRUE}</definedName>
    <definedName name="wvu.nl." localSheetId="7" hidden="1">{TRUE,TRUE,-0.8,-17,618,364.2,FALSE,TRUE,TRUE,TRUE,0,1,#N/A,1,#N/A,11.78,21.6,1,FALSE,FALSE,3,TRUE,1,FALSE,75,"Swvu.nl.","ACwvu.nl.",#N/A,FALSE,FALSE,0.196850393700787,0.78740157480315,0.984251968503937,0.984251968503937,2,"","",TRUE,FALSE,FALSE,FALSE,1,#N/A,1,2,FALSE,FALSE,"Rwvu.nl.","Cwvu.nl.",FALSE,FALSE,FALSE,9,#N/A,#N/A,FALSE,FALSE,TRUE,TRUE,TRUE}</definedName>
    <definedName name="wvu.Tabel._.1._.nl." localSheetId="1" hidden="1">{TRUE,TRUE,-2,-18.2,620.4,366,FALSE,TRUE,TRUE,TRUE,0,1,#N/A,23,#N/A,12.6944444444444,30.2352941176471,1,FALSE,FALSE,3,TRUE,1,FALSE,75,"Swvu.Tabel._.1._.nl.","ACwvu.Tabel._.1._.nl.",#N/A,FALSE,FALSE,0.590551181102362,0.590551181102362,0.590551181102362,0.590551181102362,2,"","",FALSE,FALSE,FALSE,FALSE,1,#N/A,1,1,"=R1C1:R41C13",FALSE,"Rwvu.Tabel._.1._.nl.","Cwvu.Tabel._.1._.nl.",FALSE,FALSE,FALSE,9,65532,65532,FALSE,FALSE,TRUE,TRUE,TRUE}</definedName>
    <definedName name="wvu.Tabel._.1._.nl." localSheetId="2" hidden="1">{TRUE,TRUE,-2,-18.2,620.4,366,FALSE,TRUE,TRUE,TRUE,0,1,#N/A,23,#N/A,12.6944444444444,30.2352941176471,1,FALSE,FALSE,3,TRUE,1,FALSE,75,"Swvu.Tabel._.1._.nl.","ACwvu.Tabel._.1._.nl.",#N/A,FALSE,FALSE,0.590551181102362,0.590551181102362,0.590551181102362,0.590551181102362,2,"","",FALSE,FALSE,FALSE,FALSE,1,#N/A,1,1,"=R1C1:R41C13",FALSE,"Rwvu.Tabel._.1._.nl.","Cwvu.Tabel._.1._.nl.",FALSE,FALSE,FALSE,9,65532,65532,FALSE,FALSE,TRUE,TRUE,TRUE}</definedName>
    <definedName name="wvu.Tabel._.1._.nl." localSheetId="3" hidden="1">{TRUE,TRUE,-2,-18.2,620.4,366,FALSE,TRUE,TRUE,TRUE,0,1,#N/A,23,#N/A,12.6944444444444,30.2352941176471,1,FALSE,FALSE,3,TRUE,1,FALSE,75,"Swvu.Tabel._.1._.nl.","ACwvu.Tabel._.1._.nl.",#N/A,FALSE,FALSE,0.590551181102362,0.590551181102362,0.590551181102362,0.590551181102362,2,"","",FALSE,FALSE,FALSE,FALSE,1,#N/A,1,1,"=R1C1:R41C13",FALSE,"Rwvu.Tabel._.1._.nl.","Cwvu.Tabel._.1._.nl.",FALSE,FALSE,FALSE,9,65532,65532,FALSE,FALSE,TRUE,TRUE,TRUE}</definedName>
    <definedName name="wvu.Tabel._.2._.nl." localSheetId="20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22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23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24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25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26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29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30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31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32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2._.nl." localSheetId="33" hidden="1">{TRUE,TRUE,-2,-18.2,620.4,366,FALSE,TRUE,TRUE,TRUE,0,4,#N/A,4,#N/A,9.94202898550725,30.7,1,FALSE,FALSE,3,TRUE,1,FALSE,75,"Swvu.Tabel._.2._.nl.","ACwvu.Tabel._.2._.nl.",#N/A,FALSE,FALSE,0.590551181102362,0.590551181102362,0.984251968503937,0.78740157480315,2,"","",TRUE,FALSE,FALSE,FALSE,1,#N/A,1,#N/A,FALSE,FALSE,"Rwvu.Tabel._.2._.nl.","Cwvu.Tabel._.2._.nl.",FALSE,FALSE,FALSE,9,#N/A,#N/A,FALSE,FALSE,TRUE,TRUE,TRUE}</definedName>
    <definedName name="wvu.Tabel._.3._.nl." localSheetId="27" hidden="1">{TRUE,TRUE,-2,-18.2,620.4,366,FALSE,TRUE,TRUE,TRUE,0,3,#N/A,78,#N/A,15.7558139534884,31.7058823529412,1,FALSE,FALSE,3,TRUE,1,FALSE,75,"Swvu.Tabel._.3._.nl.","ACwvu.Tabel._.3._.nl.",#N/A,FALSE,FALSE,0.748031496062992,0.748031496062992,0.984251968503937,0.984251968503937,2,"","",FALSE,FALSE,FALSE,FALSE,1,#N/A,1,2,FALSE,FALSE,"Rwvu.Tabel._.3._.nl.","Cwvu.Tabel._.3._.nl.",FALSE,FALSE,FALSE,9,65532,65532,FALSE,FALSE,TRUE,TRUE,TRUE}</definedName>
    <definedName name="wvu.Tableau._.1._.fr." localSheetId="1" hidden="1">{TRUE,TRUE,-2,-18.2,620.4,366,FALSE,TRUE,TRUE,TRUE,0,1,#N/A,5,#N/A,13.5483870967742,33.7058823529412,1,FALSE,FALSE,3,TRUE,1,FALSE,75,"Swvu.Tableau._.1._.fr.","ACwvu.Tableau._.1._.fr.",#N/A,FALSE,FALSE,0.590551181102362,0.590551181102362,0.590551181102362,0.590551181102362,2,"","",TRUE,FALSE,FALSE,FALSE,1,#N/A,1,1,"=R5C1:R45C13",FALSE,"Rwvu.Tableau._.1._.fr.","Cwvu.Tableau._.1._.fr.",FALSE,FALSE,FALSE,9,#N/A,#N/A,FALSE,FALSE,TRUE,TRUE,TRUE}</definedName>
    <definedName name="wvu.Tableau._.1._.fr." localSheetId="2" hidden="1">{TRUE,TRUE,-2,-18.2,620.4,366,FALSE,TRUE,TRUE,TRUE,0,1,#N/A,5,#N/A,13.5483870967742,33.7058823529412,1,FALSE,FALSE,3,TRUE,1,FALSE,75,"Swvu.Tableau._.1._.fr.","ACwvu.Tableau._.1._.fr.",#N/A,FALSE,FALSE,0.590551181102362,0.590551181102362,0.590551181102362,0.590551181102362,2,"","",TRUE,FALSE,FALSE,FALSE,1,#N/A,1,1,"=R5C1:R45C13",FALSE,"Rwvu.Tableau._.1._.fr.","Cwvu.Tableau._.1._.fr.",FALSE,FALSE,FALSE,9,#N/A,#N/A,FALSE,FALSE,TRUE,TRUE,TRUE}</definedName>
    <definedName name="wvu.Tableau._.1._.fr." localSheetId="3" hidden="1">{TRUE,TRUE,-2,-18.2,620.4,366,FALSE,TRUE,TRUE,TRUE,0,1,#N/A,5,#N/A,13.5483870967742,33.7058823529412,1,FALSE,FALSE,3,TRUE,1,FALSE,75,"Swvu.Tableau._.1._.fr.","ACwvu.Tableau._.1._.fr.",#N/A,FALSE,FALSE,0.590551181102362,0.590551181102362,0.590551181102362,0.590551181102362,2,"","",TRUE,FALSE,FALSE,FALSE,1,#N/A,1,1,"=R5C1:R45C13",FALSE,"Rwvu.Tableau._.1._.fr.","Cwvu.Tableau._.1._.fr.",FALSE,FALSE,FALSE,9,#N/A,#N/A,FALSE,FALSE,TRUE,TRUE,TRUE}</definedName>
    <definedName name="wvu.Tableau._.2._.fr." localSheetId="20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22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23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24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25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26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29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30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31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32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2._.fr." localSheetId="33" hidden="1">{TRUE,TRUE,-2,-18.2,620.4,366,FALSE,TRUE,TRUE,TRUE,0,8,#N/A,1,#N/A,15.2884615384615,33.1,1,FALSE,FALSE,3,TRUE,1,FALSE,75,"Swvu.Tableau._.2._.fr.","ACwvu.Tableau._.2._.fr.",#N/A,FALSE,FALSE,0.748031496062992,0.748031496062992,0.984251968503937,0.984251968503937,2,"","",TRUE,FALSE,FALSE,FALSE,1,#N/A,1,#N/A,FALSE,FALSE,"Rwvu.Tableau._.2._.fr.","Cwvu.Tableau._.2._.fr.",FALSE,FALSE,FALSE,9,#N/A,#N/A,FALSE,FALSE,TRUE,TRUE,TRUE}</definedName>
    <definedName name="wvu.Tableau._.3._.fr." localSheetId="27" hidden="1">{TRUE,TRUE,-2,-18.2,620.4,366,FALSE,TRUE,TRUE,TRUE,0,3,#N/A,6,#N/A,16.1279069767442,33.2941176470588,1,FALSE,FALSE,3,TRUE,1,FALSE,75,"Swvu.Tableau._.3._.fr.","ACwvu.Tableau._.3._.fr.",#N/A,FALSE,FALSE,0.748031496062992,0.748031496062992,0.984251968503937,0.984251968503937,2,"","",FALSE,FALSE,FALSE,FALSE,1,#N/A,1,#N/A,"=R6C3:R100C20",FALSE,"Rwvu.Tableau._.3._.fr.","Cwvu.Tableau._.3._.fr.",FALSE,FALSE,FALSE,9,#N/A,#N/A,FALSE,FALSE,TRUE,TRUE,TRUE}</definedName>
    <definedName name="wvu.volledig." localSheetId="4" hidden="1">{TRUE,TRUE,-0.8,-17,618,363.6,FALSE,TRUE,TRUE,TRUE,0,1,#N/A,1,#N/A,9.17241379310345,15.6315789473684,1,FALSE,FALSE,3,TRUE,1,FALSE,75,"Swvu.volledig.","ACwvu.volledig.",#N/A,FALSE,FALSE,0.590551181102362,0.590551181102362,0.88,0.78740157480315,2,"","&amp;L&amp;A&amp;R&amp;F",TRUE,FALSE,FALSE,FALSE,1,51,#N/A,#N/A,FALSE,FALSE,#N/A,#N/A,FALSE,FALSE,FALSE,9,65532,65532,FALSE,FALSE,TRUE,TRUE,TRUE}</definedName>
    <definedName name="wvu.volledig." localSheetId="5" hidden="1">{TRUE,TRUE,-0.8,-17,618,363.6,FALSE,TRUE,TRUE,TRUE,0,1,#N/A,1,#N/A,9.17241379310345,15.6315789473684,1,FALSE,FALSE,3,TRUE,1,FALSE,75,"Swvu.volledig.","ACwvu.volledig.",#N/A,FALSE,FALSE,0.590551181102362,0.590551181102362,0.88,0.78740157480315,2,"","&amp;L&amp;A&amp;R&amp;F",TRUE,FALSE,FALSE,FALSE,1,51,#N/A,#N/A,FALSE,FALSE,#N/A,#N/A,FALSE,FALSE,FALSE,9,65532,65532,FALSE,FALSE,TRUE,TRUE,TRUE}</definedName>
    <definedName name="wvu.volledig." localSheetId="6" hidden="1">{TRUE,TRUE,-0.8,-17,618,363.6,FALSE,TRUE,TRUE,TRUE,0,1,#N/A,1,#N/A,9.17241379310345,15.6315789473684,1,FALSE,FALSE,3,TRUE,1,FALSE,75,"Swvu.volledig.","ACwvu.volledig.",#N/A,FALSE,FALSE,0.590551181102362,0.590551181102362,0.88,0.78740157480315,2,"","&amp;L&amp;A&amp;R&amp;F",TRUE,FALSE,FALSE,FALSE,1,51,#N/A,#N/A,FALSE,FALSE,#N/A,#N/A,FALSE,FALSE,FALSE,9,65532,65532,FALSE,FALSE,TRUE,TRUE,TRUE}</definedName>
    <definedName name="wvu.volledig." localSheetId="7" hidden="1">{TRUE,TRUE,-0.8,-17,618,363.6,FALSE,TRUE,TRUE,TRUE,0,1,#N/A,1,#N/A,9.17241379310345,15.6315789473684,1,FALSE,FALSE,3,TRUE,1,FALSE,75,"Swvu.volledig.","ACwvu.volledig.",#N/A,FALSE,FALSE,0.590551181102362,0.590551181102362,0.88,0.78740157480315,2,"","&amp;L&amp;A&amp;R&amp;F",TRUE,FALSE,FALSE,FALSE,1,51,#N/A,#N/A,FALSE,FALSE,#N/A,#N/A,FALSE,FALSE,FALSE,9,65532,65532,FALSE,FALSE,TRUE,TRUE,TRUE}</definedName>
    <definedName name="Z_000D058F_973A_4135_B341_BB773FAD90D7_.wvu.Cols" localSheetId="20" hidden="1">'tabel 18'!$A:$B</definedName>
    <definedName name="Z_000D058F_973A_4135_B341_BB773FAD90D7_.wvu.PrintArea" localSheetId="20" hidden="1">'tabel 18'!$A$1:$L$79</definedName>
    <definedName name="Z_000D058F_973A_4135_B341_BB773FAD90D7_.wvu.Rows" localSheetId="20" hidden="1">'tabel 18'!$1:$2,'tabel 18'!$5:$6</definedName>
    <definedName name="Z_00326235_88BE_4954_959D_FB4AD642AA43_.wvu.PrintArea" localSheetId="20" hidden="1">'tabel 18'!$A$1:$L$79</definedName>
    <definedName name="Z_0039BE20_FB37_4F9D_A6C8_BFE34793928A_.wvu.PrintArea" localSheetId="3" hidden="1">'tabel 2 (t)'!$A$1:$O$17</definedName>
    <definedName name="Z_004B3AC4_576A_4766_B79C_F1631DDECA4E_.wvu.Cols" localSheetId="20" hidden="1">'tabel 18'!$A:$B</definedName>
    <definedName name="Z_004B3AC4_576A_4766_B79C_F1631DDECA4E_.wvu.PrintArea" localSheetId="20" hidden="1">'tabel 18'!$A$1:$L$79</definedName>
    <definedName name="Z_004B3AC4_576A_4766_B79C_F1631DDECA4E_.wvu.Rows" localSheetId="20" hidden="1">'tabel 18'!$1:$2,'tabel 18'!$5:$6</definedName>
    <definedName name="Z_005ABEEA_70CE_45C6_964E_0D16BCBE23D4_.wvu.PrintArea" localSheetId="20" hidden="1">'tabel 18'!$A$1:$L$79</definedName>
    <definedName name="Z_005FE5A5_CCDB_4D58_8C8E_2841D7F19C46_.wvu.PrintArea" localSheetId="32" hidden="1">'tabel 28'!$A$1:$V$69</definedName>
    <definedName name="Z_00C0266D_0404_40DA_96B5_142E4BA46B40_.wvu.Cols" localSheetId="2" hidden="1">'tabel 2 (b)'!$A:$A</definedName>
    <definedName name="Z_00C0266D_0404_40DA_96B5_142E4BA46B40_.wvu.PrintArea" localSheetId="2" hidden="1">'tabel 2 (b)'!$A$1:$O$17</definedName>
    <definedName name="Z_00C0266D_0404_40DA_96B5_142E4BA46B40_.wvu.Rows" localSheetId="2" hidden="1">'tabel 2 (b)'!$1:$4,'tabel 2 (b)'!$5:$6</definedName>
    <definedName name="Z_01650657_E20C_4E05_BEA5_1EE4FB791FC0_.wvu.PrintArea" localSheetId="5" hidden="1">'tabel 4'!$A$1:$L$67</definedName>
    <definedName name="Z_01650657_E20C_4E05_BEA5_1EE4FB791FC0_.wvu.Rows" localSheetId="5" hidden="1">'tabel 4'!$67:$67</definedName>
    <definedName name="Z_01A0772E_D552_43D0_89A7_EE29945A8D7A_.wvu.Cols" localSheetId="4" hidden="1">'tabel 3'!#REF!</definedName>
    <definedName name="Z_01A0772E_D552_43D0_89A7_EE29945A8D7A_.wvu.PrintArea" localSheetId="4" hidden="1">'tabel 3'!$A$1:$N$66</definedName>
    <definedName name="Z_01A91BFD_2512_4BA2_9718_A4E3A12FC634_.wvu.PrintArea" localSheetId="7" hidden="1">'tabel 6 '!$A$1:$K$78</definedName>
    <definedName name="Z_01CE0767_0CD8_4E75_83FB_506542A9B5E8_.wvu.Cols" localSheetId="1" hidden="1">'tabel 2'!$A:$A</definedName>
    <definedName name="Z_01CE0767_0CD8_4E75_83FB_506542A9B5E8_.wvu.PrintArea" localSheetId="1" hidden="1">'tabel 2'!$A$1:$N$17</definedName>
    <definedName name="Z_01CE0767_0CD8_4E75_83FB_506542A9B5E8_.wvu.Rows" localSheetId="1" hidden="1">'tabel 2'!$1:$4,'tabel 2'!$5:$6</definedName>
    <definedName name="Z_02B480F5_B394_460F_AD98_BF8F22C679F4_.wvu.PrintArea" localSheetId="5" hidden="1">'tabel 4'!$A$1:$L$67</definedName>
    <definedName name="Z_02D65EA0_B60D_4F47_881D_BB8B05DDF37F_.wvu.PrintArea" localSheetId="27" hidden="1">'tabel 24'!$A$1:$M$67</definedName>
    <definedName name="Z_02D65EA0_B60D_4F47_881D_BB8B05DDF37F_.wvu.Rows" localSheetId="27" hidden="1">'tabel 24'!$1:$4,'tabel 24'!$5:$6</definedName>
    <definedName name="Z_033205A0_E2F2_4C16_8D19_E45C85E742B1_.wvu.Cols" localSheetId="23" hidden="1">'tabel 20'!$X:$X</definedName>
    <definedName name="Z_033205A0_E2F2_4C16_8D19_E45C85E742B1_.wvu.PrintArea" localSheetId="23" hidden="1">'tabel 20'!$A$1:$V$81</definedName>
    <definedName name="Z_0365D639_2A45_4D1A_92C5_4E2451B16754_.wvu.Cols" localSheetId="33" hidden="1">'tabel 29'!$A:$B</definedName>
    <definedName name="Z_0365D639_2A45_4D1A_92C5_4E2451B16754_.wvu.PrintArea" localSheetId="33" hidden="1">'tabel 29'!$A$1:$V$69</definedName>
    <definedName name="Z_0365D639_2A45_4D1A_92C5_4E2451B16754_.wvu.Rows" localSheetId="33" hidden="1">'tabel 29'!$1:$2,'tabel 29'!$6:$7</definedName>
    <definedName name="Z_038A6AC5_67D2_41B8_987C_B7D76BD6005D_.wvu.PrintArea" localSheetId="1" hidden="1">'tabel 2'!$A$1:$N$17</definedName>
    <definedName name="Z_038DC6EE_FF21_4962_AC28_3E3D707962CB_.wvu.PrintArea" localSheetId="23" hidden="1">'tabel 20'!$A$1:$V$81</definedName>
    <definedName name="Z_03A15CD7_3FFE_4607_AC32_0376D3EDF886_.wvu.PrintArea" localSheetId="2" hidden="1">'tabel 2 (b)'!$A$1:$O$17</definedName>
    <definedName name="Z_03A223CC_9B05_4514_B7B0_96014E3119BD_.wvu.PrintArea" localSheetId="2" hidden="1">'tabel 2 (b)'!$A$1:$O$17</definedName>
    <definedName name="Z_03C6B11A_9F27_4D2B_B31B_D122C50715E6_.wvu.PrintArea" localSheetId="30" hidden="1">'tabel 26'!$A$1:$V$69</definedName>
    <definedName name="Z_03E026C6_07E4_414F_93B9_B8846ED4E212_.wvu.PrintArea" localSheetId="7" hidden="1">'tabel 6 '!$A$1:$K$78</definedName>
    <definedName name="Z_046871E5_B126_4C43_83EA_2ACBB8502547_.wvu.Cols" localSheetId="33" hidden="1">'tabel 29'!$A:$B</definedName>
    <definedName name="Z_046871E5_B126_4C43_83EA_2ACBB8502547_.wvu.PrintArea" localSheetId="33" hidden="1">'tabel 29'!$A$1:$V$69</definedName>
    <definedName name="Z_046871E5_B126_4C43_83EA_2ACBB8502547_.wvu.Rows" localSheetId="33" hidden="1">'tabel 29'!$1:$2,'tabel 29'!$6:$7</definedName>
    <definedName name="Z_04F3D5B2_4B31_4C5F_88AA_C8326F0859AB_.wvu.PrintArea" localSheetId="25" hidden="1">'tabel 22'!$A$1:$V$81</definedName>
    <definedName name="Z_055D7DF6_8F88_48DD_B364_6D9F56FBC57F_.wvu.PrintArea" localSheetId="5" hidden="1">'tabel 4'!$A$1:$L$67</definedName>
    <definedName name="Z_05949477_9720_466D_B1AE_FB17F3F154F7_.wvu.Cols" localSheetId="4" hidden="1">'tabel 3'!#REF!</definedName>
    <definedName name="Z_05949477_9720_466D_B1AE_FB17F3F154F7_.wvu.PrintArea" localSheetId="4" hidden="1">'tabel 3'!$A$1:$N$66</definedName>
    <definedName name="Z_059705EE_0C9B_443E_AB79_8A7AC94430EB_.wvu.Cols" localSheetId="2" hidden="1">'tabel 2 (b)'!$A:$A</definedName>
    <definedName name="Z_059705EE_0C9B_443E_AB79_8A7AC94430EB_.wvu.PrintArea" localSheetId="2" hidden="1">'tabel 2 (b)'!$A$1:$O$17</definedName>
    <definedName name="Z_059705EE_0C9B_443E_AB79_8A7AC94430EB_.wvu.Rows" localSheetId="2" hidden="1">'tabel 2 (b)'!$1:$4,'tabel 2 (b)'!$5:$6</definedName>
    <definedName name="Z_05AFE1B0_C18E_4D95_ABD2_5F99C8F95948_.wvu.PrintArea" localSheetId="27" hidden="1">'tabel 24'!$A$1:$M$67</definedName>
    <definedName name="Z_05AFE1B0_C18E_4D95_ABD2_5F99C8F95948_.wvu.Rows" localSheetId="27" hidden="1">'tabel 24'!$1:$4,'tabel 24'!$5:$6</definedName>
    <definedName name="Z_0604F9CB_53BB_4AB2_BC64_C9D66BB91980_.wvu.PrintArea" localSheetId="30" hidden="1">'tabel 26'!$A$1:$V$69</definedName>
    <definedName name="Z_06315D86_A5E3_4E40_9BEE_BD25A1B54410_.wvu.Cols" localSheetId="1" hidden="1">'tabel 2'!$A:$A</definedName>
    <definedName name="Z_06315D86_A5E3_4E40_9BEE_BD25A1B54410_.wvu.PrintArea" localSheetId="1" hidden="1">'tabel 2'!$A$1:$N$17</definedName>
    <definedName name="Z_06315D86_A5E3_4E40_9BEE_BD25A1B54410_.wvu.Rows" localSheetId="1" hidden="1">'tabel 2'!$1:$4,'tabel 2'!$5:$6</definedName>
    <definedName name="Z_06392601_949E_4665_A89F_B45166D58B68_.wvu.PrintArea" localSheetId="24" hidden="1">'tabel 21'!$A$1:$V$81</definedName>
    <definedName name="Z_0646F795_D74C_4E84_8F80_6EED1C13B0DF_.wvu.Cols" localSheetId="3" hidden="1">'tabel 2 (t)'!$A:$A</definedName>
    <definedName name="Z_0646F795_D74C_4E84_8F80_6EED1C13B0DF_.wvu.PrintArea" localSheetId="3" hidden="1">'tabel 2 (t)'!$A$1:$O$17</definedName>
    <definedName name="Z_0646F795_D74C_4E84_8F80_6EED1C13B0DF_.wvu.Rows" localSheetId="3" hidden="1">'tabel 2 (t)'!$1:$4,'tabel 2 (t)'!$5:$6</definedName>
    <definedName name="Z_0661B0AC_10A4_4C4E_A699_BE1D7DCEAA2E_.wvu.Cols" localSheetId="3" hidden="1">'tabel 2 (t)'!$A:$A</definedName>
    <definedName name="Z_0661B0AC_10A4_4C4E_A699_BE1D7DCEAA2E_.wvu.PrintArea" localSheetId="3" hidden="1">'tabel 2 (t)'!$A$1:$O$17</definedName>
    <definedName name="Z_0661B0AC_10A4_4C4E_A699_BE1D7DCEAA2E_.wvu.Rows" localSheetId="3" hidden="1">'tabel 2 (t)'!$1:$4,'tabel 2 (t)'!$5:$6</definedName>
    <definedName name="Z_0663C266_2E23_47AE_A2FF_D3901ACF52F5_.wvu.Cols" localSheetId="7" hidden="1">'tabel 6 '!$A:$B</definedName>
    <definedName name="Z_0663C266_2E23_47AE_A2FF_D3901ACF52F5_.wvu.PrintArea" localSheetId="7" hidden="1">'tabel 6 '!$A$1:$K$78</definedName>
    <definedName name="Z_0663C266_2E23_47AE_A2FF_D3901ACF52F5_.wvu.Rows" localSheetId="7" hidden="1">'tabel 6 '!$1:$1,'tabel 6 '!$3:$3,'tabel 6 '!$4:$5</definedName>
    <definedName name="Z_06C9C18B_6283_46BB_B312_3483FEC14D4F_.wvu.Cols" localSheetId="5" hidden="1">'tabel 4'!$A:$B</definedName>
    <definedName name="Z_06C9C18B_6283_46BB_B312_3483FEC14D4F_.wvu.PrintArea" localSheetId="5" hidden="1">'tabel 4'!$A$1:$L$67</definedName>
    <definedName name="Z_06C9C18B_6283_46BB_B312_3483FEC14D4F_.wvu.Rows" localSheetId="5" hidden="1">'tabel 4'!$1:$1,'tabel 4'!$2:$2,'tabel 4'!$4:$5</definedName>
    <definedName name="Z_06FC96E5_6F6A_43FE_A8DD_078722165EB3_.wvu.PrintArea" localSheetId="7" hidden="1">'tabel 6 '!$A$1:$K$78</definedName>
    <definedName name="Z_07113493_6C53_469E_AC0B_B367BC6C082D_.wvu.Cols" localSheetId="24" hidden="1">'tabel 21'!$A:$B</definedName>
    <definedName name="Z_07113493_6C53_469E_AC0B_B367BC6C082D_.wvu.PrintArea" localSheetId="24" hidden="1">'tabel 21'!$A$1:$V$81</definedName>
    <definedName name="Z_07113493_6C53_469E_AC0B_B367BC6C082D_.wvu.Rows" localSheetId="24" hidden="1">'tabel 21'!$1:$2,'tabel 21'!$6:$7</definedName>
    <definedName name="Z_071B8B2B_31DE_41FE_AA0C_33E40FF069D3_.wvu.Cols" localSheetId="25" hidden="1">'tabel 22'!$A:$B</definedName>
    <definedName name="Z_071B8B2B_31DE_41FE_AA0C_33E40FF069D3_.wvu.PrintArea" localSheetId="25" hidden="1">'tabel 22'!$A$1:$V$81</definedName>
    <definedName name="Z_071B8B2B_31DE_41FE_AA0C_33E40FF069D3_.wvu.Rows" localSheetId="25" hidden="1">'tabel 22'!$1:$2,'tabel 22'!$6:$7</definedName>
    <definedName name="Z_072359AE_410B_42C4_8BD0_1CCB2A1F0628_.wvu.Cols" localSheetId="4" hidden="1">'tabel 3'!$B:$B</definedName>
    <definedName name="Z_072359AE_410B_42C4_8BD0_1CCB2A1F0628_.wvu.PrintArea" localSheetId="4" hidden="1">'tabel 3'!$A$1:$N$66</definedName>
    <definedName name="Z_073DC742_10B5_493B_BA9F_CD67260636D9_.wvu.Cols" localSheetId="2" hidden="1">'tabel 2 (b)'!$A:$A</definedName>
    <definedName name="Z_073DC742_10B5_493B_BA9F_CD67260636D9_.wvu.PrintArea" localSheetId="2" hidden="1">'tabel 2 (b)'!$A$1:$O$17</definedName>
    <definedName name="Z_073DC742_10B5_493B_BA9F_CD67260636D9_.wvu.Rows" localSheetId="2" hidden="1">'tabel 2 (b)'!$1:$4,'tabel 2 (b)'!$5:$6</definedName>
    <definedName name="Z_0785FBBC_6198_4932_AA76_A793E3E136EF_.wvu.Cols" localSheetId="30" hidden="1">'tabel 26'!$A:$B</definedName>
    <definedName name="Z_0785FBBC_6198_4932_AA76_A793E3E136EF_.wvu.PrintArea" localSheetId="30" hidden="1">'tabel 26'!$A$1:$V$69</definedName>
    <definedName name="Z_0785FBBC_6198_4932_AA76_A793E3E136EF_.wvu.Rows" localSheetId="30" hidden="1">'tabel 26'!$1:$2,'tabel 26'!$6:$7</definedName>
    <definedName name="Z_07925918_931F_45FE_B376_694CE4CED668_.wvu.Cols" localSheetId="31" hidden="1">'tabel 27'!$A:$B</definedName>
    <definedName name="Z_07925918_931F_45FE_B376_694CE4CED668_.wvu.PrintArea" localSheetId="31" hidden="1">'tabel 27'!$A$1:$V$69</definedName>
    <definedName name="Z_07925918_931F_45FE_B376_694CE4CED668_.wvu.Rows" localSheetId="31" hidden="1">'tabel 27'!$1:$2,'tabel 27'!$6:$7</definedName>
    <definedName name="Z_07B86E2E_E101_49EF_8628_1B23388966E7_.wvu.Cols" localSheetId="24" hidden="1">'tabel 21'!$A:$B</definedName>
    <definedName name="Z_07B86E2E_E101_49EF_8628_1B23388966E7_.wvu.PrintArea" localSheetId="24" hidden="1">'tabel 21'!$A$1:$V$81</definedName>
    <definedName name="Z_07B86E2E_E101_49EF_8628_1B23388966E7_.wvu.Rows" localSheetId="24" hidden="1">'tabel 21'!$1:$2,'tabel 21'!$6:$7</definedName>
    <definedName name="Z_07C87497_DFF1_47FA_B558_D169E0255A2B_.wvu.Cols" localSheetId="23" hidden="1">'tabel 20'!$A:$B</definedName>
    <definedName name="Z_07C87497_DFF1_47FA_B558_D169E0255A2B_.wvu.PrintArea" localSheetId="23" hidden="1">'tabel 20'!$A$1:$V$81</definedName>
    <definedName name="Z_07C87497_DFF1_47FA_B558_D169E0255A2B_.wvu.Rows" localSheetId="23" hidden="1">'tabel 20'!$1:$2,'tabel 20'!$6:$7</definedName>
    <definedName name="Z_081E035E_42D2_4F5A_ACDD_4E17FAAF3355_.wvu.Cols" localSheetId="33" hidden="1">'tabel 29'!$A:$B</definedName>
    <definedName name="Z_081E035E_42D2_4F5A_ACDD_4E17FAAF3355_.wvu.PrintArea" localSheetId="33" hidden="1">'tabel 29'!$A$1:$V$69</definedName>
    <definedName name="Z_081E035E_42D2_4F5A_ACDD_4E17FAAF3355_.wvu.Rows" localSheetId="33" hidden="1">'tabel 29'!$1:$2,'tabel 29'!$6:$7</definedName>
    <definedName name="Z_083C4C64_0CCB_434D_BBF4_0637728A5BAF_.wvu.PrintArea" localSheetId="22" hidden="1">'tabel 19'!$A$1:$V$81</definedName>
    <definedName name="Z_083DFA93_55E1_44A5_A075_3C84A0CB35F6_.wvu.PrintArea" localSheetId="5" hidden="1">'tabel 4'!$A$1:$L$67</definedName>
    <definedName name="Z_083DFA93_55E1_44A5_A075_3C84A0CB35F6_.wvu.Rows" localSheetId="5" hidden="1">'tabel 4'!$67:$67</definedName>
    <definedName name="Z_0848160C_97F8_4C8D_BFEE_EF249BCA117B_.wvu.PrintArea" localSheetId="27" hidden="1">'tabel 24'!$A$1:$M$67</definedName>
    <definedName name="Z_085E16E2_37E7_43C2_8713_0C02AA833E7A_.wvu.Cols" localSheetId="3" hidden="1">'tabel 2 (t)'!$A:$A</definedName>
    <definedName name="Z_085E16E2_37E7_43C2_8713_0C02AA833E7A_.wvu.PrintArea" localSheetId="3" hidden="1">'tabel 2 (t)'!$A$1:$O$17</definedName>
    <definedName name="Z_085E16E2_37E7_43C2_8713_0C02AA833E7A_.wvu.Rows" localSheetId="3" hidden="1">'tabel 2 (t)'!$1:$4,'tabel 2 (t)'!$5:$6</definedName>
    <definedName name="Z_086204B0_F1D9_4C03_BB4E_A35268979005_.wvu.PrintArea" localSheetId="3" hidden="1">'tabel 2 (t)'!$A$1:$O$17</definedName>
    <definedName name="Z_0871B67E_42D3_4D98_9862_4E4C28E22F90_.wvu.PrintArea" localSheetId="29" hidden="1">'tabel 25'!$A$1:$V$69</definedName>
    <definedName name="Z_0896615C_C3C7_441F_8D51_D2FBB7B9DD1B_.wvu.Cols" localSheetId="20" hidden="1">'tabel 18'!$A:$B</definedName>
    <definedName name="Z_0896615C_C3C7_441F_8D51_D2FBB7B9DD1B_.wvu.PrintArea" localSheetId="20" hidden="1">'tabel 18'!$A$1:$L$79</definedName>
    <definedName name="Z_0896615C_C3C7_441F_8D51_D2FBB7B9DD1B_.wvu.Rows" localSheetId="20" hidden="1">'tabel 18'!$1:$2,'tabel 18'!$5:$6</definedName>
    <definedName name="Z_089F9B61_FA96_4944_A0E4_CE5555F18ECC_.wvu.PrintArea" localSheetId="6" hidden="1">'tabel 5'!$A$1:$M$78</definedName>
    <definedName name="Z_08D4F444_F30A_4B97_BBBD_38F130190E1A_.wvu.PrintArea" localSheetId="33" hidden="1">'tabel 29'!$A$1:$V$69</definedName>
    <definedName name="Z_08E3F112_1B32_44B9_9209_D3D8B8925394_.wvu.PrintArea" localSheetId="4" hidden="1">'tabel 3'!$A$1:$N$66</definedName>
    <definedName name="Z_08F60F8C_C269_4D1F_8942_BA100DB4F664_.wvu.PrintArea" localSheetId="26" hidden="1">'tabel 23'!$A$1:$V$81</definedName>
    <definedName name="Z_090D708D_DABD_4EA4_9123_050BBFCC498A_.wvu.PrintArea" localSheetId="6" hidden="1">'tabel 5'!$A$1:$M$78</definedName>
    <definedName name="Z_095A3161_8B0B_4C50_8C25_82ED28E64AE7_.wvu.PrintArea" localSheetId="5" hidden="1">'tabel 4'!$A$1:$L$67</definedName>
    <definedName name="Z_095BAD24_DC37_4D21_BECC_DBD0051B801C_.wvu.PrintArea" localSheetId="1" hidden="1">'tabel 2'!$A$1:$N$17</definedName>
    <definedName name="Z_0981085B_A515_40D2_9806_A94EED56E4A3_.wvu.PrintArea" localSheetId="23" hidden="1">'tabel 20'!$A$1:$V$81</definedName>
    <definedName name="Z_0A39E9A2_D765_4032_B1F8_CDA69147657E_.wvu.PrintArea" localSheetId="26" hidden="1">'tabel 23'!$A$1:$V$81</definedName>
    <definedName name="Z_0A3C74AD_FD14_4F21_B811_016892DAAC73_.wvu.PrintArea" localSheetId="6" hidden="1">'tabel 5'!$A$1:$M$78</definedName>
    <definedName name="Z_0AC57A27_C942_4237_BEBF_5F79AFD51777_.wvu.PrintArea" localSheetId="20" hidden="1">'tabel 18'!$A$1:$L$79</definedName>
    <definedName name="Z_0B05A0DB_4D32_410B_B425_49825E0BDE3C_.wvu.Cols" localSheetId="4" hidden="1">'tabel 3'!$B:$B</definedName>
    <definedName name="Z_0B05A0DB_4D32_410B_B425_49825E0BDE3C_.wvu.PrintArea" localSheetId="4" hidden="1">'tabel 3'!$A$1:$N$66</definedName>
    <definedName name="Z_0B2E3D2D_35EB_4889_AC03_D13E864E51F6_.wvu.Cols" localSheetId="7" hidden="1">'tabel 6 '!#REF!</definedName>
    <definedName name="Z_0B2E3D2D_35EB_4889_AC03_D13E864E51F6_.wvu.PrintArea" localSheetId="7" hidden="1">'tabel 6 '!$A$1:$K$78</definedName>
    <definedName name="Z_0B59B9D3_A1A9_4D32_B52F_11151B19DF10_.wvu.PrintArea" localSheetId="25" hidden="1">'tabel 22'!$A$1:$V$81</definedName>
    <definedName name="Z_0B672A1B_EF2D_40CE_8691_7FC220514981_.wvu.Cols" localSheetId="6" hidden="1">'tabel 5'!$A:$B</definedName>
    <definedName name="Z_0B672A1B_EF2D_40CE_8691_7FC220514981_.wvu.PrintArea" localSheetId="6" hidden="1">'tabel 5'!$A$1:$M$78</definedName>
    <definedName name="Z_0B672A1B_EF2D_40CE_8691_7FC220514981_.wvu.Rows" localSheetId="6" hidden="1">'tabel 5'!$1:$1,'tabel 5'!$3:$3,'tabel 5'!$4:$5</definedName>
    <definedName name="Z_0B9C98F9_0EDC_475E_ACB6_23A8E017FCA8_.wvu.Cols" localSheetId="24" hidden="1">'tabel 21'!$X:$AS</definedName>
    <definedName name="Z_0B9C98F9_0EDC_475E_ACB6_23A8E017FCA8_.wvu.PrintArea" localSheetId="24" hidden="1">'tabel 21'!$A$1:$V$81</definedName>
    <definedName name="Z_0BBF4448_7AB4_4752_9428_8DB2C40F8CC1_.wvu.PrintArea" localSheetId="3" hidden="1">'tabel 2 (t)'!$A$1:$O$17</definedName>
    <definedName name="Z_0C067FE6_0550_48ED_9657_B27F7C9A987B_.wvu.Cols" localSheetId="32" hidden="1">'tabel 28'!$A:$B</definedName>
    <definedName name="Z_0C067FE6_0550_48ED_9657_B27F7C9A987B_.wvu.PrintArea" localSheetId="32" hidden="1">'tabel 28'!$A$1:$V$69</definedName>
    <definedName name="Z_0C067FE6_0550_48ED_9657_B27F7C9A987B_.wvu.Rows" localSheetId="32" hidden="1">'tabel 28'!$1:$2,'tabel 28'!$6:$7</definedName>
    <definedName name="Z_0C1B6689_A1D3_4EEC_A52F_AFEA42D54D3F_.wvu.PrintArea" localSheetId="32" hidden="1">'tabel 28'!$A$1:$V$69</definedName>
    <definedName name="Z_0C55543C_80D2_44BE_9F81_A0C913FB6D09_.wvu.Cols" localSheetId="5" hidden="1">'tabel 4'!$A:$B</definedName>
    <definedName name="Z_0C55543C_80D2_44BE_9F81_A0C913FB6D09_.wvu.PrintArea" localSheetId="5" hidden="1">'tabel 4'!$A$1:$L$67</definedName>
    <definedName name="Z_0C55543C_80D2_44BE_9F81_A0C913FB6D09_.wvu.Rows" localSheetId="5" hidden="1">'tabel 4'!$1:$1,'tabel 4'!$2:$2,'tabel 4'!$4:$5</definedName>
    <definedName name="Z_0C5A89AF_FFB5_4A2F_A501_3B640BAB2D07_.wvu.PrintArea" localSheetId="27" hidden="1">'tabel 24'!$A$1:$M$67</definedName>
    <definedName name="Z_0C5A89AF_FFB5_4A2F_A501_3B640BAB2D07_.wvu.Rows" localSheetId="27" hidden="1">'tabel 24'!$1:$4,'tabel 24'!$5:$6</definedName>
    <definedName name="Z_0C684093_30D2_47FB_9E37_60E38041C71C_.wvu.PrintArea" localSheetId="2" hidden="1">'tabel 2 (b)'!$A$1:$O$17</definedName>
    <definedName name="Z_0C7E54C4_4A39_4418_9F68_458A6FC5C60C_.wvu.PrintArea" localSheetId="4" hidden="1">'tabel 3'!$A$1:$N$66</definedName>
    <definedName name="Z_0C8D248C_EF5E_43D5_98D7_88B33154E9B1_.wvu.PrintArea" localSheetId="26" hidden="1">'tabel 23'!$A$1:$V$81</definedName>
    <definedName name="Z_0CEA62AA_33E9_4B00_BFA0_99F7584A4A58_.wvu.Cols" localSheetId="6" hidden="1">'tabel 5'!$A:$B</definedName>
    <definedName name="Z_0CEA62AA_33E9_4B00_BFA0_99F7584A4A58_.wvu.PrintArea" localSheetId="6" hidden="1">'tabel 5'!$A$1:$M$78</definedName>
    <definedName name="Z_0CEA62AA_33E9_4B00_BFA0_99F7584A4A58_.wvu.Rows" localSheetId="6" hidden="1">'tabel 5'!$1:$1,'tabel 5'!$3:$3,'tabel 5'!$4:$5</definedName>
    <definedName name="Z_0D0566BD_ABBB_41C0_BD26_3E82AF8A0850_.wvu.Cols" localSheetId="23" hidden="1">'tabel 20'!$A:$B</definedName>
    <definedName name="Z_0D0566BD_ABBB_41C0_BD26_3E82AF8A0850_.wvu.PrintArea" localSheetId="23" hidden="1">'tabel 20'!$A$1:$V$81</definedName>
    <definedName name="Z_0D0566BD_ABBB_41C0_BD26_3E82AF8A0850_.wvu.Rows" localSheetId="23" hidden="1">'tabel 20'!$1:$2,'tabel 20'!$6:$7</definedName>
    <definedName name="Z_0D13838E_FD3D_4259_873B_C7F15E41B248_.wvu.Cols" localSheetId="5" hidden="1">'tabel 4'!$A:$B</definedName>
    <definedName name="Z_0D13838E_FD3D_4259_873B_C7F15E41B248_.wvu.PrintArea" localSheetId="5" hidden="1">'tabel 4'!$A$1:$L$67</definedName>
    <definedName name="Z_0D13838E_FD3D_4259_873B_C7F15E41B248_.wvu.Rows" localSheetId="5" hidden="1">'tabel 4'!$1:$1,'tabel 4'!$2:$2,'tabel 4'!$4:$5</definedName>
    <definedName name="Z_0D1A16D8_C573_42A8_8294_48377A4979D8_.wvu.PrintArea" localSheetId="29" hidden="1">'tabel 25'!$A$1:$V$69</definedName>
    <definedName name="Z_0D27E621_677F_4802_A039_72D033F0DED5_.wvu.PrintArea" localSheetId="4" hidden="1">'tabel 3'!$A$1:$N$66</definedName>
    <definedName name="Z_0D290EC0_FE2C_4F6C_BE3C_312C3854C5D8_.wvu.Cols" localSheetId="30" hidden="1">'tabel 26'!$X:$X</definedName>
    <definedName name="Z_0D290EC0_FE2C_4F6C_BE3C_312C3854C5D8_.wvu.PrintArea" localSheetId="30" hidden="1">'tabel 26'!$A$1:$V$69</definedName>
    <definedName name="Z_0D29957C_3A10_41E7_8C20_A317F37F312D_.wvu.PrintArea" localSheetId="2" hidden="1">'tabel 2 (b)'!$A$1:$O$17</definedName>
    <definedName name="Z_0D406310_DC9B_4A95_B3C7_725492446E17_.wvu.Cols" localSheetId="4" hidden="1">'tabel 3'!#REF!</definedName>
    <definedName name="Z_0D406310_DC9B_4A95_B3C7_725492446E17_.wvu.PrintArea" localSheetId="4" hidden="1">'tabel 3'!$A$1:$N$66</definedName>
    <definedName name="Z_0D71A639_5CAC_4194_846B_869161711F15_.wvu.PrintArea" localSheetId="25" hidden="1">'tabel 22'!$A$1:$V$81</definedName>
    <definedName name="Z_0D8960F7_9FCC_4FAD_BB1D_B57416281045_.wvu.PrintArea" localSheetId="1" hidden="1">'tabel 2'!$A$1:$N$17</definedName>
    <definedName name="Z_0DC7A5CD_7970_4C06_B570_BB932282FDC9_.wvu.PrintArea" localSheetId="24" hidden="1">'tabel 21'!$A$1:$V$81</definedName>
    <definedName name="Z_0DCA664C_BF4D_4702_81FF_019C67D57EEB_.wvu.Cols" localSheetId="26" hidden="1">'tabel 23'!$A:$B</definedName>
    <definedName name="Z_0DCA664C_BF4D_4702_81FF_019C67D57EEB_.wvu.PrintArea" localSheetId="26" hidden="1">'tabel 23'!$A$1:$V$81</definedName>
    <definedName name="Z_0DCA664C_BF4D_4702_81FF_019C67D57EEB_.wvu.Rows" localSheetId="26" hidden="1">'tabel 23'!$1:$2,'tabel 23'!$6:$7</definedName>
    <definedName name="Z_0E4C6672_910D_4D03_BA24_26C864EB22BF_.wvu.Cols" localSheetId="20" hidden="1">'tabel 18'!$A:$B</definedName>
    <definedName name="Z_0E4C6672_910D_4D03_BA24_26C864EB22BF_.wvu.PrintArea" localSheetId="20" hidden="1">'tabel 18'!$A$1:$L$79</definedName>
    <definedName name="Z_0E4C6672_910D_4D03_BA24_26C864EB22BF_.wvu.Rows" localSheetId="20" hidden="1">'tabel 18'!$1:$2,'tabel 18'!$5:$6</definedName>
    <definedName name="Z_0E618C9A_C2AF_4631_B00C_83EEEA311F99_.wvu.Cols" localSheetId="3" hidden="1">'tabel 2 (t)'!$A:$A</definedName>
    <definedName name="Z_0E618C9A_C2AF_4631_B00C_83EEEA311F99_.wvu.PrintArea" localSheetId="3" hidden="1">'tabel 2 (t)'!$A$1:$O$17</definedName>
    <definedName name="Z_0E618C9A_C2AF_4631_B00C_83EEEA311F99_.wvu.Rows" localSheetId="3" hidden="1">'tabel 2 (t)'!$1:$4,'tabel 2 (t)'!$5:$6</definedName>
    <definedName name="Z_0E8C8E39_ED59_485E_8EE9_09F9C78A1C68_.wvu.Cols" localSheetId="33" hidden="1">'tabel 29'!$A:$B</definedName>
    <definedName name="Z_0E8C8E39_ED59_485E_8EE9_09F9C78A1C68_.wvu.PrintArea" localSheetId="33" hidden="1">'tabel 29'!$A$1:$V$69</definedName>
    <definedName name="Z_0E8C8E39_ED59_485E_8EE9_09F9C78A1C68_.wvu.Rows" localSheetId="33" hidden="1">'tabel 29'!$1:$2,'tabel 29'!$6:$7</definedName>
    <definedName name="Z_0E92C837_20CB_4B50_90D2_E46ECF0040BA_.wvu.PrintArea" localSheetId="7" hidden="1">'tabel 6 '!$A$1:$K$78</definedName>
    <definedName name="Z_0F8992D5_99F3_437F_8E04_2973C84FCAF1_.wvu.Cols" localSheetId="30" hidden="1">'tabel 26'!$A:$B</definedName>
    <definedName name="Z_0F8992D5_99F3_437F_8E04_2973C84FCAF1_.wvu.PrintArea" localSheetId="30" hidden="1">'tabel 26'!$A$1:$V$69</definedName>
    <definedName name="Z_0F8992D5_99F3_437F_8E04_2973C84FCAF1_.wvu.Rows" localSheetId="30" hidden="1">'tabel 26'!$1:$2,'tabel 26'!$6:$7</definedName>
    <definedName name="Z_0FA51984_0B0E_4555_932A_7CFE3860FFCE_.wvu.Cols" localSheetId="2" hidden="1">'tabel 2 (b)'!$A:$A</definedName>
    <definedName name="Z_0FA51984_0B0E_4555_932A_7CFE3860FFCE_.wvu.PrintArea" localSheetId="2" hidden="1">'tabel 2 (b)'!$A$1:$O$17</definedName>
    <definedName name="Z_0FA51984_0B0E_4555_932A_7CFE3860FFCE_.wvu.Rows" localSheetId="2" hidden="1">'tabel 2 (b)'!$1:$4,'tabel 2 (b)'!$5:$6</definedName>
    <definedName name="Z_1026CE51_2CFE_46BD_8893_15F2B5894DCB_.wvu.PrintArea" localSheetId="23" hidden="1">'tabel 20'!$A$1:$V$81</definedName>
    <definedName name="Z_1049CF09_1558_4E18_AA05_9FC1C2CA2B4B_.wvu.Cols" localSheetId="6" hidden="1">'tabel 5'!$A:$B</definedName>
    <definedName name="Z_1049CF09_1558_4E18_AA05_9FC1C2CA2B4B_.wvu.PrintArea" localSheetId="6" hidden="1">'tabel 5'!$A$1:$M$78</definedName>
    <definedName name="Z_1049CF09_1558_4E18_AA05_9FC1C2CA2B4B_.wvu.Rows" localSheetId="6" hidden="1">'tabel 5'!$1:$1,'tabel 5'!$3:$3,'tabel 5'!$4:$5</definedName>
    <definedName name="Z_104CCDC1_A68B_4A3F_A1D1_5C043C29C1A0_.wvu.Cols" localSheetId="3" hidden="1">'tabel 2 (t)'!$A:$A</definedName>
    <definedName name="Z_104CCDC1_A68B_4A3F_A1D1_5C043C29C1A0_.wvu.PrintArea" localSheetId="3" hidden="1">'tabel 2 (t)'!$A$1:$O$17</definedName>
    <definedName name="Z_104CCDC1_A68B_4A3F_A1D1_5C043C29C1A0_.wvu.Rows" localSheetId="3" hidden="1">'tabel 2 (t)'!$1:$4,'tabel 2 (t)'!$5:$6</definedName>
    <definedName name="Z_108F0A90_F7FA_404A_97FB_5A3F07369907_.wvu.Cols" localSheetId="26" hidden="1">'tabel 23'!$X:$AS</definedName>
    <definedName name="Z_108F0A90_F7FA_404A_97FB_5A3F07369907_.wvu.PrintArea" localSheetId="26" hidden="1">'tabel 23'!$A$1:$V$81</definedName>
    <definedName name="Z_10C8E5D3_5559_40EC_B468_456CA8824F56_.wvu.PrintArea" localSheetId="31" hidden="1">'tabel 27'!$A$1:$V$69</definedName>
    <definedName name="Z_1123DEF1_510A_4D2A_8028_19A015796571_.wvu.Cols" localSheetId="4" hidden="1">'tabel 3'!#REF!</definedName>
    <definedName name="Z_1123DEF1_510A_4D2A_8028_19A015796571_.wvu.PrintArea" localSheetId="4" hidden="1">'tabel 3'!$A$1:$N$66</definedName>
    <definedName name="Z_1135C72D_60BF_45F8_BAA0_B82615A2AC82_.wvu.Cols" localSheetId="20" hidden="1">'tabel 18'!$A:$B</definedName>
    <definedName name="Z_1135C72D_60BF_45F8_BAA0_B82615A2AC82_.wvu.PrintArea" localSheetId="20" hidden="1">'tabel 18'!$A$1:$L$79</definedName>
    <definedName name="Z_1135C72D_60BF_45F8_BAA0_B82615A2AC82_.wvu.Rows" localSheetId="20" hidden="1">'tabel 18'!$1:$2,'tabel 18'!$5:$6</definedName>
    <definedName name="Z_115EE445_B8C1_4FC2_9F8D_7A263D281666_.wvu.PrintArea" localSheetId="27" hidden="1">'tabel 24'!$A$1:$M$67</definedName>
    <definedName name="Z_11636140_8519_4A57_9D1D_B61CE18A6969_.wvu.Cols" localSheetId="31" hidden="1">'tabel 27'!$A:$B</definedName>
    <definedName name="Z_11636140_8519_4A57_9D1D_B61CE18A6969_.wvu.PrintArea" localSheetId="31" hidden="1">'tabel 27'!$A$1:$V$69</definedName>
    <definedName name="Z_11636140_8519_4A57_9D1D_B61CE18A6969_.wvu.Rows" localSheetId="31" hidden="1">'tabel 27'!$1:$2,'tabel 27'!$6:$7</definedName>
    <definedName name="Z_11BAF45A_7622_4454_BF47_16FC078D4BE9_.wvu.Cols" localSheetId="6" hidden="1">'tabel 5'!#REF!</definedName>
    <definedName name="Z_11BAF45A_7622_4454_BF47_16FC078D4BE9_.wvu.PrintArea" localSheetId="6" hidden="1">'tabel 5'!$A$1:$M$78</definedName>
    <definedName name="Z_11CEF1F8_079E_4665_8C2A_DC87C2EE2B86_.wvu.PrintArea" localSheetId="26" hidden="1">'tabel 23'!$A$1:$V$81</definedName>
    <definedName name="Z_123102FD_2BB8_423C_9EAD_C9046D57F5C8_.wvu.Cols" localSheetId="29" hidden="1">'tabel 25'!$A:$B</definedName>
    <definedName name="Z_123102FD_2BB8_423C_9EAD_C9046D57F5C8_.wvu.PrintArea" localSheetId="29" hidden="1">'tabel 25'!$A$1:$V$69</definedName>
    <definedName name="Z_123102FD_2BB8_423C_9EAD_C9046D57F5C8_.wvu.Rows" localSheetId="29" hidden="1">'tabel 25'!$1:$2,'tabel 25'!$6:$7</definedName>
    <definedName name="Z_12401112_4C88_449F_9AF4_BE76E57C5E83_.wvu.PrintArea" localSheetId="20" hidden="1">'tabel 18'!$A$1:$L$79</definedName>
    <definedName name="Z_1257468B_38C3_41DA_ACAE_F835D93782AA_.wvu.PrintArea" localSheetId="6" hidden="1">'tabel 5'!$A$1:$M$78</definedName>
    <definedName name="Z_129574FE_4DEE_4A00_870C_B0147BDEFB6C_.wvu.Cols" localSheetId="33" hidden="1">'tabel 29'!$A:$B</definedName>
    <definedName name="Z_129574FE_4DEE_4A00_870C_B0147BDEFB6C_.wvu.PrintArea" localSheetId="33" hidden="1">'tabel 29'!$A$1:$V$69</definedName>
    <definedName name="Z_129574FE_4DEE_4A00_870C_B0147BDEFB6C_.wvu.Rows" localSheetId="33" hidden="1">'tabel 29'!$1:$2,'tabel 29'!$6:$7</definedName>
    <definedName name="Z_12A4DC76_7FCB_45B0_820A_AA5E966BD9FB_.wvu.PrintArea" localSheetId="25" hidden="1">'tabel 22'!$A$1:$V$81</definedName>
    <definedName name="Z_132C8645_153E_404B_B75A_E12DBC0F666E_.wvu.Cols" localSheetId="29" hidden="1">'tabel 25'!$A:$B</definedName>
    <definedName name="Z_132C8645_153E_404B_B75A_E12DBC0F666E_.wvu.PrintArea" localSheetId="29" hidden="1">'tabel 25'!$A$1:$V$69</definedName>
    <definedName name="Z_132C8645_153E_404B_B75A_E12DBC0F666E_.wvu.Rows" localSheetId="29" hidden="1">'tabel 25'!$1:$2,'tabel 25'!$6:$7</definedName>
    <definedName name="Z_133D57F7_4031_4C06_A2EB_2BF692E71D8C_.wvu.Cols" localSheetId="3" hidden="1">'tabel 2 (t)'!$A:$A</definedName>
    <definedName name="Z_133D57F7_4031_4C06_A2EB_2BF692E71D8C_.wvu.PrintArea" localSheetId="3" hidden="1">'tabel 2 (t)'!$A$1:$O$17</definedName>
    <definedName name="Z_133D57F7_4031_4C06_A2EB_2BF692E71D8C_.wvu.Rows" localSheetId="3" hidden="1">'tabel 2 (t)'!$1:$4,'tabel 2 (t)'!$5:$6</definedName>
    <definedName name="Z_134579F1_3A35_4D72_837D_68A3AB0F9385_.wvu.Cols" localSheetId="32" hidden="1">'tabel 28'!$A:$B</definedName>
    <definedName name="Z_134579F1_3A35_4D72_837D_68A3AB0F9385_.wvu.PrintArea" localSheetId="32" hidden="1">'tabel 28'!$A$1:$V$69</definedName>
    <definedName name="Z_134579F1_3A35_4D72_837D_68A3AB0F9385_.wvu.Rows" localSheetId="32" hidden="1">'tabel 28'!$1:$2,'tabel 28'!$6:$7</definedName>
    <definedName name="Z_137C67D5_DF0E_41B2_B2F8_AC044378E305_.wvu.PrintArea" localSheetId="7" hidden="1">'tabel 6 '!$A$1:$K$78</definedName>
    <definedName name="Z_13A3720F_404E_44C1_83B5_8F0F22EBBFCB_.wvu.Cols" localSheetId="32" hidden="1">'tabel 28'!$A:$B</definedName>
    <definedName name="Z_13A3720F_404E_44C1_83B5_8F0F22EBBFCB_.wvu.PrintArea" localSheetId="32" hidden="1">'tabel 28'!$A$1:$V$69</definedName>
    <definedName name="Z_13A3720F_404E_44C1_83B5_8F0F22EBBFCB_.wvu.Rows" localSheetId="32" hidden="1">'tabel 28'!$1:$2,'tabel 28'!$6:$7</definedName>
    <definedName name="Z_13D32CE9_7567_4A93_ACDF_A49BCEF8A2F3_.wvu.PrintArea" localSheetId="31" hidden="1">'tabel 27'!$A$1:$V$69</definedName>
    <definedName name="Z_13F33A45_A095_421E_B097_3A74DF8D46DB_.wvu.Cols" localSheetId="30" hidden="1">'tabel 26'!$X:$X</definedName>
    <definedName name="Z_13F33A45_A095_421E_B097_3A74DF8D46DB_.wvu.PrintArea" localSheetId="30" hidden="1">'tabel 26'!$A$1:$V$69</definedName>
    <definedName name="Z_143BD066_AB3D_4316_8BD4_5A3C823FF6E5_.wvu.PrintArea" localSheetId="25" hidden="1">'tabel 22'!$A$1:$V$81</definedName>
    <definedName name="Z_144E737D_C096_4874_8FA2_7FD30A7F1FAD_.wvu.PrintArea" localSheetId="1" hidden="1">'tabel 2'!$A$1:$N$17</definedName>
    <definedName name="Z_14663EAB_166A_481A_AEF2_CF984DDC96CD_.wvu.Cols" localSheetId="7" hidden="1">'tabel 6 '!$A:$B</definedName>
    <definedName name="Z_14663EAB_166A_481A_AEF2_CF984DDC96CD_.wvu.PrintArea" localSheetId="7" hidden="1">'tabel 6 '!$A$1:$K$78</definedName>
    <definedName name="Z_14663EAB_166A_481A_AEF2_CF984DDC96CD_.wvu.Rows" localSheetId="7" hidden="1">'tabel 6 '!$1:$1,'tabel 6 '!$3:$3,'tabel 6 '!$4:$5</definedName>
    <definedName name="Z_1470A4E9_3B62_4D73_AD67_BDD8AC7B4CDA_.wvu.Cols" localSheetId="33" hidden="1">'tabel 29'!$A:$B</definedName>
    <definedName name="Z_1470A4E9_3B62_4D73_AD67_BDD8AC7B4CDA_.wvu.PrintArea" localSheetId="33" hidden="1">'tabel 29'!$A$1:$V$69</definedName>
    <definedName name="Z_1470A4E9_3B62_4D73_AD67_BDD8AC7B4CDA_.wvu.Rows" localSheetId="33" hidden="1">'tabel 29'!$1:$2,'tabel 29'!$6:$7</definedName>
    <definedName name="Z_148C2AC0_966D_4B2E_B862_3FBA44D6DCE0_.wvu.Cols" localSheetId="26" hidden="1">'tabel 23'!$X:$AS</definedName>
    <definedName name="Z_148C2AC0_966D_4B2E_B862_3FBA44D6DCE0_.wvu.PrintArea" localSheetId="26" hidden="1">'tabel 23'!$A$1:$V$81</definedName>
    <definedName name="Z_148D5E7E_FF8D_4BB3_9448_74C4351333CF_.wvu.Cols" localSheetId="3" hidden="1">'tabel 2 (t)'!$A:$A</definedName>
    <definedName name="Z_148D5E7E_FF8D_4BB3_9448_74C4351333CF_.wvu.PrintArea" localSheetId="3" hidden="1">'tabel 2 (t)'!$A$1:$O$17</definedName>
    <definedName name="Z_148D5E7E_FF8D_4BB3_9448_74C4351333CF_.wvu.Rows" localSheetId="3" hidden="1">'tabel 2 (t)'!$1:$4,'tabel 2 (t)'!$5:$6</definedName>
    <definedName name="Z_149745E6_4EEB_42C5_BB8F_E3C8FEFA2425_.wvu.PrintArea" localSheetId="6" hidden="1">'tabel 5'!$A$1:$M$78</definedName>
    <definedName name="Z_149F90D6_422D_4901_95FF_F096A295B4F6_.wvu.Cols" localSheetId="24" hidden="1">'tabel 21'!$A:$B</definedName>
    <definedName name="Z_149F90D6_422D_4901_95FF_F096A295B4F6_.wvu.PrintArea" localSheetId="24" hidden="1">'tabel 21'!$A$1:$V$81</definedName>
    <definedName name="Z_149F90D6_422D_4901_95FF_F096A295B4F6_.wvu.Rows" localSheetId="24" hidden="1">'tabel 21'!$1:$2,'tabel 21'!$6:$7</definedName>
    <definedName name="Z_15068BE3_CF3A_4B4C_8ABA_C2FCFA328A39_.wvu.Cols" localSheetId="7" hidden="1">'tabel 6 '!$A:$B</definedName>
    <definedName name="Z_15068BE3_CF3A_4B4C_8ABA_C2FCFA328A39_.wvu.PrintArea" localSheetId="7" hidden="1">'tabel 6 '!$A$1:$K$78</definedName>
    <definedName name="Z_15068BE3_CF3A_4B4C_8ABA_C2FCFA328A39_.wvu.Rows" localSheetId="7" hidden="1">'tabel 6 '!$1:$1,'tabel 6 '!$3:$3,'tabel 6 '!$4:$5</definedName>
    <definedName name="Z_15245550_2484_4D79_B3C5_658BD9926D55_.wvu.PrintArea" localSheetId="5" hidden="1">'tabel 4'!$A$1:$L$67</definedName>
    <definedName name="Z_154E7441_1F63_4F1C_8350_55EA92F321C7_.wvu.PrintArea" localSheetId="32" hidden="1">'tabel 28'!$A$1:$V$69</definedName>
    <definedName name="Z_1555B4E2_8240_4400_9C4F_E0E1EAD7EE06_.wvu.Cols" localSheetId="29" hidden="1">'tabel 25'!$A:$B</definedName>
    <definedName name="Z_1555B4E2_8240_4400_9C4F_E0E1EAD7EE06_.wvu.PrintArea" localSheetId="29" hidden="1">'tabel 25'!$A$1:$V$69</definedName>
    <definedName name="Z_1555B4E2_8240_4400_9C4F_E0E1EAD7EE06_.wvu.Rows" localSheetId="29" hidden="1">'tabel 25'!$1:$2,'tabel 25'!$6:$7</definedName>
    <definedName name="Z_158D9CB4_DC06_45C2_861E_75694D224844_.wvu.Cols" localSheetId="25" hidden="1">'tabel 22'!$A:$B</definedName>
    <definedName name="Z_158D9CB4_DC06_45C2_861E_75694D224844_.wvu.PrintArea" localSheetId="25" hidden="1">'tabel 22'!$A$1:$V$81</definedName>
    <definedName name="Z_158D9CB4_DC06_45C2_861E_75694D224844_.wvu.Rows" localSheetId="25" hidden="1">'tabel 22'!$1:$2,'tabel 22'!$6:$7</definedName>
    <definedName name="Z_1596D642_8B51_4C7D_A17D_807083C87C7B_.wvu.Cols" localSheetId="3" hidden="1">'tabel 2 (t)'!$A:$A</definedName>
    <definedName name="Z_1596D642_8B51_4C7D_A17D_807083C87C7B_.wvu.PrintArea" localSheetId="3" hidden="1">'tabel 2 (t)'!$A$1:$O$17</definedName>
    <definedName name="Z_1596D642_8B51_4C7D_A17D_807083C87C7B_.wvu.Rows" localSheetId="3" hidden="1">'tabel 2 (t)'!$1:$4,'tabel 2 (t)'!$5:$6</definedName>
    <definedName name="Z_15B20C50_D1E7_4007_BA02_8AD5A3238663_.wvu.PrintArea" localSheetId="27" hidden="1">'tabel 24'!$A$1:$M$67</definedName>
    <definedName name="Z_15DF1FC9_A04F_41CF_A784_352C9616D815_.wvu.Cols" localSheetId="5" hidden="1">'tabel 4'!$A:$B</definedName>
    <definedName name="Z_15DF1FC9_A04F_41CF_A784_352C9616D815_.wvu.PrintArea" localSheetId="5" hidden="1">'tabel 4'!$A$1:$L$67</definedName>
    <definedName name="Z_15DF1FC9_A04F_41CF_A784_352C9616D815_.wvu.Rows" localSheetId="5" hidden="1">'tabel 4'!$1:$1,'tabel 4'!$2:$2,'tabel 4'!$4:$5</definedName>
    <definedName name="Z_15F51925_541C_494D_8227_1895B7D468A2_.wvu.PrintArea" localSheetId="31" hidden="1">'tabel 27'!$A$1:$V$69</definedName>
    <definedName name="Z_15F51AD8_3EF0_40BC_BD0F_93E7EE34630F_.wvu.Cols" localSheetId="25" hidden="1">'tabel 22'!$X:$AS</definedName>
    <definedName name="Z_15F51AD8_3EF0_40BC_BD0F_93E7EE34630F_.wvu.PrintArea" localSheetId="25" hidden="1">'tabel 22'!$A$1:$V$81</definedName>
    <definedName name="Z_161DE72A_F3CA_4629_BBDB_B364CDDCCC05_.wvu.Cols" localSheetId="5" hidden="1">'tabel 4'!#REF!</definedName>
    <definedName name="Z_161DE72A_F3CA_4629_BBDB_B364CDDCCC05_.wvu.PrintArea" localSheetId="5" hidden="1">'tabel 4'!$A$1:$L$67</definedName>
    <definedName name="Z_161DE72A_F3CA_4629_BBDB_B364CDDCCC05_.wvu.Rows" localSheetId="5" hidden="1">'tabel 4'!$67:$67</definedName>
    <definedName name="Z_165218E8_BCF8_4B8E_8CFE_3187A16FCD57_.wvu.Cols" localSheetId="23" hidden="1">'tabel 20'!$A:$B</definedName>
    <definedName name="Z_165218E8_BCF8_4B8E_8CFE_3187A16FCD57_.wvu.PrintArea" localSheetId="23" hidden="1">'tabel 20'!$A$1:$V$81</definedName>
    <definedName name="Z_165218E8_BCF8_4B8E_8CFE_3187A16FCD57_.wvu.Rows" localSheetId="23" hidden="1">'tabel 20'!$1:$2,'tabel 20'!$6:$7</definedName>
    <definedName name="Z_16531D18_A96D_4DCF_8784_C6B0763DC1A7_.wvu.Cols" localSheetId="7" hidden="1">'tabel 6 '!$A:$B</definedName>
    <definedName name="Z_16531D18_A96D_4DCF_8784_C6B0763DC1A7_.wvu.PrintArea" localSheetId="7" hidden="1">'tabel 6 '!$A$1:$K$78</definedName>
    <definedName name="Z_16531D18_A96D_4DCF_8784_C6B0763DC1A7_.wvu.Rows" localSheetId="7" hidden="1">'tabel 6 '!$1:$1,'tabel 6 '!$3:$3,'tabel 6 '!$4:$5</definedName>
    <definedName name="Z_1668B8D3_9630_4823_8392_B825302248F7_.wvu.Cols" localSheetId="25" hidden="1">'tabel 22'!$A:$B</definedName>
    <definedName name="Z_1668B8D3_9630_4823_8392_B825302248F7_.wvu.PrintArea" localSheetId="25" hidden="1">'tabel 22'!$A$1:$V$81</definedName>
    <definedName name="Z_1668B8D3_9630_4823_8392_B825302248F7_.wvu.Rows" localSheetId="25" hidden="1">'tabel 22'!$1:$2,'tabel 22'!$6:$7</definedName>
    <definedName name="Z_16F3162A_3F0A_4123_83D9_16964AA032F5_.wvu.PrintArea" localSheetId="25" hidden="1">'tabel 22'!$A$1:$V$81</definedName>
    <definedName name="Z_170C91B2_F734_478B_B3D9_F507218CFF21_.wvu.Cols" localSheetId="23" hidden="1">'tabel 20'!$A:$B</definedName>
    <definedName name="Z_170C91B2_F734_478B_B3D9_F507218CFF21_.wvu.PrintArea" localSheetId="23" hidden="1">'tabel 20'!$A$1:$V$81</definedName>
    <definedName name="Z_170C91B2_F734_478B_B3D9_F507218CFF21_.wvu.Rows" localSheetId="23" hidden="1">'tabel 20'!$1:$2,'tabel 20'!$6:$7</definedName>
    <definedName name="Z_172B4CDF_C834_488E_A45E_D2FE8615D817_.wvu.Cols" localSheetId="4" hidden="1">'tabel 3'!$B:$B</definedName>
    <definedName name="Z_172B4CDF_C834_488E_A45E_D2FE8615D817_.wvu.PrintArea" localSheetId="4" hidden="1">'tabel 3'!$A$1:$N$66</definedName>
    <definedName name="Z_177B2469_D7D4_4B34_A229_0E9334B21AD6_.wvu.Cols" localSheetId="24" hidden="1">'tabel 21'!$A:$B</definedName>
    <definedName name="Z_177B2469_D7D4_4B34_A229_0E9334B21AD6_.wvu.PrintArea" localSheetId="24" hidden="1">'tabel 21'!$A$1:$V$81</definedName>
    <definedName name="Z_177B2469_D7D4_4B34_A229_0E9334B21AD6_.wvu.Rows" localSheetId="24" hidden="1">'tabel 21'!$1:$2,'tabel 21'!$6:$7</definedName>
    <definedName name="Z_177BC99E_8F0E_4636_B067_16C5870EFB35_.wvu.PrintArea" localSheetId="1" hidden="1">'tabel 2'!$A$1:$N$17</definedName>
    <definedName name="Z_17B2C974_7AE1_4371_B4CB_91AB54E3FB5F_.wvu.PrintArea" localSheetId="7" hidden="1">'tabel 6 '!$A$1:$K$78</definedName>
    <definedName name="Z_1826BEEF_6C20_49E6_A49F_0543DACE2A0A_.wvu.PrintArea" localSheetId="1" hidden="1">'tabel 2'!$A$1:$N$17</definedName>
    <definedName name="Z_184A5ED3_8FA0_4C81_B5AA_B08241302FB4_.wvu.PrintArea" localSheetId="30" hidden="1">'tabel 26'!$A$1:$V$69</definedName>
    <definedName name="Z_1879B36C_4C30_4B0B_A857_1AAB460713DC_.wvu.PrintArea" localSheetId="31" hidden="1">'tabel 27'!$A$1:$V$69</definedName>
    <definedName name="Z_18D4EEA5_0F1C_47CE_8DC3_321D37E77F5B_.wvu.Cols" localSheetId="3" hidden="1">'tabel 2 (t)'!$A:$A</definedName>
    <definedName name="Z_18D4EEA5_0F1C_47CE_8DC3_321D37E77F5B_.wvu.PrintArea" localSheetId="3" hidden="1">'tabel 2 (t)'!$A$1:$O$17</definedName>
    <definedName name="Z_18D4EEA5_0F1C_47CE_8DC3_321D37E77F5B_.wvu.Rows" localSheetId="3" hidden="1">'tabel 2 (t)'!$1:$4,'tabel 2 (t)'!$5:$6</definedName>
    <definedName name="Z_18E064AD_4FF0_4D9E_B486_D6E56CB4C3E7_.wvu.PrintArea" localSheetId="30" hidden="1">'tabel 26'!$A$1:$V$69</definedName>
    <definedName name="Z_19312D9F_8E2C_4EAA_B0FC_102981EADA13_.wvu.Cols" localSheetId="4" hidden="1">'tabel 3'!$B:$B</definedName>
    <definedName name="Z_19312D9F_8E2C_4EAA_B0FC_102981EADA13_.wvu.PrintArea" localSheetId="4" hidden="1">'tabel 3'!$A$1:$N$66</definedName>
    <definedName name="Z_197B031F_F2FC_403C_B439_A16BF97F1305_.wvu.Cols" localSheetId="4" hidden="1">'tabel 3'!#REF!,'tabel 3'!#REF!</definedName>
    <definedName name="Z_197B031F_F2FC_403C_B439_A16BF97F1305_.wvu.PrintArea" localSheetId="4" hidden="1">'tabel 3'!$A$1:$N$66</definedName>
    <definedName name="Z_19C0283A_4361_44D7_B368_B7D050BDEDDF_.wvu.Cols" localSheetId="1" hidden="1">'tabel 2'!$A:$A</definedName>
    <definedName name="Z_19C0283A_4361_44D7_B368_B7D050BDEDDF_.wvu.PrintArea" localSheetId="1" hidden="1">'tabel 2'!$A$1:$N$17</definedName>
    <definedName name="Z_19C0283A_4361_44D7_B368_B7D050BDEDDF_.wvu.Rows" localSheetId="1" hidden="1">'tabel 2'!$1:$4,'tabel 2'!$5:$6</definedName>
    <definedName name="Z_19CEDD7B_EB03_43E5_95B2_7689CB836387_.wvu.PrintArea" localSheetId="24" hidden="1">'tabel 21'!$A$1:$V$81</definedName>
    <definedName name="Z_19F91984_9DCB_4B7F_82FC_FC8EF4D02DFE_.wvu.Cols" localSheetId="25" hidden="1">'tabel 22'!$A:$B</definedName>
    <definedName name="Z_19F91984_9DCB_4B7F_82FC_FC8EF4D02DFE_.wvu.PrintArea" localSheetId="25" hidden="1">'tabel 22'!$A$1:$V$81</definedName>
    <definedName name="Z_19F91984_9DCB_4B7F_82FC_FC8EF4D02DFE_.wvu.Rows" localSheetId="25" hidden="1">'tabel 22'!$1:$2,'tabel 22'!$6:$7</definedName>
    <definedName name="Z_1A0CB185_8F85_4D1C_9FDF_15D698FA11A8_.wvu.Cols" localSheetId="26" hidden="1">'tabel 23'!$A:$B</definedName>
    <definedName name="Z_1A0CB185_8F85_4D1C_9FDF_15D698FA11A8_.wvu.PrintArea" localSheetId="26" hidden="1">'tabel 23'!$A$1:$V$81</definedName>
    <definedName name="Z_1A0CB185_8F85_4D1C_9FDF_15D698FA11A8_.wvu.Rows" localSheetId="26" hidden="1">'tabel 23'!$1:$2,'tabel 23'!$6:$7</definedName>
    <definedName name="Z_1A684F9F_8C43_488E_9231_EA7D00F20150_.wvu.Cols" localSheetId="25" hidden="1">'tabel 22'!$A:$B</definedName>
    <definedName name="Z_1A684F9F_8C43_488E_9231_EA7D00F20150_.wvu.PrintArea" localSheetId="25" hidden="1">'tabel 22'!$A$1:$V$81</definedName>
    <definedName name="Z_1A684F9F_8C43_488E_9231_EA7D00F20150_.wvu.Rows" localSheetId="25" hidden="1">'tabel 22'!$1:$2,'tabel 22'!$6:$7</definedName>
    <definedName name="Z_1A8CFB07_1547_4971_A094_CEFD47F89273_.wvu.Cols" localSheetId="5" hidden="1">'tabel 4'!$A:$B</definedName>
    <definedName name="Z_1A8CFB07_1547_4971_A094_CEFD47F89273_.wvu.PrintArea" localSheetId="5" hidden="1">'tabel 4'!$A$1:$L$67</definedName>
    <definedName name="Z_1A8CFB07_1547_4971_A094_CEFD47F89273_.wvu.Rows" localSheetId="5" hidden="1">'tabel 4'!$1:$1,'tabel 4'!$2:$2,'tabel 4'!$4:$5</definedName>
    <definedName name="Z_1AA18E0D_2472_4A75_A339_E62FD5000650_.wvu.PrintArea" localSheetId="5" hidden="1">'tabel 4'!$A$1:$L$67</definedName>
    <definedName name="Z_1B11AECA_4B0E_4E96_9271_7E0EFE8A73B5_.wvu.Cols" localSheetId="32" hidden="1">'tabel 28'!$A:$B</definedName>
    <definedName name="Z_1B11AECA_4B0E_4E96_9271_7E0EFE8A73B5_.wvu.PrintArea" localSheetId="32" hidden="1">'tabel 28'!$A$1:$V$69</definedName>
    <definedName name="Z_1B11AECA_4B0E_4E96_9271_7E0EFE8A73B5_.wvu.Rows" localSheetId="32" hidden="1">'tabel 28'!$1:$2,'tabel 28'!$6:$7</definedName>
    <definedName name="Z_1B19E96F_FD2C_4F23_B4F8_307E120E6262_.wvu.Cols" localSheetId="3" hidden="1">'tabel 2 (t)'!$A:$A</definedName>
    <definedName name="Z_1B19E96F_FD2C_4F23_B4F8_307E120E6262_.wvu.PrintArea" localSheetId="3" hidden="1">'tabel 2 (t)'!$A$1:$O$17</definedName>
    <definedName name="Z_1B19E96F_FD2C_4F23_B4F8_307E120E6262_.wvu.Rows" localSheetId="3" hidden="1">'tabel 2 (t)'!$1:$4,'tabel 2 (t)'!$5:$6</definedName>
    <definedName name="Z_1B3DBD52_18F1_4DD8_AEFA_77AF389D703E_.wvu.PrintArea" localSheetId="3" hidden="1">'tabel 2 (t)'!$A$1:$O$17</definedName>
    <definedName name="Z_1B441BA2_7CD9_4F55_BD9A_DAD0D66A66A2_.wvu.PrintArea" localSheetId="7" hidden="1">'tabel 6 '!$A$1:$K$78</definedName>
    <definedName name="Z_1B4AC224_CB09_4613_8852_3732687A484F_.wvu.Cols" localSheetId="20" hidden="1">'tabel 18'!$A:$B</definedName>
    <definedName name="Z_1B4AC224_CB09_4613_8852_3732687A484F_.wvu.PrintArea" localSheetId="20" hidden="1">'tabel 18'!$A$1:$L$79</definedName>
    <definedName name="Z_1B4AC224_CB09_4613_8852_3732687A484F_.wvu.Rows" localSheetId="20" hidden="1">'tabel 18'!$1:$2,'tabel 18'!$5:$6</definedName>
    <definedName name="Z_1B73459D_BE98_4F81_9E1E_D203046A4090_.wvu.PrintArea" localSheetId="2" hidden="1">'tabel 2 (b)'!$A$1:$O$17</definedName>
    <definedName name="Z_1BB5D237_38C3_48FE_BF1B_F39722652D14_.wvu.Cols" localSheetId="3" hidden="1">'tabel 2 (t)'!$A:$A</definedName>
    <definedName name="Z_1BB5D237_38C3_48FE_BF1B_F39722652D14_.wvu.PrintArea" localSheetId="3" hidden="1">'tabel 2 (t)'!$A$1:$O$17</definedName>
    <definedName name="Z_1BB5D237_38C3_48FE_BF1B_F39722652D14_.wvu.Rows" localSheetId="3" hidden="1">'tabel 2 (t)'!$1:$4,'tabel 2 (t)'!$5:$6</definedName>
    <definedName name="Z_1BBE7103_A99A_4F2D_8E85_49809ECE1470_.wvu.Cols" localSheetId="27" hidden="1">'tabel 24'!#REF!</definedName>
    <definedName name="Z_1BBE7103_A99A_4F2D_8E85_49809ECE1470_.wvu.PrintArea" localSheetId="27" hidden="1">'tabel 24'!$A$1:$M$67</definedName>
    <definedName name="Z_1BC35CD4_D565_455F_BAED_EDEB18490142_.wvu.PrintArea" localSheetId="6" hidden="1">'tabel 5'!$A$1:$M$78</definedName>
    <definedName name="Z_1BE21756_0100_4C5F_9130_59BE04C07E6D_.wvu.Cols" localSheetId="5" hidden="1">'tabel 4'!$A:$B</definedName>
    <definedName name="Z_1BE21756_0100_4C5F_9130_59BE04C07E6D_.wvu.PrintArea" localSheetId="5" hidden="1">'tabel 4'!$A$1:$L$67</definedName>
    <definedName name="Z_1BE21756_0100_4C5F_9130_59BE04C07E6D_.wvu.Rows" localSheetId="5" hidden="1">'tabel 4'!$1:$1,'tabel 4'!$2:$2,'tabel 4'!$4:$5</definedName>
    <definedName name="Z_1BF070E8_F027_4CE5_A430_EE8F3688458E_.wvu.PrintArea" localSheetId="32" hidden="1">'tabel 28'!$A$1:$V$69</definedName>
    <definedName name="Z_1C0B2FFE_AD83_43E4_83E5_584E607496BF_.wvu.Cols" localSheetId="22" hidden="1">'tabel 19'!$A:$B</definedName>
    <definedName name="Z_1C0B2FFE_AD83_43E4_83E5_584E607496BF_.wvu.PrintArea" localSheetId="22" hidden="1">'tabel 19'!$A$1:$V$81</definedName>
    <definedName name="Z_1C0B2FFE_AD83_43E4_83E5_584E607496BF_.wvu.Rows" localSheetId="22" hidden="1">'tabel 19'!$1:$2,'tabel 19'!$6:$7</definedName>
    <definedName name="Z_1C234B18_E43F_4A17_83B9_2B84CE827710_.wvu.PrintArea" localSheetId="5" hidden="1">'tabel 4'!$A$1:$L$67</definedName>
    <definedName name="Z_1C25FE7C_E48B_4337_9920_AE9F2E266F06_.wvu.Cols" localSheetId="29" hidden="1">'tabel 25'!$A:$B</definedName>
    <definedName name="Z_1C25FE7C_E48B_4337_9920_AE9F2E266F06_.wvu.PrintArea" localSheetId="29" hidden="1">'tabel 25'!$A$1:$V$69</definedName>
    <definedName name="Z_1C25FE7C_E48B_4337_9920_AE9F2E266F06_.wvu.Rows" localSheetId="29" hidden="1">'tabel 25'!$1:$2,'tabel 25'!$6:$7</definedName>
    <definedName name="Z_1C6DB932_AA63_49A4_B4DE_35BA659DFF83_.wvu.PrintArea" localSheetId="27" hidden="1">'tabel 24'!$A$1:$M$67</definedName>
    <definedName name="Z_1CB03A13_1DD9_11D1_940B_00A0C949BEFF_.wvu.Cols" localSheetId="2" hidden="1">'tabel 2 (b)'!$A:$A</definedName>
    <definedName name="Z_1CB03A13_1DD9_11D1_940B_00A0C949BEFF_.wvu.Rows" localSheetId="2" hidden="1">'tabel 2 (b)'!$1:$4,'tabel 2 (b)'!$5:$6</definedName>
    <definedName name="Z_1CB03A14_1DD9_11D1_940B_00A0C949BEFF_.wvu.Cols" localSheetId="1" hidden="1">'tabel 2'!$A:$A</definedName>
    <definedName name="Z_1CB03A14_1DD9_11D1_940B_00A0C949BEFF_.wvu.Cols" localSheetId="3" hidden="1">'tabel 2 (t)'!$A:$A</definedName>
    <definedName name="Z_1CB03A14_1DD9_11D1_940B_00A0C949BEFF_.wvu.Rows" localSheetId="1" hidden="1">'tabel 2'!$1:$4,'tabel 2'!$5:$6</definedName>
    <definedName name="Z_1CB03A14_1DD9_11D1_940B_00A0C949BEFF_.wvu.Rows" localSheetId="3" hidden="1">'tabel 2 (t)'!$1:$4,'tabel 2 (t)'!$5:$6</definedName>
    <definedName name="Z_1CB03A15_1DD9_11D1_940B_00A0C949BEFF_.wvu.Cols" localSheetId="20" hidden="1">'tabel 18'!$A:$B</definedName>
    <definedName name="Z_1CB03A15_1DD9_11D1_940B_00A0C949BEFF_.wvu.Cols" localSheetId="22" hidden="1">'tabel 19'!$A:$B</definedName>
    <definedName name="Z_1CB03A15_1DD9_11D1_940B_00A0C949BEFF_.wvu.Cols" localSheetId="23" hidden="1">'tabel 20'!$A:$B</definedName>
    <definedName name="Z_1CB03A15_1DD9_11D1_940B_00A0C949BEFF_.wvu.Cols" localSheetId="24" hidden="1">'tabel 21'!$A:$B</definedName>
    <definedName name="Z_1CB03A15_1DD9_11D1_940B_00A0C949BEFF_.wvu.Cols" localSheetId="25" hidden="1">'tabel 22'!$A:$B</definedName>
    <definedName name="Z_1CB03A15_1DD9_11D1_940B_00A0C949BEFF_.wvu.Cols" localSheetId="26" hidden="1">'tabel 23'!$A:$B</definedName>
    <definedName name="Z_1CB03A15_1DD9_11D1_940B_00A0C949BEFF_.wvu.Cols" localSheetId="29" hidden="1">'tabel 25'!$A:$B</definedName>
    <definedName name="Z_1CB03A15_1DD9_11D1_940B_00A0C949BEFF_.wvu.Cols" localSheetId="30" hidden="1">'tabel 26'!$A:$B</definedName>
    <definedName name="Z_1CB03A15_1DD9_11D1_940B_00A0C949BEFF_.wvu.Cols" localSheetId="31" hidden="1">'tabel 27'!$A:$B</definedName>
    <definedName name="Z_1CB03A15_1DD9_11D1_940B_00A0C949BEFF_.wvu.Cols" localSheetId="32" hidden="1">'tabel 28'!$A:$B</definedName>
    <definedName name="Z_1CB03A15_1DD9_11D1_940B_00A0C949BEFF_.wvu.Cols" localSheetId="33" hidden="1">'tabel 29'!$A:$B</definedName>
    <definedName name="Z_1CB03A15_1DD9_11D1_940B_00A0C949BEFF_.wvu.Rows" localSheetId="20" hidden="1">'tabel 18'!$1:$2,'tabel 18'!$5:$6</definedName>
    <definedName name="Z_1CB03A15_1DD9_11D1_940B_00A0C949BEFF_.wvu.Rows" localSheetId="22" hidden="1">'tabel 19'!$1:$2,'tabel 19'!$6:$7</definedName>
    <definedName name="Z_1CB03A15_1DD9_11D1_940B_00A0C949BEFF_.wvu.Rows" localSheetId="23" hidden="1">'tabel 20'!$1:$2,'tabel 20'!$6:$7</definedName>
    <definedName name="Z_1CB03A15_1DD9_11D1_940B_00A0C949BEFF_.wvu.Rows" localSheetId="24" hidden="1">'tabel 21'!$1:$2,'tabel 21'!$6:$7</definedName>
    <definedName name="Z_1CB03A15_1DD9_11D1_940B_00A0C949BEFF_.wvu.Rows" localSheetId="25" hidden="1">'tabel 22'!$1:$2,'tabel 22'!$6:$7</definedName>
    <definedName name="Z_1CB03A15_1DD9_11D1_940B_00A0C949BEFF_.wvu.Rows" localSheetId="26" hidden="1">'tabel 23'!$1:$2,'tabel 23'!$6:$7</definedName>
    <definedName name="Z_1CB03A15_1DD9_11D1_940B_00A0C949BEFF_.wvu.Rows" localSheetId="29" hidden="1">'tabel 25'!$1:$2,'tabel 25'!$6:$7</definedName>
    <definedName name="Z_1CB03A15_1DD9_11D1_940B_00A0C949BEFF_.wvu.Rows" localSheetId="30" hidden="1">'tabel 26'!$1:$2,'tabel 26'!$6:$7</definedName>
    <definedName name="Z_1CB03A15_1DD9_11D1_940B_00A0C949BEFF_.wvu.Rows" localSheetId="31" hidden="1">'tabel 27'!$1:$2,'tabel 27'!$6:$7</definedName>
    <definedName name="Z_1CB03A15_1DD9_11D1_940B_00A0C949BEFF_.wvu.Rows" localSheetId="32" hidden="1">'tabel 28'!$1:$2,'tabel 28'!$6:$7</definedName>
    <definedName name="Z_1CB03A15_1DD9_11D1_940B_00A0C949BEFF_.wvu.Rows" localSheetId="33" hidden="1">'tabel 29'!$1:$2,'tabel 29'!$6:$7</definedName>
    <definedName name="Z_1CB03A20_1DD9_11D1_940B_00A0C949BEFF_.wvu.Rows" localSheetId="27" hidden="1">'tabel 24'!$1:$4,'tabel 24'!$5:$6</definedName>
    <definedName name="Z_1CD3B8E3_7509_4AB9_A9B2_02D78AAEA356_.wvu.PrintArea" localSheetId="5" hidden="1">'tabel 4'!$A$1:$L$67</definedName>
    <definedName name="Z_1D1B5473_52A2_49D3_94A4_BF7BDCFA60C0_.wvu.Cols" localSheetId="25" hidden="1">'tabel 22'!$A:$B</definedName>
    <definedName name="Z_1D1B5473_52A2_49D3_94A4_BF7BDCFA60C0_.wvu.PrintArea" localSheetId="25" hidden="1">'tabel 22'!$A$1:$V$81</definedName>
    <definedName name="Z_1D1B5473_52A2_49D3_94A4_BF7BDCFA60C0_.wvu.Rows" localSheetId="25" hidden="1">'tabel 22'!$1:$2,'tabel 22'!$6:$7</definedName>
    <definedName name="Z_1D37414F_B9FB_4E54_8796_FCD65F56F1E7_.wvu.Cols" localSheetId="23" hidden="1">'tabel 20'!$A:$B</definedName>
    <definedName name="Z_1D37414F_B9FB_4E54_8796_FCD65F56F1E7_.wvu.PrintArea" localSheetId="23" hidden="1">'tabel 20'!$A$1:$V$81</definedName>
    <definedName name="Z_1D37414F_B9FB_4E54_8796_FCD65F56F1E7_.wvu.Rows" localSheetId="23" hidden="1">'tabel 20'!$1:$2,'tabel 20'!$6:$7</definedName>
    <definedName name="Z_1DD0288F_B258_4DEE_9E2B_FA0C6B79A400_.wvu.PrintArea" localSheetId="22" hidden="1">'tabel 19'!$A$1:$V$81</definedName>
    <definedName name="Z_1E0D1BF2_8E9B_471E_A1A5_50753C53F4BF_.wvu.PrintArea" localSheetId="5" hidden="1">'tabel 4'!$A$1:$L$67</definedName>
    <definedName name="Z_1E15A203_05DE_488A_8C63_12C22564B835_.wvu.Cols" localSheetId="22" hidden="1">'tabel 19'!$A:$B</definedName>
    <definedName name="Z_1E15A203_05DE_488A_8C63_12C22564B835_.wvu.PrintArea" localSheetId="22" hidden="1">'tabel 19'!$A$1:$V$81</definedName>
    <definedName name="Z_1E15A203_05DE_488A_8C63_12C22564B835_.wvu.Rows" localSheetId="22" hidden="1">'tabel 19'!$1:$2,'tabel 19'!$6:$7</definedName>
    <definedName name="Z_1E4D1183_5FCA_41B4_A320_5CDED170929C_.wvu.Cols" localSheetId="20" hidden="1">'tabel 18'!$N:$N</definedName>
    <definedName name="Z_1E4D1183_5FCA_41B4_A320_5CDED170929C_.wvu.PrintArea" localSheetId="20" hidden="1">'tabel 18'!$A$1:$L$79</definedName>
    <definedName name="Z_1E5DE0E8_AF9F_4D84_A21E_3F24E0A30E0C_.wvu.PrintArea" localSheetId="5" hidden="1">'tabel 4'!$A$1:$L$67</definedName>
    <definedName name="Z_1EFBE6D8_1AF9_4F11_AD96_FE67503EBBC0_.wvu.PrintArea" localSheetId="1" hidden="1">'tabel 2'!$A$1:$N$17</definedName>
    <definedName name="Z_1F177B11_DD4A_476A_9B88_8764D51B9418_.wvu.Cols" localSheetId="32" hidden="1">'tabel 28'!$A:$B</definedName>
    <definedName name="Z_1F177B11_DD4A_476A_9B88_8764D51B9418_.wvu.PrintArea" localSheetId="32" hidden="1">'tabel 28'!$A$1:$V$69</definedName>
    <definedName name="Z_1F177B11_DD4A_476A_9B88_8764D51B9418_.wvu.Rows" localSheetId="32" hidden="1">'tabel 28'!$1:$2,'tabel 28'!$6:$7</definedName>
    <definedName name="Z_1F3BD13E_1B6F_4C4F_B8F8_F532461B6F0B_.wvu.Cols" localSheetId="24" hidden="1">'tabel 21'!$A:$B</definedName>
    <definedName name="Z_1F3BD13E_1B6F_4C4F_B8F8_F532461B6F0B_.wvu.PrintArea" localSheetId="24" hidden="1">'tabel 21'!$A$1:$V$81</definedName>
    <definedName name="Z_1F3BD13E_1B6F_4C4F_B8F8_F532461B6F0B_.wvu.Rows" localSheetId="24" hidden="1">'tabel 21'!$1:$2,'tabel 21'!$6:$7</definedName>
    <definedName name="Z_1F46721D_CF49_4265_8A29_57D8A7385694_.wvu.Cols" localSheetId="3" hidden="1">'tabel 2 (t)'!$A:$A</definedName>
    <definedName name="Z_1F46721D_CF49_4265_8A29_57D8A7385694_.wvu.PrintArea" localSheetId="3" hidden="1">'tabel 2 (t)'!$A$1:$O$17</definedName>
    <definedName name="Z_1F46721D_CF49_4265_8A29_57D8A7385694_.wvu.Rows" localSheetId="3" hidden="1">'tabel 2 (t)'!$1:$4,'tabel 2 (t)'!$5:$6</definedName>
    <definedName name="Z_1F5F3962_CFEB_40C6_BA68_A85ACFC43E77_.wvu.PrintArea" localSheetId="7" hidden="1">'tabel 6 '!$A$1:$K$78</definedName>
    <definedName name="Z_1F83C91B_760E_446D_801C_4A704BBB08F1_.wvu.Cols" localSheetId="32" hidden="1">'tabel 28'!$A:$B</definedName>
    <definedName name="Z_1F83C91B_760E_446D_801C_4A704BBB08F1_.wvu.PrintArea" localSheetId="32" hidden="1">'tabel 28'!$A$1:$V$69</definedName>
    <definedName name="Z_1F83C91B_760E_446D_801C_4A704BBB08F1_.wvu.Rows" localSheetId="32" hidden="1">'tabel 28'!$1:$2,'tabel 28'!$6:$7</definedName>
    <definedName name="Z_2034B0F8_F821_4C0D_A437_2EDE9F8EF2BC_.wvu.Cols" localSheetId="2" hidden="1">'tabel 2 (b)'!$A:$A</definedName>
    <definedName name="Z_2034B0F8_F821_4C0D_A437_2EDE9F8EF2BC_.wvu.PrintArea" localSheetId="2" hidden="1">'tabel 2 (b)'!$A$1:$O$17</definedName>
    <definedName name="Z_2034B0F8_F821_4C0D_A437_2EDE9F8EF2BC_.wvu.Rows" localSheetId="2" hidden="1">'tabel 2 (b)'!$1:$4,'tabel 2 (b)'!$5:$6</definedName>
    <definedName name="Z_2075B073_6211_4A31_BD5E_D26B07672A1C_.wvu.PrintArea" localSheetId="33" hidden="1">'tabel 29'!$A$1:$V$69</definedName>
    <definedName name="Z_208964A9_8EB3_48AE_B17E_0AC18E83D32B_.wvu.Cols" localSheetId="32" hidden="1">'tabel 28'!$A:$B</definedName>
    <definedName name="Z_208964A9_8EB3_48AE_B17E_0AC18E83D32B_.wvu.PrintArea" localSheetId="32" hidden="1">'tabel 28'!$A$1:$V$69</definedName>
    <definedName name="Z_208964A9_8EB3_48AE_B17E_0AC18E83D32B_.wvu.Rows" localSheetId="32" hidden="1">'tabel 28'!$1:$2,'tabel 28'!$6:$7</definedName>
    <definedName name="Z_20966160_7E90_413C_A213_FF8384698D6D_.wvu.Cols" localSheetId="29" hidden="1">'tabel 25'!$A:$B</definedName>
    <definedName name="Z_20966160_7E90_413C_A213_FF8384698D6D_.wvu.PrintArea" localSheetId="29" hidden="1">'tabel 25'!$A$1:$V$69</definedName>
    <definedName name="Z_20966160_7E90_413C_A213_FF8384698D6D_.wvu.Rows" localSheetId="29" hidden="1">'tabel 25'!$1:$2,'tabel 25'!$6:$7</definedName>
    <definedName name="Z_20F96CBC_AC0C_41AC_B4D4_922C4EE849AC_.wvu.Cols" localSheetId="30" hidden="1">'tabel 26'!$A:$B</definedName>
    <definedName name="Z_20F96CBC_AC0C_41AC_B4D4_922C4EE849AC_.wvu.PrintArea" localSheetId="30" hidden="1">'tabel 26'!$A$1:$V$69</definedName>
    <definedName name="Z_20F96CBC_AC0C_41AC_B4D4_922C4EE849AC_.wvu.Rows" localSheetId="30" hidden="1">'tabel 26'!$1:$2,'tabel 26'!$6:$7</definedName>
    <definedName name="Z_21262E3A_1295_4258_AD1C_54FA8F01043D_.wvu.Cols" localSheetId="6" hidden="1">'tabel 5'!$A:$B</definedName>
    <definedName name="Z_21262E3A_1295_4258_AD1C_54FA8F01043D_.wvu.PrintArea" localSheetId="6" hidden="1">'tabel 5'!$A$1:$M$78</definedName>
    <definedName name="Z_21262E3A_1295_4258_AD1C_54FA8F01043D_.wvu.Rows" localSheetId="6" hidden="1">'tabel 5'!$1:$1,'tabel 5'!$3:$3,'tabel 5'!$4:$5</definedName>
    <definedName name="Z_21A718E2_3B99_4F5F_BD8C_DBFEEB46103D_.wvu.PrintArea" localSheetId="25" hidden="1">'tabel 22'!$A$1:$V$81</definedName>
    <definedName name="Z_21DA9702_A7A2_4E3C_AA47_3F10751BFE0F_.wvu.Cols" localSheetId="7" hidden="1">'tabel 6 '!$A:$B</definedName>
    <definedName name="Z_21DA9702_A7A2_4E3C_AA47_3F10751BFE0F_.wvu.PrintArea" localSheetId="7" hidden="1">'tabel 6 '!$A$1:$K$78</definedName>
    <definedName name="Z_21DA9702_A7A2_4E3C_AA47_3F10751BFE0F_.wvu.Rows" localSheetId="7" hidden="1">'tabel 6 '!$1:$1,'tabel 6 '!$3:$3,'tabel 6 '!$4:$5</definedName>
    <definedName name="Z_21FDA3C3_38BF_4F1C_A41E_AE3E7871C23D_.wvu.Cols" localSheetId="33" hidden="1">'tabel 29'!$A:$B</definedName>
    <definedName name="Z_21FDA3C3_38BF_4F1C_A41E_AE3E7871C23D_.wvu.PrintArea" localSheetId="33" hidden="1">'tabel 29'!$A$1:$V$69</definedName>
    <definedName name="Z_21FDA3C3_38BF_4F1C_A41E_AE3E7871C23D_.wvu.Rows" localSheetId="33" hidden="1">'tabel 29'!$1:$2,'tabel 29'!$6:$7</definedName>
    <definedName name="Z_228C4005_203E_42FB_9820_FC15BF4DFB03_.wvu.PrintArea" localSheetId="20" hidden="1">'tabel 18'!$A$1:$L$79</definedName>
    <definedName name="Z_2299D694_FF51_4B19_8B21_F43EA43D4D99_.wvu.PrintArea" localSheetId="29" hidden="1">'tabel 25'!$A$1:$V$69</definedName>
    <definedName name="Z_22DA4A8F_1AAF_4313_A620_F4D33897EE6B_.wvu.Cols" localSheetId="7" hidden="1">'tabel 6 '!#REF!</definedName>
    <definedName name="Z_22DA4A8F_1AAF_4313_A620_F4D33897EE6B_.wvu.PrintArea" localSheetId="7" hidden="1">'tabel 6 '!$A$1:$K$78</definedName>
    <definedName name="Z_23611FD7_B3B4_4CE4_88E8_BAE6E1580A9B_.wvu.PrintArea" localSheetId="3" hidden="1">'tabel 2 (t)'!$A$1:$O$17</definedName>
    <definedName name="Z_23AE42E4_8374_4846_BCD1_643AFCBEBF05_.wvu.Cols" localSheetId="29" hidden="1">'tabel 25'!$A:$B</definedName>
    <definedName name="Z_23AE42E4_8374_4846_BCD1_643AFCBEBF05_.wvu.PrintArea" localSheetId="29" hidden="1">'tabel 25'!$A$1:$V$69</definedName>
    <definedName name="Z_23AE42E4_8374_4846_BCD1_643AFCBEBF05_.wvu.Rows" localSheetId="29" hidden="1">'tabel 25'!$1:$2,'tabel 25'!$6:$7</definedName>
    <definedName name="Z_243A2397_C11F_4F06_AE57_399E4C01FB18_.wvu.PrintArea" localSheetId="7" hidden="1">'tabel 6 '!$A$1:$K$78</definedName>
    <definedName name="Z_2466BD38_0508_42DF_8F5F_93B591EB2F8F_.wvu.Cols" localSheetId="6" hidden="1">'tabel 5'!#REF!</definedName>
    <definedName name="Z_2466BD38_0508_42DF_8F5F_93B591EB2F8F_.wvu.PrintArea" localSheetId="6" hidden="1">'tabel 5'!$A$1:$M$78</definedName>
    <definedName name="Z_24786E51_04A3_42F3_A95F_575BDE98DD26_.wvu.Cols" localSheetId="7" hidden="1">'tabel 6 '!$M:$M</definedName>
    <definedName name="Z_24786E51_04A3_42F3_A95F_575BDE98DD26_.wvu.PrintArea" localSheetId="7" hidden="1">'tabel 6 '!$A$1:$K$78</definedName>
    <definedName name="Z_247990FC_D37D_435C_82B0_C9F4D275C925_.wvu.PrintArea" localSheetId="27" hidden="1">'tabel 24'!$A$1:$M$67</definedName>
    <definedName name="Z_2482B44E_7AC1_4670_B95F_2DD73BC3169E_.wvu.PrintArea" localSheetId="31" hidden="1">'tabel 27'!$A$1:$V$69</definedName>
    <definedName name="Z_24CC587D_D08E_4572_8D54_8B01F839B7A6_.wvu.PrintArea" localSheetId="4" hidden="1">'tabel 3'!$A$1:$N$66</definedName>
    <definedName name="Z_24D1513F_9AC2_495B_9AA7_6618E4FB304D_.wvu.PrintArea" localSheetId="5" hidden="1">'tabel 4'!$A$1:$L$67</definedName>
    <definedName name="Z_24D1513F_9AC2_495B_9AA7_6618E4FB304D_.wvu.Rows" localSheetId="5" hidden="1">'tabel 4'!$67:$67</definedName>
    <definedName name="Z_24D75C41_7531_414C_81B8_B056A392B310_.wvu.Cols" localSheetId="26" hidden="1">'tabel 23'!$A:$B</definedName>
    <definedName name="Z_24D75C41_7531_414C_81B8_B056A392B310_.wvu.PrintArea" localSheetId="26" hidden="1">'tabel 23'!$A$1:$V$81</definedName>
    <definedName name="Z_24D75C41_7531_414C_81B8_B056A392B310_.wvu.Rows" localSheetId="26" hidden="1">'tabel 23'!$1:$2,'tabel 23'!$6:$7</definedName>
    <definedName name="Z_25314F5C_95E7_4637_89AB_A05188648029_.wvu.Cols" localSheetId="33" hidden="1">'tabel 29'!#REF!</definedName>
    <definedName name="Z_25314F5C_95E7_4637_89AB_A05188648029_.wvu.PrintArea" localSheetId="33" hidden="1">'tabel 29'!$A$1:$V$69</definedName>
    <definedName name="Z_2537BAA8_FD61_42A4_B03B_08F0DFA2EC43_.wvu.Cols" localSheetId="33" hidden="1">'tabel 29'!$A:$B</definedName>
    <definedName name="Z_2537BAA8_FD61_42A4_B03B_08F0DFA2EC43_.wvu.PrintArea" localSheetId="33" hidden="1">'tabel 29'!$A$1:$V$69</definedName>
    <definedName name="Z_2537BAA8_FD61_42A4_B03B_08F0DFA2EC43_.wvu.Rows" localSheetId="33" hidden="1">'tabel 29'!$1:$2,'tabel 29'!$6:$7</definedName>
    <definedName name="Z_2540D78D_84FC_4202_9FD0_E8848BCB5254_.wvu.Cols" localSheetId="6" hidden="1">'tabel 5'!#REF!</definedName>
    <definedName name="Z_2540D78D_84FC_4202_9FD0_E8848BCB5254_.wvu.PrintArea" localSheetId="6" hidden="1">'tabel 5'!$A$1:$M$78</definedName>
    <definedName name="Z_258AFBAC_2412_425F_89E0_3493DC46B1F6_.wvu.PrintArea" localSheetId="24" hidden="1">'tabel 21'!$A$1:$V$81</definedName>
    <definedName name="Z_25C1C6E6_331A_42B9_A7D8_4C973661E860_.wvu.PrintArea" localSheetId="32" hidden="1">'tabel 28'!$A$1:$V$69</definedName>
    <definedName name="Z_25C636AA_2AA6_4146_A6A5_E068B5B81C25_.wvu.Cols" localSheetId="7" hidden="1">'tabel 6 '!$A:$B</definedName>
    <definedName name="Z_25C636AA_2AA6_4146_A6A5_E068B5B81C25_.wvu.PrintArea" localSheetId="7" hidden="1">'tabel 6 '!$A$1:$K$78</definedName>
    <definedName name="Z_25C636AA_2AA6_4146_A6A5_E068B5B81C25_.wvu.Rows" localSheetId="7" hidden="1">'tabel 6 '!$1:$1,'tabel 6 '!$3:$3,'tabel 6 '!$4:$5</definedName>
    <definedName name="Z_25D2390D_559B_4C7D_B43B_C749E66B3B23_.wvu.Cols" localSheetId="30" hidden="1">'tabel 26'!$A:$B</definedName>
    <definedName name="Z_25D2390D_559B_4C7D_B43B_C749E66B3B23_.wvu.PrintArea" localSheetId="30" hidden="1">'tabel 26'!$A$1:$V$69</definedName>
    <definedName name="Z_25D2390D_559B_4C7D_B43B_C749E66B3B23_.wvu.Rows" localSheetId="30" hidden="1">'tabel 26'!$1:$2,'tabel 26'!$6:$7</definedName>
    <definedName name="Z_26271025_F7D7_4D6A_83FE_7C0C602683EC_.wvu.Cols" localSheetId="5" hidden="1">'tabel 4'!#REF!</definedName>
    <definedName name="Z_26271025_F7D7_4D6A_83FE_7C0C602683EC_.wvu.PrintArea" localSheetId="5" hidden="1">'tabel 4'!$A$1:$L$67</definedName>
    <definedName name="Z_26271025_F7D7_4D6A_83FE_7C0C602683EC_.wvu.Rows" localSheetId="5" hidden="1">'tabel 4'!$67:$67</definedName>
    <definedName name="Z_26571916_AE6E_430F_8F4B_490C58715A3B_.wvu.PrintArea" localSheetId="6" hidden="1">'tabel 5'!$A$1:$M$78</definedName>
    <definedName name="Z_26978609_2815_11D1_8C43_00A0C949BF57_.wvu.Cols" localSheetId="4" hidden="1">'tabel 3'!$B:$B</definedName>
    <definedName name="Z_26978609_2815_11D1_8C43_00A0C949BF57_.wvu.Cols" localSheetId="5" hidden="1">'tabel 4'!$A:$B</definedName>
    <definedName name="Z_26978609_2815_11D1_8C43_00A0C949BF57_.wvu.Cols" localSheetId="6" hidden="1">'tabel 5'!$A:$B</definedName>
    <definedName name="Z_26978609_2815_11D1_8C43_00A0C949BF57_.wvu.Cols" localSheetId="7" hidden="1">'tabel 6 '!$A:$B</definedName>
    <definedName name="Z_26978609_2815_11D1_8C43_00A0C949BF57_.wvu.Rows" localSheetId="4" hidden="1">'tabel 3'!$1:$1,'tabel 3'!#REF!,'tabel 3'!$4:$5</definedName>
    <definedName name="Z_26978609_2815_11D1_8C43_00A0C949BF57_.wvu.Rows" localSheetId="5" hidden="1">'tabel 4'!$1:$1,'tabel 4'!$2:$2,'tabel 4'!$4:$5</definedName>
    <definedName name="Z_26978609_2815_11D1_8C43_00A0C949BF57_.wvu.Rows" localSheetId="6" hidden="1">'tabel 5'!$1:$1,'tabel 5'!$3:$3,'tabel 5'!$4:$5</definedName>
    <definedName name="Z_26978609_2815_11D1_8C43_00A0C949BF57_.wvu.Rows" localSheetId="7" hidden="1">'tabel 6 '!$1:$1,'tabel 6 '!$3:$3,'tabel 6 '!$4:$5</definedName>
    <definedName name="Z_2697860B_2815_11D1_8C43_00A0C949BF57_.wvu.Cols" localSheetId="4" hidden="1">'tabel 3'!$B:$B</definedName>
    <definedName name="Z_2697860B_2815_11D1_8C43_00A0C949BF57_.wvu.Cols" localSheetId="5" hidden="1">'tabel 4'!$A:$B</definedName>
    <definedName name="Z_2697860B_2815_11D1_8C43_00A0C949BF57_.wvu.Cols" localSheetId="6" hidden="1">'tabel 5'!$A:$B</definedName>
    <definedName name="Z_2697860B_2815_11D1_8C43_00A0C949BF57_.wvu.Cols" localSheetId="7" hidden="1">'tabel 6 '!$A:$B</definedName>
    <definedName name="Z_2697860B_2815_11D1_8C43_00A0C949BF57_.wvu.Rows" localSheetId="4" hidden="1">'tabel 3'!$1:$1,'tabel 3'!#REF!,'tabel 3'!$4:$5</definedName>
    <definedName name="Z_2697860B_2815_11D1_8C43_00A0C949BF57_.wvu.Rows" localSheetId="5" hidden="1">'tabel 4'!$1:$1,'tabel 4'!$2:$2,'tabel 4'!$4:$5</definedName>
    <definedName name="Z_2697860B_2815_11D1_8C43_00A0C949BF57_.wvu.Rows" localSheetId="6" hidden="1">'tabel 5'!$1:$1,'tabel 5'!$3:$3,'tabel 5'!$4:$5</definedName>
    <definedName name="Z_2697860B_2815_11D1_8C43_00A0C949BF57_.wvu.Rows" localSheetId="7" hidden="1">'tabel 6 '!$1:$1,'tabel 6 '!$3:$3,'tabel 6 '!$4:$5</definedName>
    <definedName name="Z_26AEA842_265D_432F_AF8B_6866500C3EB6_.wvu.Cols" localSheetId="25" hidden="1">'tabel 22'!$A:$B</definedName>
    <definedName name="Z_26AEA842_265D_432F_AF8B_6866500C3EB6_.wvu.PrintArea" localSheetId="25" hidden="1">'tabel 22'!$A$1:$V$81</definedName>
    <definedName name="Z_26AEA842_265D_432F_AF8B_6866500C3EB6_.wvu.Rows" localSheetId="25" hidden="1">'tabel 22'!$1:$2,'tabel 22'!$6:$7</definedName>
    <definedName name="Z_26F10884_0C16_4927_90C4_BAFC2D340E40_.wvu.PrintArea" localSheetId="20" hidden="1">'tabel 18'!$A$1:$L$79</definedName>
    <definedName name="Z_271BE8E3_9F11_4DF7_AE29_BB31073ACB38_.wvu.PrintArea" localSheetId="33" hidden="1">'tabel 29'!$A$1:$V$69</definedName>
    <definedName name="Z_27275592_E7BD_433A_91D9_F1D93A08F76D_.wvu.PrintArea" localSheetId="27" hidden="1">'tabel 24'!$A$1:$M$67</definedName>
    <definedName name="Z_27275592_E7BD_433A_91D9_F1D93A08F76D_.wvu.Rows" localSheetId="27" hidden="1">'tabel 24'!$1:$4,'tabel 24'!$5:$6</definedName>
    <definedName name="Z_27ADA2E8_F2B7_43B7_B858_2AA141F1BF28_.wvu.Cols" localSheetId="6" hidden="1">'tabel 5'!$A:$B</definedName>
    <definedName name="Z_27ADA2E8_F2B7_43B7_B858_2AA141F1BF28_.wvu.PrintArea" localSheetId="6" hidden="1">'tabel 5'!$A$1:$M$78</definedName>
    <definedName name="Z_27ADA2E8_F2B7_43B7_B858_2AA141F1BF28_.wvu.Rows" localSheetId="6" hidden="1">'tabel 5'!$1:$1,'tabel 5'!$3:$3,'tabel 5'!$4:$5</definedName>
    <definedName name="Z_27B9E25E_030F_4004_88F9_D2B9D57A22FA_.wvu.PrintArea" localSheetId="1" hidden="1">'tabel 2'!$A$1:$N$17</definedName>
    <definedName name="Z_27C127BE_3FEE_4565_AAF0_BD28A3B4D7CB_.wvu.Cols" localSheetId="6" hidden="1">'tabel 5'!#REF!</definedName>
    <definedName name="Z_27C127BE_3FEE_4565_AAF0_BD28A3B4D7CB_.wvu.PrintArea" localSheetId="6" hidden="1">'tabel 5'!$A$1:$M$78</definedName>
    <definedName name="Z_284EFF63_DFBF_4515_82B2_D4CF45230DE8_.wvu.PrintArea" localSheetId="32" hidden="1">'tabel 28'!$A$1:$V$69</definedName>
    <definedName name="Z_2856E0D1_6465_11D4_8F6B_00A0C949BF57_.wvu.Cols" localSheetId="4" hidden="1">'tabel 3'!#REF!</definedName>
    <definedName name="Z_2856E0D1_6465_11D4_8F6B_00A0C949BF57_.wvu.Cols" localSheetId="5" hidden="1">'tabel 4'!#REF!</definedName>
    <definedName name="Z_2856E0D1_6465_11D4_8F6B_00A0C949BF57_.wvu.Cols" localSheetId="6" hidden="1">'tabel 5'!#REF!</definedName>
    <definedName name="Z_2856E0D1_6465_11D4_8F6B_00A0C949BF57_.wvu.Cols" localSheetId="7" hidden="1">'tabel 6 '!#REF!</definedName>
    <definedName name="Z_2856E0D1_6465_11D4_8F6B_00A0C949BF57_.wvu.Rows" localSheetId="4" hidden="1">'tabel 3'!#REF!,'tabel 3'!$2:$2,'tabel 3'!#REF!</definedName>
    <definedName name="Z_2856E0D1_6465_11D4_8F6B_00A0C949BF57_.wvu.Rows" localSheetId="5" hidden="1">'tabel 4'!#REF!,'tabel 4'!#REF!,'tabel 4'!#REF!</definedName>
    <definedName name="Z_2856E0D1_6465_11D4_8F6B_00A0C949BF57_.wvu.Rows" localSheetId="6" hidden="1">'tabel 5'!#REF!,'tabel 5'!#REF!,'tabel 5'!#REF!</definedName>
    <definedName name="Z_2856E0D1_6465_11D4_8F6B_00A0C949BF57_.wvu.Rows" localSheetId="7" hidden="1">'tabel 6 '!#REF!,'tabel 6 '!#REF!,'tabel 6 '!#REF!</definedName>
    <definedName name="Z_28E13763_75D3_4CD6_B039_0431A8E0892D_.wvu.Cols" localSheetId="6" hidden="1">'tabel 5'!$A:$B</definedName>
    <definedName name="Z_28E13763_75D3_4CD6_B039_0431A8E0892D_.wvu.PrintArea" localSheetId="6" hidden="1">'tabel 5'!$A$1:$M$78</definedName>
    <definedName name="Z_28E13763_75D3_4CD6_B039_0431A8E0892D_.wvu.Rows" localSheetId="6" hidden="1">'tabel 5'!$1:$1,'tabel 5'!$3:$3,'tabel 5'!$4:$5</definedName>
    <definedName name="Z_290E7479_C74C_4242_9FC4_CCDB4A766CD0_.wvu.PrintArea" localSheetId="32" hidden="1">'tabel 28'!$A$1:$V$69</definedName>
    <definedName name="Z_29130682_ACED_46F9_AA8C_555ED1D8599E_.wvu.Cols" localSheetId="7" hidden="1">'tabel 6 '!#REF!</definedName>
    <definedName name="Z_29130682_ACED_46F9_AA8C_555ED1D8599E_.wvu.PrintArea" localSheetId="7" hidden="1">'tabel 6 '!$A$1:$K$78</definedName>
    <definedName name="Z_296D96EC_773B_46B4_AD02_FCA98089DE01_.wvu.Cols" localSheetId="31" hidden="1">'tabel 27'!$A:$B</definedName>
    <definedName name="Z_296D96EC_773B_46B4_AD02_FCA98089DE01_.wvu.PrintArea" localSheetId="31" hidden="1">'tabel 27'!$A$1:$V$69</definedName>
    <definedName name="Z_296D96EC_773B_46B4_AD02_FCA98089DE01_.wvu.Rows" localSheetId="31" hidden="1">'tabel 27'!$1:$2,'tabel 27'!$6:$7</definedName>
    <definedName name="Z_296F49CC_1BA9_4967_AECE_8EF0F3AEE8E1_.wvu.Cols" localSheetId="22" hidden="1">'tabel 19'!$A:$B</definedName>
    <definedName name="Z_296F49CC_1BA9_4967_AECE_8EF0F3AEE8E1_.wvu.PrintArea" localSheetId="22" hidden="1">'tabel 19'!$A$1:$V$81</definedName>
    <definedName name="Z_296F49CC_1BA9_4967_AECE_8EF0F3AEE8E1_.wvu.Rows" localSheetId="22" hidden="1">'tabel 19'!$1:$2,'tabel 19'!$6:$7</definedName>
    <definedName name="Z_29786702_04E1_461D_BD65_C6F7B34DD94F_.wvu.Cols" localSheetId="30" hidden="1">'tabel 26'!$A:$B</definedName>
    <definedName name="Z_29786702_04E1_461D_BD65_C6F7B34DD94F_.wvu.PrintArea" localSheetId="30" hidden="1">'tabel 26'!$A$1:$V$69</definedName>
    <definedName name="Z_29786702_04E1_461D_BD65_C6F7B34DD94F_.wvu.Rows" localSheetId="30" hidden="1">'tabel 26'!$1:$2,'tabel 26'!$6:$7</definedName>
    <definedName name="Z_299F1474_0970_4AE4_9C88_12C92AF68316_.wvu.PrintArea" localSheetId="6" hidden="1">'tabel 5'!$A$1:$M$74</definedName>
    <definedName name="Z_29A0E686_B646_4503_AD11_B81C7C14AEC4_.wvu.PrintArea" localSheetId="3" hidden="1">'tabel 2 (t)'!$A$1:$O$17</definedName>
    <definedName name="Z_29BC121D_0409_416C_A67F_A992C98323E7_.wvu.PrintArea" localSheetId="24" hidden="1">'tabel 21'!$A$1:$V$81</definedName>
    <definedName name="Z_2A0B87A1_7D21_4ED2_8259_5AC784993DD1_.wvu.Cols" localSheetId="30" hidden="1">'tabel 26'!$A:$B</definedName>
    <definedName name="Z_2A0B87A1_7D21_4ED2_8259_5AC784993DD1_.wvu.PrintArea" localSheetId="30" hidden="1">'tabel 26'!$A$1:$V$69</definedName>
    <definedName name="Z_2A0B87A1_7D21_4ED2_8259_5AC784993DD1_.wvu.Rows" localSheetId="30" hidden="1">'tabel 26'!$1:$2,'tabel 26'!$6:$7</definedName>
    <definedName name="Z_2A3C7EE7_022E_4DB0_A2EF_BFA8044C4342_.wvu.PrintArea" localSheetId="20" hidden="1">'tabel 18'!$A$1:$L$79</definedName>
    <definedName name="Z_2A441C54_BF37_44A7_A9C6_7D79BB0FAABB_.wvu.PrintArea" localSheetId="23" hidden="1">'tabel 20'!$A$1:$V$81</definedName>
    <definedName name="Z_2A7D0DB8_1344_4164_8F87_2971F8209332_.wvu.Cols" localSheetId="1" hidden="1">'tabel 2'!$A:$A</definedName>
    <definedName name="Z_2A7D0DB8_1344_4164_8F87_2971F8209332_.wvu.PrintArea" localSheetId="1" hidden="1">'tabel 2'!$A$1:$N$17</definedName>
    <definedName name="Z_2A7D0DB8_1344_4164_8F87_2971F8209332_.wvu.Rows" localSheetId="1" hidden="1">'tabel 2'!$1:$4,'tabel 2'!$5:$6</definedName>
    <definedName name="Z_2ABBA0AE_E4EA_4B6C_A8F5_DCC1D911BE9E_.wvu.Cols" localSheetId="4" hidden="1">'tabel 3'!$B:$B</definedName>
    <definedName name="Z_2ABBA0AE_E4EA_4B6C_A8F5_DCC1D911BE9E_.wvu.PrintArea" localSheetId="4" hidden="1">'tabel 3'!$A$1:$N$66</definedName>
    <definedName name="Z_2ACC1D1F_438C_4647_A323_23864FA2B6F2_.wvu.PrintArea" localSheetId="32" hidden="1">'tabel 28'!$A$1:$V$69</definedName>
    <definedName name="Z_2AFCBF3A_60F9_43B9_89D4_69854FD1CE48_.wvu.PrintArea" localSheetId="23" hidden="1">'tabel 20'!$A$1:$V$81</definedName>
    <definedName name="Z_2AFE8098_E6E3_4042_87A0_D240EFF26F17_.wvu.PrintArea" localSheetId="23" hidden="1">'tabel 20'!$A$1:$V$81</definedName>
    <definedName name="Z_2B03E5A9_B805_41C4_8CC3_461EC947991F_.wvu.Cols" localSheetId="6" hidden="1">'tabel 5'!$A:$B</definedName>
    <definedName name="Z_2B03E5A9_B805_41C4_8CC3_461EC947991F_.wvu.PrintArea" localSheetId="6" hidden="1">'tabel 5'!$A$1:$M$78</definedName>
    <definedName name="Z_2B03E5A9_B805_41C4_8CC3_461EC947991F_.wvu.Rows" localSheetId="6" hidden="1">'tabel 5'!$1:$1,'tabel 5'!$3:$3,'tabel 5'!$4:$5</definedName>
    <definedName name="Z_2B521E01_9C32_4BEB_929D_8E668CB0C253_.wvu.Cols" localSheetId="32" hidden="1">'tabel 28'!$A:$B</definedName>
    <definedName name="Z_2B521E01_9C32_4BEB_929D_8E668CB0C253_.wvu.PrintArea" localSheetId="32" hidden="1">'tabel 28'!$A$1:$V$69</definedName>
    <definedName name="Z_2B521E01_9C32_4BEB_929D_8E668CB0C253_.wvu.Rows" localSheetId="32" hidden="1">'tabel 28'!$1:$2,'tabel 28'!$6:$7</definedName>
    <definedName name="Z_2B757D24_040A_4FE5_B80A_23FBD5CDB6BB_.wvu.PrintArea" localSheetId="5" hidden="1">'tabel 4'!$A$1:$L$67</definedName>
    <definedName name="Z_2B7D8915_C8A1_4EEA_BB0E_5FB8499B3727_.wvu.PrintArea" localSheetId="29" hidden="1">'tabel 25'!$A$1:$V$69</definedName>
    <definedName name="Z_2BA7ACFD_19D9_4BA4_A55D_E3B49D24F467_.wvu.Cols" localSheetId="7" hidden="1">'tabel 6 '!$A:$B</definedName>
    <definedName name="Z_2BA7ACFD_19D9_4BA4_A55D_E3B49D24F467_.wvu.PrintArea" localSheetId="7" hidden="1">'tabel 6 '!$A$1:$K$78</definedName>
    <definedName name="Z_2BA7ACFD_19D9_4BA4_A55D_E3B49D24F467_.wvu.Rows" localSheetId="7" hidden="1">'tabel 6 '!$1:$1,'tabel 6 '!$3:$3,'tabel 6 '!$4:$5</definedName>
    <definedName name="Z_2BAB247D_EF14_4B87_B3C8_5439E6028574_.wvu.PrintArea" localSheetId="20" hidden="1">'tabel 18'!$A$1:$L$79</definedName>
    <definedName name="Z_2BD60E1A_C78B_4DF8_9A97_4D5E4A0A8157_.wvu.Cols" localSheetId="24" hidden="1">'tabel 21'!$A:$B</definedName>
    <definedName name="Z_2BD60E1A_C78B_4DF8_9A97_4D5E4A0A8157_.wvu.PrintArea" localSheetId="24" hidden="1">'tabel 21'!$A$1:$V$81</definedName>
    <definedName name="Z_2BD60E1A_C78B_4DF8_9A97_4D5E4A0A8157_.wvu.Rows" localSheetId="24" hidden="1">'tabel 21'!$1:$2,'tabel 21'!$6:$7</definedName>
    <definedName name="Z_2C003A65_9CE4_44CE_AF52_2E466BD9A06E_.wvu.Cols" localSheetId="32" hidden="1">'tabel 28'!$A:$B</definedName>
    <definedName name="Z_2C003A65_9CE4_44CE_AF52_2E466BD9A06E_.wvu.PrintArea" localSheetId="32" hidden="1">'tabel 28'!$A$1:$V$69</definedName>
    <definedName name="Z_2C003A65_9CE4_44CE_AF52_2E466BD9A06E_.wvu.Rows" localSheetId="32" hidden="1">'tabel 28'!$1:$2,'tabel 28'!$6:$7</definedName>
    <definedName name="Z_2C09BF55_4811_40E3_A047_90E93FF30E25_.wvu.Cols" localSheetId="30" hidden="1">'tabel 26'!$X:$X</definedName>
    <definedName name="Z_2C09BF55_4811_40E3_A047_90E93FF30E25_.wvu.PrintArea" localSheetId="30" hidden="1">'tabel 26'!$A$1:$V$69</definedName>
    <definedName name="Z_2C2A83DB_5C04_4A1E_A437_D7CF93782673_.wvu.Cols" localSheetId="33" hidden="1">'tabel 29'!$A:$B</definedName>
    <definedName name="Z_2C2A83DB_5C04_4A1E_A437_D7CF93782673_.wvu.PrintArea" localSheetId="33" hidden="1">'tabel 29'!$A$1:$V$69</definedName>
    <definedName name="Z_2C2A83DB_5C04_4A1E_A437_D7CF93782673_.wvu.Rows" localSheetId="33" hidden="1">'tabel 29'!$1:$2,'tabel 29'!$6:$7</definedName>
    <definedName name="Z_2C9FC4E9_D31E_4993_9291_6052BECEDE5C_.wvu.PrintArea" localSheetId="29" hidden="1">'tabel 25'!$A$1:$V$69</definedName>
    <definedName name="Z_2CE18E2A_750B_465D_8F33_33086F4A4AB5_.wvu.Cols" localSheetId="7" hidden="1">'tabel 6 '!#REF!</definedName>
    <definedName name="Z_2CE18E2A_750B_465D_8F33_33086F4A4AB5_.wvu.PrintArea" localSheetId="7" hidden="1">'tabel 6 '!$A$1:$K$78</definedName>
    <definedName name="Z_2D6E9CFD_5CDF_4C66_A95E_FB64D4599E5E_.wvu.PrintArea" localSheetId="5" hidden="1">'tabel 4'!$A$1:$L$67</definedName>
    <definedName name="Z_2D8298BF_590E_44C6_AD68_1B08949F6626_.wvu.PrintArea" localSheetId="27" hidden="1">'tabel 24'!$A$1:$M$67</definedName>
    <definedName name="Z_2D9538DF_076E_4726_93B8_B73495E2C8C9_.wvu.PrintArea" localSheetId="30" hidden="1">'tabel 26'!$A$1:$V$69</definedName>
    <definedName name="Z_2DBB4393_63ED_41CA_8691_CB0DA4AA35F3_.wvu.PrintArea" localSheetId="6" hidden="1">'tabel 5'!$A$1:$M$78</definedName>
    <definedName name="Z_2DD46865_4B1B_4B5C_A671_DA1B7BD36BD5_.wvu.PrintArea" localSheetId="7" hidden="1">'tabel 6 '!$A$1:$K$78</definedName>
    <definedName name="Z_2DD87F59_921E_4B61_B6F3_4723E2FEE7D7_.wvu.PrintArea" localSheetId="7" hidden="1">'tabel 6 '!$A$1:$K$78</definedName>
    <definedName name="Z_2E283EEE_A640_442F_AD19_80915BB853DB_.wvu.PrintArea" localSheetId="3" hidden="1">'tabel 2 (t)'!$A$1:$O$17</definedName>
    <definedName name="Z_2E6550EA_06FE_471C_979B_685AC40CCC81_.wvu.PrintArea" localSheetId="3" hidden="1">'tabel 2 (t)'!$A$1:$O$17</definedName>
    <definedName name="Z_2E9C28FF_25BF_479A_B4F8_765E7624D71A_.wvu.Cols" localSheetId="31" hidden="1">'tabel 27'!$A:$B</definedName>
    <definedName name="Z_2E9C28FF_25BF_479A_B4F8_765E7624D71A_.wvu.PrintArea" localSheetId="31" hidden="1">'tabel 27'!$A$1:$V$69</definedName>
    <definedName name="Z_2E9C28FF_25BF_479A_B4F8_765E7624D71A_.wvu.Rows" localSheetId="31" hidden="1">'tabel 27'!$1:$2,'tabel 27'!$6:$7</definedName>
    <definedName name="Z_2EB11AE4_39F6_48F5_BB1F_088DCF558B5A_.wvu.Cols" localSheetId="31" hidden="1">'tabel 27'!$A:$B</definedName>
    <definedName name="Z_2EB11AE4_39F6_48F5_BB1F_088DCF558B5A_.wvu.PrintArea" localSheetId="31" hidden="1">'tabel 27'!$A$1:$V$69</definedName>
    <definedName name="Z_2EB11AE4_39F6_48F5_BB1F_088DCF558B5A_.wvu.Rows" localSheetId="31" hidden="1">'tabel 27'!$1:$2,'tabel 27'!$6:$7</definedName>
    <definedName name="Z_2EE92F98_516B_49A8_9E8D_48369B9CF093_.wvu.PrintArea" localSheetId="7" hidden="1">'tabel 6 '!$A$1:$K$78</definedName>
    <definedName name="Z_2EFB18D4_FC25_478D_9CC2_492DB1B424FC_.wvu.Cols" localSheetId="29" hidden="1">'tabel 25'!$A:$B</definedName>
    <definedName name="Z_2EFB18D4_FC25_478D_9CC2_492DB1B424FC_.wvu.PrintArea" localSheetId="29" hidden="1">'tabel 25'!$A$1:$V$69</definedName>
    <definedName name="Z_2EFB18D4_FC25_478D_9CC2_492DB1B424FC_.wvu.Rows" localSheetId="29" hidden="1">'tabel 25'!$1:$2,'tabel 25'!$6:$7</definedName>
    <definedName name="Z_2F04778B_A601_4031_9800_4EA9AD56DBDA_.wvu.PrintArea" localSheetId="2" hidden="1">'tabel 2 (b)'!$A$1:$O$17</definedName>
    <definedName name="Z_2F20563F_A4A7_4FC2_82ED_A6C1171C49BC_.wvu.Cols" localSheetId="3" hidden="1">'tabel 2 (t)'!$A:$A</definedName>
    <definedName name="Z_2F20563F_A4A7_4FC2_82ED_A6C1171C49BC_.wvu.PrintArea" localSheetId="3" hidden="1">'tabel 2 (t)'!$A$1:$O$17</definedName>
    <definedName name="Z_2F20563F_A4A7_4FC2_82ED_A6C1171C49BC_.wvu.Rows" localSheetId="3" hidden="1">'tabel 2 (t)'!$1:$4,'tabel 2 (t)'!$5:$6</definedName>
    <definedName name="Z_2F2F5CA3_C1F1_47B8_8EC0_A35993F7A749_.wvu.Cols" localSheetId="2" hidden="1">'tabel 2 (b)'!$A:$A</definedName>
    <definedName name="Z_2F2F5CA3_C1F1_47B8_8EC0_A35993F7A749_.wvu.PrintArea" localSheetId="2" hidden="1">'tabel 2 (b)'!$A$1:$O$17</definedName>
    <definedName name="Z_2F2F5CA3_C1F1_47B8_8EC0_A35993F7A749_.wvu.Rows" localSheetId="2" hidden="1">'tabel 2 (b)'!$1:$4,'tabel 2 (b)'!$5:$6</definedName>
    <definedName name="Z_2F544586_20F8_4ED5_8307_170DE54E26F0_.wvu.Cols" localSheetId="26" hidden="1">'tabel 23'!$A:$B</definedName>
    <definedName name="Z_2F544586_20F8_4ED5_8307_170DE54E26F0_.wvu.PrintArea" localSheetId="26" hidden="1">'tabel 23'!$A$1:$V$81</definedName>
    <definedName name="Z_2F544586_20F8_4ED5_8307_170DE54E26F0_.wvu.Rows" localSheetId="26" hidden="1">'tabel 23'!$1:$2,'tabel 23'!$6:$7</definedName>
    <definedName name="Z_2F73EE06_65F1_40D8_AFF1_99FB5E96900C_.wvu.Cols" localSheetId="23" hidden="1">'tabel 20'!$A:$B</definedName>
    <definedName name="Z_2F73EE06_65F1_40D8_AFF1_99FB5E96900C_.wvu.PrintArea" localSheetId="23" hidden="1">'tabel 20'!$A$1:$V$81</definedName>
    <definedName name="Z_2F73EE06_65F1_40D8_AFF1_99FB5E96900C_.wvu.Rows" localSheetId="23" hidden="1">'tabel 20'!$1:$2,'tabel 20'!$6:$7</definedName>
    <definedName name="Z_2FAFAEB3_320F_4D99_8B8A_658B5F475C05_.wvu.PrintArea" localSheetId="6" hidden="1">'tabel 5'!$A$1:$M$78</definedName>
    <definedName name="Z_300AC462_E558_4876_A0BB_737D0696871F_.wvu.Cols" localSheetId="23" hidden="1">'tabel 20'!$A:$B</definedName>
    <definedName name="Z_300AC462_E558_4876_A0BB_737D0696871F_.wvu.PrintArea" localSheetId="23" hidden="1">'tabel 20'!$A$1:$V$81</definedName>
    <definedName name="Z_300AC462_E558_4876_A0BB_737D0696871F_.wvu.Rows" localSheetId="23" hidden="1">'tabel 20'!$1:$2,'tabel 20'!$6:$7</definedName>
    <definedName name="Z_301315DD_6E66_48BB_B9A8_5FA05CAC1AC3_.wvu.PrintArea" localSheetId="25" hidden="1">'tabel 22'!$A$1:$V$81</definedName>
    <definedName name="Z_3027928E_7007_49EF_874A_31B70FB699F1_.wvu.Cols" localSheetId="22" hidden="1">'tabel 19'!$A:$B</definedName>
    <definedName name="Z_3027928E_7007_49EF_874A_31B70FB699F1_.wvu.PrintArea" localSheetId="22" hidden="1">'tabel 19'!$A$1:$V$81</definedName>
    <definedName name="Z_3027928E_7007_49EF_874A_31B70FB699F1_.wvu.Rows" localSheetId="22" hidden="1">'tabel 19'!$1:$2,'tabel 19'!$6:$7</definedName>
    <definedName name="Z_306D3363_EC74_455E_8808_473AA5EE5FF0_.wvu.PrintArea" localSheetId="6" hidden="1">'tabel 5'!$A$1:$M$78</definedName>
    <definedName name="Z_3096F1C5_5F31_4135_A954_BF07DFE627CF_.wvu.PrintArea" localSheetId="30" hidden="1">'tabel 26'!$A$1:$V$69</definedName>
    <definedName name="Z_30D28B50_05C2_45D1_B583_43A5441E1C09_.wvu.Cols" localSheetId="7" hidden="1">'tabel 6 '!$A:$B</definedName>
    <definedName name="Z_30D28B50_05C2_45D1_B583_43A5441E1C09_.wvu.PrintArea" localSheetId="7" hidden="1">'tabel 6 '!$A$1:$K$78</definedName>
    <definedName name="Z_30D28B50_05C2_45D1_B583_43A5441E1C09_.wvu.Rows" localSheetId="7" hidden="1">'tabel 6 '!$1:$1,'tabel 6 '!$3:$3,'tabel 6 '!$4:$5</definedName>
    <definedName name="Z_30F9C92D_29DD_4FC4_AE9B_857301FE4314_.wvu.Cols" localSheetId="4" hidden="1">'tabel 3'!$B:$B</definedName>
    <definedName name="Z_30F9C92D_29DD_4FC4_AE9B_857301FE4314_.wvu.PrintArea" localSheetId="4" hidden="1">'tabel 3'!$A$1:$N$66</definedName>
    <definedName name="Z_30F9D9AD_2834_4129_A328_88B6BB55BA11_.wvu.Cols" localSheetId="1" hidden="1">'tabel 2'!$A:$A</definedName>
    <definedName name="Z_30F9D9AD_2834_4129_A328_88B6BB55BA11_.wvu.PrintArea" localSheetId="1" hidden="1">'tabel 2'!$A$1:$N$17</definedName>
    <definedName name="Z_30F9D9AD_2834_4129_A328_88B6BB55BA11_.wvu.Rows" localSheetId="1" hidden="1">'tabel 2'!$1:$4,'tabel 2'!$5:$6</definedName>
    <definedName name="Z_313DC11D_3C87_4A48_BD93_352E98CF933F_.wvu.Cols" localSheetId="26" hidden="1">'tabel 23'!$A:$B</definedName>
    <definedName name="Z_313DC11D_3C87_4A48_BD93_352E98CF933F_.wvu.PrintArea" localSheetId="26" hidden="1">'tabel 23'!$A$1:$V$81</definedName>
    <definedName name="Z_313DC11D_3C87_4A48_BD93_352E98CF933F_.wvu.Rows" localSheetId="26" hidden="1">'tabel 23'!$1:$2,'tabel 23'!$6:$7</definedName>
    <definedName name="Z_31602381_ADE7_4FF0_ADC6_351E096DD232_.wvu.PrintArea" localSheetId="27" hidden="1">'tabel 24'!$A$1:$M$67</definedName>
    <definedName name="Z_316CDC9E_043B_413F_98C0_44C49CAC5356_.wvu.Cols" localSheetId="7" hidden="1">'tabel 6 '!#REF!</definedName>
    <definedName name="Z_316CDC9E_043B_413F_98C0_44C49CAC5356_.wvu.PrintArea" localSheetId="7" hidden="1">'tabel 6 '!$A$1:$K$78</definedName>
    <definedName name="Z_31DFAC5F_336A_4D96_B993_40072C917F89_.wvu.Cols" localSheetId="7" hidden="1">'tabel 6 '!$A:$B</definedName>
    <definedName name="Z_31DFAC5F_336A_4D96_B993_40072C917F89_.wvu.PrintArea" localSheetId="7" hidden="1">'tabel 6 '!$A$1:$K$78</definedName>
    <definedName name="Z_31DFAC5F_336A_4D96_B993_40072C917F89_.wvu.Rows" localSheetId="7" hidden="1">'tabel 6 '!$1:$1,'tabel 6 '!$3:$3,'tabel 6 '!$4:$5</definedName>
    <definedName name="Z_31EA0C0D_E683_4ACA_9C03_26EB9BC794AE_.wvu.Cols" localSheetId="5" hidden="1">'tabel 4'!$A:$B</definedName>
    <definedName name="Z_31EA0C0D_E683_4ACA_9C03_26EB9BC794AE_.wvu.PrintArea" localSheetId="5" hidden="1">'tabel 4'!$A$1:$L$67</definedName>
    <definedName name="Z_31EA0C0D_E683_4ACA_9C03_26EB9BC794AE_.wvu.Rows" localSheetId="5" hidden="1">'tabel 4'!$1:$1,'tabel 4'!$2:$2,'tabel 4'!$4:$5</definedName>
    <definedName name="Z_31EBCD9F_CE5C_4971_9587_2DA17F435774_.wvu.Cols" localSheetId="7" hidden="1">'tabel 6 '!#REF!</definedName>
    <definedName name="Z_31EBCD9F_CE5C_4971_9587_2DA17F435774_.wvu.PrintArea" localSheetId="7" hidden="1">'tabel 6 '!$A$1:$K$78</definedName>
    <definedName name="Z_31F78777_6302_418D_811A_0ACCD5AF3C51_.wvu.Cols" localSheetId="24" hidden="1">'tabel 21'!$A:$B</definedName>
    <definedName name="Z_31F78777_6302_418D_811A_0ACCD5AF3C51_.wvu.PrintArea" localSheetId="24" hidden="1">'tabel 21'!$A$1:$V$81</definedName>
    <definedName name="Z_31F78777_6302_418D_811A_0ACCD5AF3C51_.wvu.Rows" localSheetId="24" hidden="1">'tabel 21'!$1:$2,'tabel 21'!$6:$7</definedName>
    <definedName name="Z_32386858_E302_47E9_9BA7_915C2EE23246_.wvu.Cols" localSheetId="4" hidden="1">'tabel 3'!$B:$B</definedName>
    <definedName name="Z_32386858_E302_47E9_9BA7_915C2EE23246_.wvu.PrintArea" localSheetId="4" hidden="1">'tabel 3'!$A$1:$N$66</definedName>
    <definedName name="Z_329F49EB_B9DE_415D_9265_D64992C07BC7_.wvu.Cols" localSheetId="6" hidden="1">'tabel 5'!$A:$B</definedName>
    <definedName name="Z_329F49EB_B9DE_415D_9265_D64992C07BC7_.wvu.PrintArea" localSheetId="6" hidden="1">'tabel 5'!$A$1:$M$78</definedName>
    <definedName name="Z_329F49EB_B9DE_415D_9265_D64992C07BC7_.wvu.Rows" localSheetId="6" hidden="1">'tabel 5'!$1:$1,'tabel 5'!$3:$3,'tabel 5'!$4:$5</definedName>
    <definedName name="Z_32A8EF0A_5BA5_4797_BFAF_B01355FF44AA_.wvu.PrintArea" localSheetId="26" hidden="1">'tabel 23'!$A$1:$V$81</definedName>
    <definedName name="Z_331280BE_A40A_4858_9441_F4C833C46343_.wvu.Cols" localSheetId="4" hidden="1">'tabel 3'!#REF!</definedName>
    <definedName name="Z_331280BE_A40A_4858_9441_F4C833C46343_.wvu.PrintArea" localSheetId="4" hidden="1">'tabel 3'!$A$1:$N$66</definedName>
    <definedName name="Z_33693906_2622_4999_A5A1_236E7F09D5F7_.wvu.PrintArea" localSheetId="26" hidden="1">'tabel 23'!$A$1:$V$81</definedName>
    <definedName name="Z_336C5DAC_EA42_49CB_8FC6_EBBE4F95FF05_.wvu.PrintArea" localSheetId="33" hidden="1">'tabel 29'!$A$1:$V$69</definedName>
    <definedName name="Z_337F1FBA_185A_46AF_8446_93BA467D80AA_.wvu.PrintArea" localSheetId="32" hidden="1">'tabel 28'!$A$1:$V$69</definedName>
    <definedName name="Z_33E2D315_75F8_499C_9A66_73A7BA0F19C7_.wvu.PrintArea" localSheetId="22" hidden="1">'tabel 19'!$A$1:$V$81</definedName>
    <definedName name="Z_33ED612E_2630_4FA6_9D99_13C2405FF8F2_.wvu.Cols" localSheetId="20" hidden="1">'tabel 18'!$A:$B</definedName>
    <definedName name="Z_33ED612E_2630_4FA6_9D99_13C2405FF8F2_.wvu.PrintArea" localSheetId="20" hidden="1">'tabel 18'!$A$1:$L$79</definedName>
    <definedName name="Z_33ED612E_2630_4FA6_9D99_13C2405FF8F2_.wvu.Rows" localSheetId="20" hidden="1">'tabel 18'!$1:$2,'tabel 18'!$5:$6</definedName>
    <definedName name="Z_33F36EF8_DDB6_45F9_BA29_7F6132BED0ED_.wvu.Cols" localSheetId="1" hidden="1">'tabel 2'!$A:$A</definedName>
    <definedName name="Z_33F36EF8_DDB6_45F9_BA29_7F6132BED0ED_.wvu.PrintArea" localSheetId="1" hidden="1">'tabel 2'!$A$1:$N$17</definedName>
    <definedName name="Z_33F36EF8_DDB6_45F9_BA29_7F6132BED0ED_.wvu.Rows" localSheetId="1" hidden="1">'tabel 2'!$1:$4,'tabel 2'!$5:$6</definedName>
    <definedName name="Z_34A10F03_3D44_416C_9756_72E88D00F592_.wvu.PrintArea" localSheetId="5" hidden="1">'tabel 4'!$A$1:$L$67</definedName>
    <definedName name="Z_34A13552_D840_47B6_99A0_6D2603D5ADF2_.wvu.PrintArea" localSheetId="23" hidden="1">'tabel 20'!$A$1:$V$81</definedName>
    <definedName name="Z_34AA5298_B7B4_4032_B723_5993E9DF155C_.wvu.Cols" localSheetId="7" hidden="1">'tabel 6 '!$A:$B</definedName>
    <definedName name="Z_34AA5298_B7B4_4032_B723_5993E9DF155C_.wvu.PrintArea" localSheetId="7" hidden="1">'tabel 6 '!$A$1:$K$78</definedName>
    <definedName name="Z_34AA5298_B7B4_4032_B723_5993E9DF155C_.wvu.Rows" localSheetId="7" hidden="1">'tabel 6 '!$1:$1,'tabel 6 '!$3:$3,'tabel 6 '!$4:$5</definedName>
    <definedName name="Z_34D200BB_11D2_4485_9BAF_09D59E7D99FF_.wvu.Cols" localSheetId="20" hidden="1">'tabel 18'!$A:$B</definedName>
    <definedName name="Z_34D200BB_11D2_4485_9BAF_09D59E7D99FF_.wvu.PrintArea" localSheetId="20" hidden="1">'tabel 18'!$A$1:$L$79</definedName>
    <definedName name="Z_34D200BB_11D2_4485_9BAF_09D59E7D99FF_.wvu.Rows" localSheetId="20" hidden="1">'tabel 18'!$1:$2,'tabel 18'!$5:$6</definedName>
    <definedName name="Z_3527F833_633E_44E6_8288_AF6448550D47_.wvu.PrintArea" localSheetId="6" hidden="1">'tabel 5'!$A$1:$M$78</definedName>
    <definedName name="Z_3535CEA4_E1C8_4C85_843A_EAA81B4D8CB1_.wvu.PrintArea" localSheetId="4" hidden="1">'tabel 3'!$A$1:$N$66</definedName>
    <definedName name="Z_357CAB54_D53A_4336_846E_C41DB2DB5DCC_.wvu.Cols" localSheetId="24" hidden="1">'tabel 21'!$A:$B</definedName>
    <definedName name="Z_357CAB54_D53A_4336_846E_C41DB2DB5DCC_.wvu.PrintArea" localSheetId="24" hidden="1">'tabel 21'!$A$1:$V$81</definedName>
    <definedName name="Z_357CAB54_D53A_4336_846E_C41DB2DB5DCC_.wvu.Rows" localSheetId="24" hidden="1">'tabel 21'!$1:$2,'tabel 21'!$6:$7</definedName>
    <definedName name="Z_35A5A7D3_A6EF_4C78_8959_9984E0671134_.wvu.Cols" localSheetId="29" hidden="1">'tabel 25'!$X:$X</definedName>
    <definedName name="Z_35A5A7D3_A6EF_4C78_8959_9984E0671134_.wvu.PrintArea" localSheetId="29" hidden="1">'tabel 25'!$A$1:$V$69</definedName>
    <definedName name="Z_35D7B8CD_996D_4D29_AF6B_682A763D1C97_.wvu.Cols" localSheetId="2" hidden="1">'tabel 2 (b)'!$A:$A</definedName>
    <definedName name="Z_35D7B8CD_996D_4D29_AF6B_682A763D1C97_.wvu.PrintArea" localSheetId="2" hidden="1">'tabel 2 (b)'!$A$1:$O$17</definedName>
    <definedName name="Z_35D7B8CD_996D_4D29_AF6B_682A763D1C97_.wvu.Rows" localSheetId="2" hidden="1">'tabel 2 (b)'!$1:$4,'tabel 2 (b)'!$5:$6</definedName>
    <definedName name="Z_361C7BC7_7C45_40CA_B9A5_E6D62980A109_.wvu.Cols" localSheetId="7" hidden="1">'tabel 6 '!$A:$B</definedName>
    <definedName name="Z_361C7BC7_7C45_40CA_B9A5_E6D62980A109_.wvu.PrintArea" localSheetId="7" hidden="1">'tabel 6 '!$A$1:$K$78</definedName>
    <definedName name="Z_361C7BC7_7C45_40CA_B9A5_E6D62980A109_.wvu.Rows" localSheetId="7" hidden="1">'tabel 6 '!$1:$1,'tabel 6 '!$3:$3,'tabel 6 '!$4:$5</definedName>
    <definedName name="Z_36614142_1CF1_4EC4_80CF_DF9FD24E9CF5_.wvu.PrintArea" localSheetId="7" hidden="1">'tabel 6 '!$A$1:$K$78</definedName>
    <definedName name="Z_36AA1CF5_7CB8_4067_90F4_183362750331_.wvu.Cols" localSheetId="33" hidden="1">'tabel 29'!$A:$B</definedName>
    <definedName name="Z_36AA1CF5_7CB8_4067_90F4_183362750331_.wvu.PrintArea" localSheetId="33" hidden="1">'tabel 29'!$A$1:$V$69</definedName>
    <definedName name="Z_36AA1CF5_7CB8_4067_90F4_183362750331_.wvu.Rows" localSheetId="33" hidden="1">'tabel 29'!$1:$2,'tabel 29'!$6:$7</definedName>
    <definedName name="Z_36BE76CB_AB3A_44E0_823D_650F57650322_.wvu.Cols" localSheetId="25" hidden="1">'tabel 22'!$X:$AS</definedName>
    <definedName name="Z_36BE76CB_AB3A_44E0_823D_650F57650322_.wvu.PrintArea" localSheetId="25" hidden="1">'tabel 22'!$A$1:$V$81</definedName>
    <definedName name="Z_36BFEA49_2552_42B8_B0F0_FBBCBD8C4A7F_.wvu.PrintArea" localSheetId="25" hidden="1">'tabel 22'!$A$1:$V$81</definedName>
    <definedName name="Z_36C567E9_5B67_4524_BAC6_17EEFA389700_.wvu.Cols" localSheetId="4" hidden="1">'tabel 3'!#REF!</definedName>
    <definedName name="Z_36C567E9_5B67_4524_BAC6_17EEFA389700_.wvu.PrintArea" localSheetId="4" hidden="1">'tabel 3'!$A$1:$N$66</definedName>
    <definedName name="Z_36CC6994_CC30_4AA7_B1BF_3D2BCF515708_.wvu.PrintArea" localSheetId="5" hidden="1">'tabel 4'!$A$1:$L$67</definedName>
    <definedName name="Z_3726EEA9_2AD1_492A_AFDE_154519D08F03_.wvu.PrintArea" localSheetId="2" hidden="1">'tabel 2 (b)'!$A$1:$O$17</definedName>
    <definedName name="Z_372A5D0E_4213_448A_AEAD_2EBB7BD0F826_.wvu.PrintArea" localSheetId="26" hidden="1">'tabel 23'!$A$1:$V$81</definedName>
    <definedName name="Z_37DD97C7_2505_4B3E_8BEE_E429C35E576C_.wvu.Cols" localSheetId="30" hidden="1">'tabel 26'!$A:$B</definedName>
    <definedName name="Z_37DD97C7_2505_4B3E_8BEE_E429C35E576C_.wvu.PrintArea" localSheetId="30" hidden="1">'tabel 26'!$A$1:$V$69</definedName>
    <definedName name="Z_37DD97C7_2505_4B3E_8BEE_E429C35E576C_.wvu.Rows" localSheetId="30" hidden="1">'tabel 26'!$1:$2,'tabel 26'!$6:$7</definedName>
    <definedName name="Z_37FF7736_91F3_4BA3_8617_85E9D27DE2DA_.wvu.PrintArea" localSheetId="26" hidden="1">'tabel 23'!$A$1:$V$81</definedName>
    <definedName name="Z_381437E6_D3F2_4CE3_BD39_3C521F24141E_.wvu.Cols" localSheetId="31" hidden="1">'tabel 27'!$A:$B</definedName>
    <definedName name="Z_381437E6_D3F2_4CE3_BD39_3C521F24141E_.wvu.PrintArea" localSheetId="31" hidden="1">'tabel 27'!$A$1:$V$69</definedName>
    <definedName name="Z_381437E6_D3F2_4CE3_BD39_3C521F24141E_.wvu.Rows" localSheetId="31" hidden="1">'tabel 27'!$1:$2,'tabel 27'!$6:$7</definedName>
    <definedName name="Z_38296AB7_1FC7_48B3_AFD1_936B9372D9C7_.wvu.PrintArea" localSheetId="32" hidden="1">'tabel 28'!$A$1:$V$69</definedName>
    <definedName name="Z_3864CAB6_3BA6_4B99_BD95_8969E116A9DC_.wvu.PrintArea" localSheetId="7" hidden="1">'tabel 6 '!$A$1:$K$78</definedName>
    <definedName name="Z_38872D2A_068A_46E1_A336_223AAEEB67D8_.wvu.Cols" localSheetId="32" hidden="1">'tabel 28'!$A:$B</definedName>
    <definedName name="Z_38872D2A_068A_46E1_A336_223AAEEB67D8_.wvu.PrintArea" localSheetId="32" hidden="1">'tabel 28'!$A$1:$V$69</definedName>
    <definedName name="Z_38872D2A_068A_46E1_A336_223AAEEB67D8_.wvu.Rows" localSheetId="32" hidden="1">'tabel 28'!$1:$2,'tabel 28'!$6:$7</definedName>
    <definedName name="Z_39165409_14EC_4D56_ACD0_668CABD960C6_.wvu.Cols" localSheetId="30" hidden="1">'tabel 26'!$A:$B</definedName>
    <definedName name="Z_39165409_14EC_4D56_ACD0_668CABD960C6_.wvu.PrintArea" localSheetId="30" hidden="1">'tabel 26'!$A$1:$V$69</definedName>
    <definedName name="Z_39165409_14EC_4D56_ACD0_668CABD960C6_.wvu.Rows" localSheetId="30" hidden="1">'tabel 26'!$1:$2,'tabel 26'!$6:$7</definedName>
    <definedName name="Z_39D58676_7C6E_4D1A_B5EB_A3549A2C32FF_.wvu.PrintArea" localSheetId="22" hidden="1">'tabel 19'!$A$1:$V$81</definedName>
    <definedName name="Z_39F1BEDC_3A1A_4F42_96A2_44CE9021D516_.wvu.PrintArea" localSheetId="22" hidden="1">'tabel 19'!$A$1:$V$81</definedName>
    <definedName name="Z_3A371644_6B63_4671_926A_2B71AB3383DE_.wvu.PrintArea" localSheetId="31" hidden="1">'tabel 27'!$A$1:$V$69</definedName>
    <definedName name="Z_3A774582_DC1D_4ED4_8F7D_F78AB2EC450B_.wvu.PrintArea" localSheetId="31" hidden="1">'tabel 27'!$A$1:$V$69</definedName>
    <definedName name="Z_3A9D4039_C254_4F2D_973C_9648FF650EDE_.wvu.Cols" localSheetId="33" hidden="1">'tabel 29'!$A:$B</definedName>
    <definedName name="Z_3A9D4039_C254_4F2D_973C_9648FF650EDE_.wvu.PrintArea" localSheetId="33" hidden="1">'tabel 29'!$A$1:$V$69</definedName>
    <definedName name="Z_3A9D4039_C254_4F2D_973C_9648FF650EDE_.wvu.Rows" localSheetId="33" hidden="1">'tabel 29'!$1:$2,'tabel 29'!$6:$7</definedName>
    <definedName name="Z_3AD89EE4_D4BF_4140_9EC8_31F4AF21FB63_.wvu.PrintArea" localSheetId="25" hidden="1">'tabel 22'!$A$1:$V$81</definedName>
    <definedName name="Z_3B3A8201_41E5_43AF_BDFE_4503FDB2BCCF_.wvu.Cols" localSheetId="31" hidden="1">'tabel 27'!$A:$B</definedName>
    <definedName name="Z_3B3A8201_41E5_43AF_BDFE_4503FDB2BCCF_.wvu.PrintArea" localSheetId="31" hidden="1">'tabel 27'!$A$1:$V$69</definedName>
    <definedName name="Z_3B3A8201_41E5_43AF_BDFE_4503FDB2BCCF_.wvu.Rows" localSheetId="31" hidden="1">'tabel 27'!$1:$2,'tabel 27'!$6:$7</definedName>
    <definedName name="Z_3B584CBD_8E99_4473_A764_12255B89AA0E_.wvu.PrintArea" localSheetId="29" hidden="1">'tabel 25'!$A$1:$V$69</definedName>
    <definedName name="Z_3B86F189_D057_44AC_8630_6DC02AB576A6_.wvu.Cols" localSheetId="6" hidden="1">'tabel 5'!#REF!</definedName>
    <definedName name="Z_3B86F189_D057_44AC_8630_6DC02AB576A6_.wvu.PrintArea" localSheetId="6" hidden="1">'tabel 5'!$A$1:$M$78</definedName>
    <definedName name="Z_3B8DFCEF_3FF8_48B3_A8A7_5FB44859174B_.wvu.Cols" localSheetId="20" hidden="1">'tabel 18'!$A:$B</definedName>
    <definedName name="Z_3B8DFCEF_3FF8_48B3_A8A7_5FB44859174B_.wvu.PrintArea" localSheetId="20" hidden="1">'tabel 18'!$A$1:$L$79</definedName>
    <definedName name="Z_3B8DFCEF_3FF8_48B3_A8A7_5FB44859174B_.wvu.Rows" localSheetId="20" hidden="1">'tabel 18'!$1:$2,'tabel 18'!$5:$6</definedName>
    <definedName name="Z_3BD2340B_0295_4590_A244_7DC60F1A1E29_.wvu.PrintArea" localSheetId="3" hidden="1">'tabel 2 (t)'!$A$1:$O$17</definedName>
    <definedName name="Z_3C3ACE2B_F951_46E5_B062_4F49D46613D0_.wvu.Cols" localSheetId="30" hidden="1">'tabel 26'!$A:$B</definedName>
    <definedName name="Z_3C3ACE2B_F951_46E5_B062_4F49D46613D0_.wvu.PrintArea" localSheetId="30" hidden="1">'tabel 26'!$A$1:$V$69</definedName>
    <definedName name="Z_3C3ACE2B_F951_46E5_B062_4F49D46613D0_.wvu.Rows" localSheetId="30" hidden="1">'tabel 26'!$1:$2,'tabel 26'!$6:$7</definedName>
    <definedName name="Z_3C447056_3958_4449_9829_9C0DBFB2E94C_.wvu.PrintArea" localSheetId="1" hidden="1">'tabel 2'!$A$1:$N$17</definedName>
    <definedName name="Z_3C60BA49_8AA7_4903_BBD6_B9E300FF513D_.wvu.Cols" localSheetId="2" hidden="1">'tabel 2 (b)'!$A:$A</definedName>
    <definedName name="Z_3C60BA49_8AA7_4903_BBD6_B9E300FF513D_.wvu.PrintArea" localSheetId="2" hidden="1">'tabel 2 (b)'!$A$1:$O$17</definedName>
    <definedName name="Z_3C60BA49_8AA7_4903_BBD6_B9E300FF513D_.wvu.Rows" localSheetId="2" hidden="1">'tabel 2 (b)'!$1:$4,'tabel 2 (b)'!$5:$6</definedName>
    <definedName name="Z_3CDEEFE4_2AB8_4191_A9B6_8C317346A98F_.wvu.PrintArea" localSheetId="7" hidden="1">'tabel 6 '!$A$1:$K$78</definedName>
    <definedName name="Z_3CEBDB86_7D91_4C6C_951F_9BF8838A5D00_.wvu.Cols" localSheetId="31" hidden="1">'tabel 27'!$A:$B</definedName>
    <definedName name="Z_3CEBDB86_7D91_4C6C_951F_9BF8838A5D00_.wvu.PrintArea" localSheetId="31" hidden="1">'tabel 27'!$A$1:$V$69</definedName>
    <definedName name="Z_3CEBDB86_7D91_4C6C_951F_9BF8838A5D00_.wvu.Rows" localSheetId="31" hidden="1">'tabel 27'!$1:$2,'tabel 27'!$6:$7</definedName>
    <definedName name="Z_3CF467EF_5EA6_459A_8670_84856C5B82F0_.wvu.PrintArea" localSheetId="2" hidden="1">'tabel 2 (b)'!$A$1:$O$17</definedName>
    <definedName name="Z_3CF63BC3_3A7A_4CFF_8450_07FB6F1341ED_.wvu.Cols" localSheetId="1" hidden="1">'tabel 2'!$A:$A</definedName>
    <definedName name="Z_3CF63BC3_3A7A_4CFF_8450_07FB6F1341ED_.wvu.PrintArea" localSheetId="1" hidden="1">'tabel 2'!$A$1:$N$17</definedName>
    <definedName name="Z_3CF63BC3_3A7A_4CFF_8450_07FB6F1341ED_.wvu.Rows" localSheetId="1" hidden="1">'tabel 2'!$1:$4,'tabel 2'!$5:$6</definedName>
    <definedName name="Z_3D0603C3_9ADA_4AB5_A8A2_849F7992E7EA_.wvu.Cols" localSheetId="7" hidden="1">'tabel 6 '!$A:$B</definedName>
    <definedName name="Z_3D0603C3_9ADA_4AB5_A8A2_849F7992E7EA_.wvu.PrintArea" localSheetId="7" hidden="1">'tabel 6 '!$A$1:$K$78</definedName>
    <definedName name="Z_3D0603C3_9ADA_4AB5_A8A2_849F7992E7EA_.wvu.Rows" localSheetId="7" hidden="1">'tabel 6 '!$1:$1,'tabel 6 '!$3:$3,'tabel 6 '!$4:$5</definedName>
    <definedName name="Z_3D266AE1_E431_4C1F_BDEA_1DFF63355745_.wvu.Cols" localSheetId="1" hidden="1">'tabel 2'!$A:$A</definedName>
    <definedName name="Z_3D266AE1_E431_4C1F_BDEA_1DFF63355745_.wvu.PrintArea" localSheetId="1" hidden="1">'tabel 2'!$A$1:$N$17</definedName>
    <definedName name="Z_3D266AE1_E431_4C1F_BDEA_1DFF63355745_.wvu.Rows" localSheetId="1" hidden="1">'tabel 2'!$1:$4,'tabel 2'!$5:$6</definedName>
    <definedName name="Z_3D4B2C77_3776_4054_A5B2_54FE9C099E84_.wvu.Cols" localSheetId="33" hidden="1">'tabel 29'!#REF!</definedName>
    <definedName name="Z_3D4B2C77_3776_4054_A5B2_54FE9C099E84_.wvu.PrintArea" localSheetId="33" hidden="1">'tabel 29'!$A$1:$V$69</definedName>
    <definedName name="Z_3DAF32AE_0FD1_4546_8333_F44E68D53B1A_.wvu.PrintArea" localSheetId="25" hidden="1">'tabel 22'!$A$1:$V$81</definedName>
    <definedName name="Z_3DB98CB7_ED48_4457_B21F_010769E6FE04_.wvu.PrintArea" localSheetId="4" hidden="1">'tabel 3'!$A$1:$N$66</definedName>
    <definedName name="Z_3DDEFC46_0A2E_4839_A9DE_23B3E3CB0251_.wvu.PrintArea" localSheetId="24" hidden="1">'tabel 21'!$A$1:$V$81</definedName>
    <definedName name="Z_3DDFA3C9_315C_4E71_B3CD_8B1F5F1F921E_.wvu.PrintArea" localSheetId="5" hidden="1">'tabel 4'!$A$1:$L$67</definedName>
    <definedName name="Z_3DDFA3C9_315C_4E71_B3CD_8B1F5F1F921E_.wvu.Rows" localSheetId="5" hidden="1">'tabel 4'!$67:$67</definedName>
    <definedName name="Z_3DF9327C_ECF2_4A9F_98AF_BDC784805B76_.wvu.PrintArea" localSheetId="4" hidden="1">'tabel 3'!$A$1:$N$66</definedName>
    <definedName name="Z_3E54C903_A81B_41EB_8F3A_652FF4E0C044_.wvu.PrintArea" localSheetId="33" hidden="1">'tabel 29'!$A$1:$V$69</definedName>
    <definedName name="Z_3E6A1369_C6D9_4B73_A68B_080821C42B70_.wvu.PrintArea" localSheetId="30" hidden="1">'tabel 26'!$A$1:$V$69</definedName>
    <definedName name="Z_3E834C23_C3BC_49DA_82D8_897C3FD47F26_.wvu.Cols" localSheetId="30" hidden="1">'tabel 26'!$A:$B</definedName>
    <definedName name="Z_3E834C23_C3BC_49DA_82D8_897C3FD47F26_.wvu.PrintArea" localSheetId="30" hidden="1">'tabel 26'!$A$1:$V$69</definedName>
    <definedName name="Z_3E834C23_C3BC_49DA_82D8_897C3FD47F26_.wvu.Rows" localSheetId="30" hidden="1">'tabel 26'!$1:$2,'tabel 26'!$6:$7</definedName>
    <definedName name="Z_3E8AF909_B40E_49AD_AEB0_F3DCA0FACCFE_.wvu.Cols" localSheetId="31" hidden="1">'tabel 27'!$A:$B</definedName>
    <definedName name="Z_3E8AF909_B40E_49AD_AEB0_F3DCA0FACCFE_.wvu.PrintArea" localSheetId="31" hidden="1">'tabel 27'!$A$1:$V$69</definedName>
    <definedName name="Z_3E8AF909_B40E_49AD_AEB0_F3DCA0FACCFE_.wvu.Rows" localSheetId="31" hidden="1">'tabel 27'!$1:$2,'tabel 27'!$6:$7</definedName>
    <definedName name="Z_3EB6C488_ED24_49CE_B118_EECF7D66F0D0_.wvu.Cols" localSheetId="20" hidden="1">'tabel 18'!$A:$B</definedName>
    <definedName name="Z_3EB6C488_ED24_49CE_B118_EECF7D66F0D0_.wvu.PrintArea" localSheetId="20" hidden="1">'tabel 18'!$A$1:$L$79</definedName>
    <definedName name="Z_3EB6C488_ED24_49CE_B118_EECF7D66F0D0_.wvu.Rows" localSheetId="20" hidden="1">'tabel 18'!$1:$2,'tabel 18'!$5:$6</definedName>
    <definedName name="Z_3EC06786_A513_4792_9B41_ED91DE89ABDD_.wvu.Cols" localSheetId="22" hidden="1">'tabel 19'!$A:$B</definedName>
    <definedName name="Z_3EC06786_A513_4792_9B41_ED91DE89ABDD_.wvu.PrintArea" localSheetId="22" hidden="1">'tabel 19'!$A$1:$V$81</definedName>
    <definedName name="Z_3EC06786_A513_4792_9B41_ED91DE89ABDD_.wvu.Rows" localSheetId="22" hidden="1">'tabel 19'!$1:$2,'tabel 19'!$6:$7</definedName>
    <definedName name="Z_3ED43B2B_75E7_4A21_A7B7_C84E1CE9E8C4_.wvu.Cols" localSheetId="3" hidden="1">'tabel 2 (t)'!$A:$A</definedName>
    <definedName name="Z_3ED43B2B_75E7_4A21_A7B7_C84E1CE9E8C4_.wvu.PrintArea" localSheetId="3" hidden="1">'tabel 2 (t)'!$A$1:$O$17</definedName>
    <definedName name="Z_3ED43B2B_75E7_4A21_A7B7_C84E1CE9E8C4_.wvu.Rows" localSheetId="3" hidden="1">'tabel 2 (t)'!$1:$4,'tabel 2 (t)'!$5:$6</definedName>
    <definedName name="Z_3EDF5343_91A8_4BBF_A65E_A1A8C02D9CC7_.wvu.PrintArea" localSheetId="2" hidden="1">'tabel 2 (b)'!$A$1:$O$17</definedName>
    <definedName name="Z_3EFB8D07_177B_4604_988E_74B00A94E1BF_.wvu.Cols" localSheetId="6" hidden="1">'tabel 5'!$A:$B</definedName>
    <definedName name="Z_3EFB8D07_177B_4604_988E_74B00A94E1BF_.wvu.PrintArea" localSheetId="6" hidden="1">'tabel 5'!$A$1:$M$74</definedName>
    <definedName name="Z_3EFB8D07_177B_4604_988E_74B00A94E1BF_.wvu.Rows" localSheetId="6" hidden="1">'tabel 5'!$1:$1,'tabel 5'!$3:$3,'tabel 5'!$4:$5</definedName>
    <definedName name="Z_3F19A2BB_15B5_47FB_94AE_41B7CAC75302_.wvu.Cols" localSheetId="7" hidden="1">'tabel 6 '!$A:$B</definedName>
    <definedName name="Z_3F19A2BB_15B5_47FB_94AE_41B7CAC75302_.wvu.PrintArea" localSheetId="7" hidden="1">'tabel 6 '!$A$1:$K$78</definedName>
    <definedName name="Z_3F19A2BB_15B5_47FB_94AE_41B7CAC75302_.wvu.Rows" localSheetId="7" hidden="1">'tabel 6 '!$1:$1,'tabel 6 '!$3:$3,'tabel 6 '!$4:$5</definedName>
    <definedName name="Z_3F50C90A_4AC7_473A_A2DF_84C11CD509A2_.wvu.Cols" localSheetId="30" hidden="1">'tabel 26'!$A:$B</definedName>
    <definedName name="Z_3F50C90A_4AC7_473A_A2DF_84C11CD509A2_.wvu.PrintArea" localSheetId="30" hidden="1">'tabel 26'!$A$1:$V$69</definedName>
    <definedName name="Z_3F50C90A_4AC7_473A_A2DF_84C11CD509A2_.wvu.Rows" localSheetId="30" hidden="1">'tabel 26'!$1:$2,'tabel 26'!$6:$7</definedName>
    <definedName name="Z_3F617CCD_E687_4DFF_A7AD_3C8475086B12_.wvu.Cols" localSheetId="25" hidden="1">'tabel 22'!$A:$B</definedName>
    <definedName name="Z_3F617CCD_E687_4DFF_A7AD_3C8475086B12_.wvu.PrintArea" localSheetId="25" hidden="1">'tabel 22'!$A$1:$V$81</definedName>
    <definedName name="Z_3F617CCD_E687_4DFF_A7AD_3C8475086B12_.wvu.Rows" localSheetId="25" hidden="1">'tabel 22'!$1:$2,'tabel 22'!$6:$7</definedName>
    <definedName name="Z_3F7FD719_DA3D_4F68_B3DE_BEC8B8719087_.wvu.PrintArea" localSheetId="20" hidden="1">'tabel 18'!$A$1:$L$79</definedName>
    <definedName name="Z_4059B9E7_81F2_4A65_A693_8670E0883CE4_.wvu.PrintArea" localSheetId="3" hidden="1">'tabel 2 (t)'!$A$1:$O$17</definedName>
    <definedName name="Z_4072258F_00CB_4A1D_BC39_4641B906AE44_.wvu.PrintArea" localSheetId="33" hidden="1">'tabel 29'!$A$1:$V$69</definedName>
    <definedName name="Z_40800195_5C79_4ED8_8C87_D5404F559E42_.wvu.PrintArea" localSheetId="24" hidden="1">'tabel 21'!$A$1:$V$81</definedName>
    <definedName name="Z_4084381C_CD59_4379_A876_450A1FBEA55B_.wvu.PrintArea" localSheetId="33" hidden="1">'tabel 29'!$A$1:$V$69</definedName>
    <definedName name="Z_416100AD_2642_49DF_8622_F0FC5EBD2EC6_.wvu.PrintArea" localSheetId="3" hidden="1">'tabel 2 (t)'!$A$1:$O$17</definedName>
    <definedName name="Z_41DEC205_15F6_407C_BEC2_5A47DCD01434_.wvu.PrintArea" localSheetId="6" hidden="1">'tabel 5'!$A$1:$M$78</definedName>
    <definedName name="Z_42064C8A_062D_4D35_9F21_5D48C5DB4AFA_.wvu.Cols" localSheetId="1" hidden="1">'tabel 2'!$A:$A</definedName>
    <definedName name="Z_42064C8A_062D_4D35_9F21_5D48C5DB4AFA_.wvu.PrintArea" localSheetId="1" hidden="1">'tabel 2'!$A$1:$N$17</definedName>
    <definedName name="Z_42064C8A_062D_4D35_9F21_5D48C5DB4AFA_.wvu.Rows" localSheetId="1" hidden="1">'tabel 2'!$1:$4,'tabel 2'!$5:$6</definedName>
    <definedName name="Z_426584A3_6199_48A7_BB89_ACAF2CE38A50_.wvu.PrintArea" localSheetId="7" hidden="1">'tabel 6 '!$A$1:$K$78</definedName>
    <definedName name="Z_43021BBC_B2F4_4B47_8B25_F7129835760B_.wvu.Cols" localSheetId="4" hidden="1">'tabel 3'!#REF!</definedName>
    <definedName name="Z_43021BBC_B2F4_4B47_8B25_F7129835760B_.wvu.PrintArea" localSheetId="4" hidden="1">'tabel 3'!$A$1:$N$66</definedName>
    <definedName name="Z_4380C7F7_EAA1_4EB3_9B9C_0C642E3923F5_.wvu.PrintArea" localSheetId="29" hidden="1">'tabel 25'!$A$1:$V$69</definedName>
    <definedName name="Z_43BB7406_EC67_4B32_851F_A9C20D3CE357_.wvu.PrintArea" localSheetId="26" hidden="1">'tabel 23'!$A$1:$V$81</definedName>
    <definedName name="Z_43D226DB_E190_47E2_9D27_E411879BE971_.wvu.Cols" localSheetId="22" hidden="1">'tabel 19'!$A:$B</definedName>
    <definedName name="Z_43D226DB_E190_47E2_9D27_E411879BE971_.wvu.PrintArea" localSheetId="22" hidden="1">'tabel 19'!$A$1:$V$81</definedName>
    <definedName name="Z_43D226DB_E190_47E2_9D27_E411879BE971_.wvu.Rows" localSheetId="22" hidden="1">'tabel 19'!$1:$2,'tabel 19'!$6:$7</definedName>
    <definedName name="Z_43E04689_E50F_4352_A1A2_C6B1FEF4AEBB_.wvu.Cols" localSheetId="4" hidden="1">'tabel 3'!$B:$B</definedName>
    <definedName name="Z_43E04689_E50F_4352_A1A2_C6B1FEF4AEBB_.wvu.PrintArea" localSheetId="4" hidden="1">'tabel 3'!$A$1:$N$66</definedName>
    <definedName name="Z_43FFA146_E68E_45DC_8F7E_931FC442368F_.wvu.PrintArea" localSheetId="3" hidden="1">'tabel 2 (t)'!$A$1:$O$17</definedName>
    <definedName name="Z_44064348_E53B_47AF_AEA5_9020697F908A_.wvu.PrintArea" localSheetId="3" hidden="1">'tabel 2 (t)'!$A$1:$O$17</definedName>
    <definedName name="Z_4440BD8D_4B67_479F_AF47_D385C39BF66A_.wvu.Cols" localSheetId="7" hidden="1">'tabel 6 '!$A:$B</definedName>
    <definedName name="Z_4440BD8D_4B67_479F_AF47_D385C39BF66A_.wvu.PrintArea" localSheetId="7" hidden="1">'tabel 6 '!$A$1:$K$78</definedName>
    <definedName name="Z_4440BD8D_4B67_479F_AF47_D385C39BF66A_.wvu.Rows" localSheetId="7" hidden="1">'tabel 6 '!$1:$1,'tabel 6 '!$3:$3,'tabel 6 '!$4:$5</definedName>
    <definedName name="Z_444682F4_31BC_11D2_8D50_00A0C949BF57_.wvu.Cols" localSheetId="4" hidden="1">'tabel 3'!#REF!</definedName>
    <definedName name="Z_444682F4_31BC_11D2_8D50_00A0C949BF57_.wvu.Cols" localSheetId="5" hidden="1">'tabel 4'!#REF!</definedName>
    <definedName name="Z_444682F4_31BC_11D2_8D50_00A0C949BF57_.wvu.Cols" localSheetId="6" hidden="1">'tabel 5'!#REF!</definedName>
    <definedName name="Z_444682F4_31BC_11D2_8D50_00A0C949BF57_.wvu.Cols" localSheetId="7" hidden="1">'tabel 6 '!#REF!</definedName>
    <definedName name="Z_444682F4_31BC_11D2_8D50_00A0C949BF57_.wvu.Rows" localSheetId="4" hidden="1">'tabel 3'!#REF!,'tabel 3'!$2:$2,'tabel 3'!#REF!</definedName>
    <definedName name="Z_444682F4_31BC_11D2_8D50_00A0C949BF57_.wvu.Rows" localSheetId="5" hidden="1">'tabel 4'!#REF!,'tabel 4'!#REF!,'tabel 4'!#REF!</definedName>
    <definedName name="Z_444682F4_31BC_11D2_8D50_00A0C949BF57_.wvu.Rows" localSheetId="6" hidden="1">'tabel 5'!#REF!,'tabel 5'!#REF!,'tabel 5'!#REF!</definedName>
    <definedName name="Z_444682F4_31BC_11D2_8D50_00A0C949BF57_.wvu.Rows" localSheetId="7" hidden="1">'tabel 6 '!#REF!,'tabel 6 '!#REF!,'tabel 6 '!#REF!</definedName>
    <definedName name="Z_444682F5_31BC_11D2_8D50_00A0C949BF57_.wvu.Cols" localSheetId="4" hidden="1">'tabel 3'!#REF!</definedName>
    <definedName name="Z_444682F5_31BC_11D2_8D50_00A0C949BF57_.wvu.Cols" localSheetId="5" hidden="1">'tabel 4'!#REF!</definedName>
    <definedName name="Z_444682F5_31BC_11D2_8D50_00A0C949BF57_.wvu.Cols" localSheetId="6" hidden="1">'tabel 5'!#REF!</definedName>
    <definedName name="Z_444682F5_31BC_11D2_8D50_00A0C949BF57_.wvu.Cols" localSheetId="7" hidden="1">'tabel 6 '!#REF!</definedName>
    <definedName name="Z_444682F5_31BC_11D2_8D50_00A0C949BF57_.wvu.Rows" localSheetId="4" hidden="1">'tabel 3'!#REF!,'tabel 3'!$2:$2,'tabel 3'!#REF!</definedName>
    <definedName name="Z_444682F5_31BC_11D2_8D50_00A0C949BF57_.wvu.Rows" localSheetId="5" hidden="1">'tabel 4'!#REF!,'tabel 4'!#REF!,'tabel 4'!#REF!</definedName>
    <definedName name="Z_444682F5_31BC_11D2_8D50_00A0C949BF57_.wvu.Rows" localSheetId="6" hidden="1">'tabel 5'!#REF!,'tabel 5'!#REF!,'tabel 5'!#REF!</definedName>
    <definedName name="Z_444682F5_31BC_11D2_8D50_00A0C949BF57_.wvu.Rows" localSheetId="7" hidden="1">'tabel 6 '!#REF!,'tabel 6 '!#REF!,'tabel 6 '!#REF!</definedName>
    <definedName name="Z_444682F6_31BC_11D2_8D50_00A0C949BF57_.wvu.Cols" localSheetId="4" hidden="1">'tabel 3'!#REF!</definedName>
    <definedName name="Z_444682F6_31BC_11D2_8D50_00A0C949BF57_.wvu.Cols" localSheetId="5" hidden="1">'tabel 4'!#REF!</definedName>
    <definedName name="Z_444682F6_31BC_11D2_8D50_00A0C949BF57_.wvu.Cols" localSheetId="6" hidden="1">'tabel 5'!#REF!</definedName>
    <definedName name="Z_444682F6_31BC_11D2_8D50_00A0C949BF57_.wvu.Cols" localSheetId="7" hidden="1">'tabel 6 '!#REF!</definedName>
    <definedName name="Z_444682F6_31BC_11D2_8D50_00A0C949BF57_.wvu.Rows" localSheetId="4" hidden="1">'tabel 3'!#REF!,'tabel 3'!$2:$2,'tabel 3'!#REF!</definedName>
    <definedName name="Z_444682F6_31BC_11D2_8D50_00A0C949BF57_.wvu.Rows" localSheetId="5" hidden="1">'tabel 4'!#REF!,'tabel 4'!#REF!,'tabel 4'!#REF!</definedName>
    <definedName name="Z_444682F6_31BC_11D2_8D50_00A0C949BF57_.wvu.Rows" localSheetId="6" hidden="1">'tabel 5'!#REF!,'tabel 5'!#REF!,'tabel 5'!#REF!</definedName>
    <definedName name="Z_444682F6_31BC_11D2_8D50_00A0C949BF57_.wvu.Rows" localSheetId="7" hidden="1">'tabel 6 '!#REF!,'tabel 6 '!#REF!,'tabel 6 '!#REF!</definedName>
    <definedName name="Z_444682F7_31BC_11D2_8D50_00A0C949BF57_.wvu.Cols" localSheetId="4" hidden="1">'tabel 3'!$B:$B</definedName>
    <definedName name="Z_444682F7_31BC_11D2_8D50_00A0C949BF57_.wvu.Cols" localSheetId="5" hidden="1">'tabel 4'!$A:$B</definedName>
    <definedName name="Z_444682F7_31BC_11D2_8D50_00A0C949BF57_.wvu.Cols" localSheetId="6" hidden="1">'tabel 5'!$A:$B</definedName>
    <definedName name="Z_444682F7_31BC_11D2_8D50_00A0C949BF57_.wvu.Cols" localSheetId="7" hidden="1">'tabel 6 '!$A:$B</definedName>
    <definedName name="Z_444682F7_31BC_11D2_8D50_00A0C949BF57_.wvu.Rows" localSheetId="4" hidden="1">'tabel 3'!$1:$1,'tabel 3'!#REF!,'tabel 3'!$4:$5</definedName>
    <definedName name="Z_444682F7_31BC_11D2_8D50_00A0C949BF57_.wvu.Rows" localSheetId="5" hidden="1">'tabel 4'!$1:$1,'tabel 4'!$2:$2,'tabel 4'!$4:$5</definedName>
    <definedName name="Z_444682F7_31BC_11D2_8D50_00A0C949BF57_.wvu.Rows" localSheetId="6" hidden="1">'tabel 5'!$1:$1,'tabel 5'!$3:$3,'tabel 5'!$4:$5</definedName>
    <definedName name="Z_444682F7_31BC_11D2_8D50_00A0C949BF57_.wvu.Rows" localSheetId="7" hidden="1">'tabel 6 '!$1:$1,'tabel 6 '!$3:$3,'tabel 6 '!$4:$5</definedName>
    <definedName name="Z_444682F8_31BC_11D2_8D50_00A0C949BF57_.wvu.Cols" localSheetId="4" hidden="1">'tabel 3'!$B:$B</definedName>
    <definedName name="Z_444682F8_31BC_11D2_8D50_00A0C949BF57_.wvu.Cols" localSheetId="5" hidden="1">'tabel 4'!$A:$B</definedName>
    <definedName name="Z_444682F8_31BC_11D2_8D50_00A0C949BF57_.wvu.Cols" localSheetId="6" hidden="1">'tabel 5'!$A:$B</definedName>
    <definedName name="Z_444682F8_31BC_11D2_8D50_00A0C949BF57_.wvu.Cols" localSheetId="7" hidden="1">'tabel 6 '!$A:$B</definedName>
    <definedName name="Z_444682F8_31BC_11D2_8D50_00A0C949BF57_.wvu.Rows" localSheetId="4" hidden="1">'tabel 3'!$1:$1,'tabel 3'!#REF!,'tabel 3'!$4:$5</definedName>
    <definedName name="Z_444682F8_31BC_11D2_8D50_00A0C949BF57_.wvu.Rows" localSheetId="5" hidden="1">'tabel 4'!$1:$1,'tabel 4'!$2:$2,'tabel 4'!$4:$5</definedName>
    <definedName name="Z_444682F8_31BC_11D2_8D50_00A0C949BF57_.wvu.Rows" localSheetId="6" hidden="1">'tabel 5'!$1:$1,'tabel 5'!$3:$3,'tabel 5'!$4:$5</definedName>
    <definedName name="Z_444682F8_31BC_11D2_8D50_00A0C949BF57_.wvu.Rows" localSheetId="7" hidden="1">'tabel 6 '!$1:$1,'tabel 6 '!$3:$3,'tabel 6 '!$4:$5</definedName>
    <definedName name="Z_444682F9_31BC_11D2_8D50_00A0C949BF57_.wvu.Cols" localSheetId="4" hidden="1">'tabel 3'!$B:$B</definedName>
    <definedName name="Z_444682F9_31BC_11D2_8D50_00A0C949BF57_.wvu.Cols" localSheetId="5" hidden="1">'tabel 4'!$A:$B</definedName>
    <definedName name="Z_444682F9_31BC_11D2_8D50_00A0C949BF57_.wvu.Cols" localSheetId="6" hidden="1">'tabel 5'!$A:$B</definedName>
    <definedName name="Z_444682F9_31BC_11D2_8D50_00A0C949BF57_.wvu.Cols" localSheetId="7" hidden="1">'tabel 6 '!$A:$B</definedName>
    <definedName name="Z_444682F9_31BC_11D2_8D50_00A0C949BF57_.wvu.Rows" localSheetId="4" hidden="1">'tabel 3'!$1:$1,'tabel 3'!#REF!,'tabel 3'!$4:$5</definedName>
    <definedName name="Z_444682F9_31BC_11D2_8D50_00A0C949BF57_.wvu.Rows" localSheetId="5" hidden="1">'tabel 4'!$1:$1,'tabel 4'!$2:$2,'tabel 4'!$4:$5</definedName>
    <definedName name="Z_444682F9_31BC_11D2_8D50_00A0C949BF57_.wvu.Rows" localSheetId="6" hidden="1">'tabel 5'!$1:$1,'tabel 5'!$3:$3,'tabel 5'!$4:$5</definedName>
    <definedName name="Z_444682F9_31BC_11D2_8D50_00A0C949BF57_.wvu.Rows" localSheetId="7" hidden="1">'tabel 6 '!$1:$1,'tabel 6 '!$3:$3,'tabel 6 '!$4:$5</definedName>
    <definedName name="Z_444682FB_31BC_11D2_8D50_00A0C949BF57_.wvu.Cols" localSheetId="4" hidden="1">'tabel 3'!$B:$B</definedName>
    <definedName name="Z_444682FB_31BC_11D2_8D50_00A0C949BF57_.wvu.Cols" localSheetId="5" hidden="1">'tabel 4'!$A:$B</definedName>
    <definedName name="Z_444682FB_31BC_11D2_8D50_00A0C949BF57_.wvu.Cols" localSheetId="6" hidden="1">'tabel 5'!$A:$B</definedName>
    <definedName name="Z_444682FB_31BC_11D2_8D50_00A0C949BF57_.wvu.Cols" localSheetId="7" hidden="1">'tabel 6 '!$A:$B</definedName>
    <definedName name="Z_444682FB_31BC_11D2_8D50_00A0C949BF57_.wvu.Rows" localSheetId="4" hidden="1">'tabel 3'!$1:$1,'tabel 3'!#REF!,'tabel 3'!$4:$5</definedName>
    <definedName name="Z_444682FB_31BC_11D2_8D50_00A0C949BF57_.wvu.Rows" localSheetId="5" hidden="1">'tabel 4'!$1:$1,'tabel 4'!$2:$2,'tabel 4'!$4:$5</definedName>
    <definedName name="Z_444682FB_31BC_11D2_8D50_00A0C949BF57_.wvu.Rows" localSheetId="6" hidden="1">'tabel 5'!$1:$1,'tabel 5'!$3:$3,'tabel 5'!$4:$5</definedName>
    <definedName name="Z_444682FB_31BC_11D2_8D50_00A0C949BF57_.wvu.Rows" localSheetId="7" hidden="1">'tabel 6 '!$1:$1,'tabel 6 '!$3:$3,'tabel 6 '!$4:$5</definedName>
    <definedName name="Z_4484DC43_FE00_431A_BE02_D091793C9B6C_.wvu.Cols" localSheetId="6" hidden="1">'tabel 5'!#REF!</definedName>
    <definedName name="Z_4484DC43_FE00_431A_BE02_D091793C9B6C_.wvu.PrintArea" localSheetId="6" hidden="1">'tabel 5'!$A$1:$M$78</definedName>
    <definedName name="Z_44ED079A_BD9C_4C69_83DF_B4008E26A854_.wvu.PrintArea" localSheetId="20" hidden="1">'tabel 18'!$A$1:$L$79</definedName>
    <definedName name="Z_4506DA3C_A394_4BC6_A27D_F852097327F6_.wvu.Cols" localSheetId="2" hidden="1">'tabel 2 (b)'!$A:$A</definedName>
    <definedName name="Z_4506DA3C_A394_4BC6_A27D_F852097327F6_.wvu.PrintArea" localSheetId="2" hidden="1">'tabel 2 (b)'!$A$1:$O$17</definedName>
    <definedName name="Z_4506DA3C_A394_4BC6_A27D_F852097327F6_.wvu.Rows" localSheetId="2" hidden="1">'tabel 2 (b)'!$1:$4,'tabel 2 (b)'!$5:$6</definedName>
    <definedName name="Z_451293F1_A09F_41CF_B9E1_EF948B26D02F_.wvu.Cols" localSheetId="25" hidden="1">'tabel 22'!$A:$B</definedName>
    <definedName name="Z_451293F1_A09F_41CF_B9E1_EF948B26D02F_.wvu.PrintArea" localSheetId="25" hidden="1">'tabel 22'!$A$1:$V$81</definedName>
    <definedName name="Z_451293F1_A09F_41CF_B9E1_EF948B26D02F_.wvu.Rows" localSheetId="25" hidden="1">'tabel 22'!$1:$2,'tabel 22'!$6:$7</definedName>
    <definedName name="Z_452D8CA1_1B13_48FA_AE68_53DA816623C6_.wvu.PrintArea" localSheetId="7" hidden="1">'tabel 6 '!$A$1:$K$74</definedName>
    <definedName name="Z_4562F502_491A_434E_BB97_1B49EAD3D538_.wvu.Cols" localSheetId="32" hidden="1">'tabel 28'!$A:$B</definedName>
    <definedName name="Z_4562F502_491A_434E_BB97_1B49EAD3D538_.wvu.PrintArea" localSheetId="32" hidden="1">'tabel 28'!$A$1:$V$69</definedName>
    <definedName name="Z_4562F502_491A_434E_BB97_1B49EAD3D538_.wvu.Rows" localSheetId="32" hidden="1">'tabel 28'!$1:$2,'tabel 28'!$6:$7</definedName>
    <definedName name="Z_456C0F02_4C80_440B_BFC9_DDBE5A48B70A_.wvu.Cols" localSheetId="5" hidden="1">'tabel 4'!$A:$B</definedName>
    <definedName name="Z_456C0F02_4C80_440B_BFC9_DDBE5A48B70A_.wvu.PrintArea" localSheetId="5" hidden="1">'tabel 4'!$A$1:$L$67</definedName>
    <definedName name="Z_456C0F02_4C80_440B_BFC9_DDBE5A48B70A_.wvu.Rows" localSheetId="5" hidden="1">'tabel 4'!$1:$1,'tabel 4'!$2:$2,'tabel 4'!$4:$5</definedName>
    <definedName name="Z_4574E766_FBB9_4BEA_8A63_0006AEF50361_.wvu.Cols" localSheetId="33" hidden="1">'tabel 29'!$A:$B</definedName>
    <definedName name="Z_4574E766_FBB9_4BEA_8A63_0006AEF50361_.wvu.PrintArea" localSheetId="33" hidden="1">'tabel 29'!$A$1:$V$69</definedName>
    <definedName name="Z_4574E766_FBB9_4BEA_8A63_0006AEF50361_.wvu.Rows" localSheetId="33" hidden="1">'tabel 29'!$1:$2,'tabel 29'!$6:$7</definedName>
    <definedName name="Z_4581F9BC_B757_45A2_8364_E6DD64A84A1E_.wvu.PrintArea" localSheetId="3" hidden="1">'tabel 2 (t)'!$A$1:$O$17</definedName>
    <definedName name="Z_4599AEC1_A11D_4E74_96AC_D5A18AAEAD2B_.wvu.PrintArea" localSheetId="24" hidden="1">'tabel 21'!$A$1:$V$81</definedName>
    <definedName name="Z_459E9D30_361D_4DB2_9715_738DDE24B2F8_.wvu.Cols" localSheetId="24" hidden="1">'tabel 21'!$A:$B</definedName>
    <definedName name="Z_459E9D30_361D_4DB2_9715_738DDE24B2F8_.wvu.PrintArea" localSheetId="24" hidden="1">'tabel 21'!$A$1:$V$81</definedName>
    <definedName name="Z_459E9D30_361D_4DB2_9715_738DDE24B2F8_.wvu.Rows" localSheetId="24" hidden="1">'tabel 21'!$1:$2,'tabel 21'!$6:$7</definedName>
    <definedName name="Z_45BE760E_BF05_4642_A703_729807F7D315_.wvu.PrintArea" localSheetId="23" hidden="1">'tabel 20'!$A$1:$V$81</definedName>
    <definedName name="Z_45E1340D_460B_4DEB_98FD_23D97DDCD140_.wvu.Cols" localSheetId="22" hidden="1">'tabel 19'!$A:$B</definedName>
    <definedName name="Z_45E1340D_460B_4DEB_98FD_23D97DDCD140_.wvu.PrintArea" localSheetId="22" hidden="1">'tabel 19'!$A$1:$V$81</definedName>
    <definedName name="Z_45E1340D_460B_4DEB_98FD_23D97DDCD140_.wvu.Rows" localSheetId="22" hidden="1">'tabel 19'!$1:$2,'tabel 19'!$6:$7</definedName>
    <definedName name="Z_4630D798_CFAD_4B4A_B002_3EC9FC279A43_.wvu.PrintArea" localSheetId="24" hidden="1">'tabel 21'!$A$1:$V$81</definedName>
    <definedName name="Z_463E897B_560D_465B_A12F_18012F9221E5_.wvu.PrintArea" localSheetId="2" hidden="1">'tabel 2 (b)'!$A$1:$O$17</definedName>
    <definedName name="Z_464439DB_263D_40C8_85C7_06D72043FF02_.wvu.PrintArea" localSheetId="6" hidden="1">'tabel 5'!$A$1:$M$78</definedName>
    <definedName name="Z_4649379A_8128_4A16_8E7A_FC5364076B83_.wvu.PrintArea" localSheetId="5" hidden="1">'tabel 4'!$A$1:$L$67</definedName>
    <definedName name="Z_4649379A_8128_4A16_8E7A_FC5364076B83_.wvu.Rows" localSheetId="5" hidden="1">'tabel 4'!$67:$67</definedName>
    <definedName name="Z_467A0AF6_64CF_4234_A07C_BDA3387E1377_.wvu.Cols" localSheetId="25" hidden="1">'tabel 22'!$A:$B</definedName>
    <definedName name="Z_467A0AF6_64CF_4234_A07C_BDA3387E1377_.wvu.PrintArea" localSheetId="25" hidden="1">'tabel 22'!$A$1:$V$81</definedName>
    <definedName name="Z_467A0AF6_64CF_4234_A07C_BDA3387E1377_.wvu.Rows" localSheetId="25" hidden="1">'tabel 22'!$1:$2,'tabel 22'!$6:$7</definedName>
    <definedName name="Z_4720961E_A240_449A_9FFF_158E050F0756_.wvu.PrintArea" localSheetId="25" hidden="1">'tabel 22'!$A$1:$V$81</definedName>
    <definedName name="Z_475AC81F_69C0_450C_8C2E_8F949D135C36_.wvu.Cols" localSheetId="6" hidden="1">'tabel 5'!#REF!</definedName>
    <definedName name="Z_475AC81F_69C0_450C_8C2E_8F949D135C36_.wvu.PrintArea" localSheetId="6" hidden="1">'tabel 5'!$A$1:$M$78</definedName>
    <definedName name="Z_486A909E_341A_4F7F_B0A1_3110A140AA9C_.wvu.Cols" localSheetId="32" hidden="1">'tabel 28'!$A:$B</definedName>
    <definedName name="Z_486A909E_341A_4F7F_B0A1_3110A140AA9C_.wvu.PrintArea" localSheetId="32" hidden="1">'tabel 28'!$A$1:$V$69</definedName>
    <definedName name="Z_486A909E_341A_4F7F_B0A1_3110A140AA9C_.wvu.Rows" localSheetId="32" hidden="1">'tabel 28'!$1:$2,'tabel 28'!$6:$7</definedName>
    <definedName name="Z_488EC11B_828A_4A40_BF26_18158F048839_.wvu.PrintArea" localSheetId="25" hidden="1">'tabel 22'!$A$1:$V$81</definedName>
    <definedName name="Z_48A5C813_5652_415B_9E64_F0B08E9DC2BC_.wvu.Cols" localSheetId="33" hidden="1">'tabel 29'!$A:$B</definedName>
    <definedName name="Z_48A5C813_5652_415B_9E64_F0B08E9DC2BC_.wvu.PrintArea" localSheetId="33" hidden="1">'tabel 29'!$A$1:$V$69</definedName>
    <definedName name="Z_48A5C813_5652_415B_9E64_F0B08E9DC2BC_.wvu.Rows" localSheetId="33" hidden="1">'tabel 29'!$1:$2,'tabel 29'!$6:$7</definedName>
    <definedName name="Z_48C15EC4_2DE7_402C_B111_4FB7AC70503F_.wvu.Cols" localSheetId="22" hidden="1">'tabel 19'!$A:$B</definedName>
    <definedName name="Z_48C15EC4_2DE7_402C_B111_4FB7AC70503F_.wvu.PrintArea" localSheetId="22" hidden="1">'tabel 19'!$A$1:$V$81</definedName>
    <definedName name="Z_48C15EC4_2DE7_402C_B111_4FB7AC70503F_.wvu.Rows" localSheetId="22" hidden="1">'tabel 19'!$1:$2,'tabel 19'!$6:$7</definedName>
    <definedName name="Z_48D37FCE_69C7_49B3_8247_6AF24DF98F56_.wvu.PrintArea" localSheetId="2" hidden="1">'tabel 2 (b)'!$A$1:$O$17</definedName>
    <definedName name="Z_48D795B0_4675_4649_934B_43D976C2DEBA_.wvu.Cols" localSheetId="26" hidden="1">'tabel 23'!$A:$B</definedName>
    <definedName name="Z_48D795B0_4675_4649_934B_43D976C2DEBA_.wvu.PrintArea" localSheetId="26" hidden="1">'tabel 23'!$A$1:$V$81</definedName>
    <definedName name="Z_48D795B0_4675_4649_934B_43D976C2DEBA_.wvu.Rows" localSheetId="26" hidden="1">'tabel 23'!$1:$2,'tabel 23'!$6:$7</definedName>
    <definedName name="Z_48E52879_5F3C_4579_9BDA_B78E1A230FD1_.wvu.Cols" localSheetId="24" hidden="1">'tabel 21'!$X:$AS</definedName>
    <definedName name="Z_48E52879_5F3C_4579_9BDA_B78E1A230FD1_.wvu.PrintArea" localSheetId="24" hidden="1">'tabel 21'!$A$1:$V$81</definedName>
    <definedName name="Z_49756DBD_5A0B_4BDB_A24C_2D699F7A7135_.wvu.Cols" localSheetId="29" hidden="1">'tabel 25'!$A:$B</definedName>
    <definedName name="Z_49756DBD_5A0B_4BDB_A24C_2D699F7A7135_.wvu.PrintArea" localSheetId="29" hidden="1">'tabel 25'!$A$1:$V$69</definedName>
    <definedName name="Z_49756DBD_5A0B_4BDB_A24C_2D699F7A7135_.wvu.Rows" localSheetId="29" hidden="1">'tabel 25'!$1:$2,'tabel 25'!$6:$7</definedName>
    <definedName name="Z_4975DA7B_FE26_4F6A_AEE4_B1AF6062AA9A_.wvu.PrintArea" localSheetId="1" hidden="1">'tabel 2'!$A$1:$N$17</definedName>
    <definedName name="Z_49799813_2BC9_4FB8_96D5_90EEFE7E7CE2_.wvu.PrintArea" localSheetId="27" hidden="1">'tabel 24'!$A$1:$M$67</definedName>
    <definedName name="Z_499D84D8_2994_478A_BCF8_557605B407E1_.wvu.PrintArea" localSheetId="26" hidden="1">'tabel 23'!$A$1:$V$81</definedName>
    <definedName name="Z_49A9029D_DD02_472D_87E8_ED1077AA7F16_.wvu.Cols" localSheetId="32" hidden="1">'tabel 28'!$A:$B</definedName>
    <definedName name="Z_49A9029D_DD02_472D_87E8_ED1077AA7F16_.wvu.PrintArea" localSheetId="32" hidden="1">'tabel 28'!$A$1:$V$69</definedName>
    <definedName name="Z_49A9029D_DD02_472D_87E8_ED1077AA7F16_.wvu.Rows" localSheetId="32" hidden="1">'tabel 28'!$1:$2,'tabel 28'!$6:$7</definedName>
    <definedName name="Z_49ABF38E_3745_4B54_8101_A6F2309A86F8_.wvu.PrintArea" localSheetId="32" hidden="1">'tabel 28'!$A$1:$V$69</definedName>
    <definedName name="Z_4A12ED3E_CB53_4996_B581_2806364F15DD_.wvu.Cols" localSheetId="6" hidden="1">'tabel 5'!#REF!</definedName>
    <definedName name="Z_4A12ED3E_CB53_4996_B581_2806364F15DD_.wvu.PrintArea" localSheetId="6" hidden="1">'tabel 5'!$A$1:$M$78</definedName>
    <definedName name="Z_4A4539FB_1759_42B6_A060_743583A7C422_.wvu.PrintArea" localSheetId="1" hidden="1">'tabel 2'!$A$1:$N$17</definedName>
    <definedName name="Z_4A56D729_2C99_41BD_B0E4_0ABD24F47F05_.wvu.PrintArea" localSheetId="29" hidden="1">'tabel 25'!$A$1:$V$69</definedName>
    <definedName name="Z_4A6E598D_ED47_4AC5_A632_14A52676C1C2_.wvu.PrintArea" localSheetId="24" hidden="1">'tabel 21'!$A$1:$V$81</definedName>
    <definedName name="Z_4AEF3D7E_6384_45C0_91D8_9F93C6F098EC_.wvu.PrintArea" localSheetId="23" hidden="1">'tabel 20'!$A$1:$V$81</definedName>
    <definedName name="Z_4B0A3E26_DE4F_4EFD_AA4A_0B96282B5285_.wvu.Cols" localSheetId="7" hidden="1">'tabel 6 '!#REF!</definedName>
    <definedName name="Z_4B0A3E26_DE4F_4EFD_AA4A_0B96282B5285_.wvu.PrintArea" localSheetId="7" hidden="1">'tabel 6 '!$A$1:$K$78</definedName>
    <definedName name="Z_4B6AA500_106C_4C2C_A530_47A08AA57982_.wvu.PrintArea" localSheetId="5" hidden="1">'tabel 4'!$A$1:$L$67</definedName>
    <definedName name="Z_4B7480B3_8A82_11D2_A5C0_00A0C94324C9_.wvu.Cols" localSheetId="2" hidden="1">'tabel 2 (b)'!#REF!</definedName>
    <definedName name="Z_4B7480B4_8A82_11D2_A5C0_00A0C94324C9_.wvu.Cols" localSheetId="1" hidden="1">'tabel 2'!#REF!</definedName>
    <definedName name="Z_4B7480B4_8A82_11D2_A5C0_00A0C94324C9_.wvu.Cols" localSheetId="3" hidden="1">'tabel 2 (t)'!#REF!</definedName>
    <definedName name="Z_4B7480B5_8A82_11D2_A5C0_00A0C94324C9_.wvu.Cols" localSheetId="20" hidden="1">'tabel 18'!#REF!</definedName>
    <definedName name="Z_4B7480B5_8A82_11D2_A5C0_00A0C94324C9_.wvu.Cols" localSheetId="22" hidden="1">'tabel 19'!#REF!</definedName>
    <definedName name="Z_4B7480B5_8A82_11D2_A5C0_00A0C94324C9_.wvu.Cols" localSheetId="23" hidden="1">'tabel 20'!#REF!</definedName>
    <definedName name="Z_4B7480B5_8A82_11D2_A5C0_00A0C94324C9_.wvu.Cols" localSheetId="24" hidden="1">'tabel 21'!#REF!</definedName>
    <definedName name="Z_4B7480B5_8A82_11D2_A5C0_00A0C94324C9_.wvu.Cols" localSheetId="25" hidden="1">'tabel 22'!#REF!</definedName>
    <definedName name="Z_4B7480B5_8A82_11D2_A5C0_00A0C94324C9_.wvu.Cols" localSheetId="26" hidden="1">'tabel 23'!#REF!</definedName>
    <definedName name="Z_4B7480B5_8A82_11D2_A5C0_00A0C94324C9_.wvu.Cols" localSheetId="29" hidden="1">'tabel 25'!#REF!</definedName>
    <definedName name="Z_4B7480B5_8A82_11D2_A5C0_00A0C94324C9_.wvu.Cols" localSheetId="30" hidden="1">'tabel 26'!#REF!</definedName>
    <definedName name="Z_4B7480B5_8A82_11D2_A5C0_00A0C94324C9_.wvu.Cols" localSheetId="31" hidden="1">'tabel 27'!#REF!</definedName>
    <definedName name="Z_4B7480B5_8A82_11D2_A5C0_00A0C94324C9_.wvu.Cols" localSheetId="32" hidden="1">'tabel 28'!#REF!</definedName>
    <definedName name="Z_4B7480B5_8A82_11D2_A5C0_00A0C94324C9_.wvu.Cols" localSheetId="33" hidden="1">'tabel 29'!#REF!</definedName>
    <definedName name="Z_4B7480C0_8A82_11D2_A5C0_00A0C94324C9_.wvu.Cols" localSheetId="27" hidden="1">'tabel 24'!#REF!</definedName>
    <definedName name="Z_4B7480CC_8A82_11D2_A5C0_00A0C94324C9_.wvu.Cols" localSheetId="2" hidden="1">'tabel 2 (b)'!$A:$A</definedName>
    <definedName name="Z_4B7480CC_8A82_11D2_A5C0_00A0C94324C9_.wvu.Rows" localSheetId="2" hidden="1">'tabel 2 (b)'!$1:$4,'tabel 2 (b)'!$5:$6</definedName>
    <definedName name="Z_4B7480CD_8A82_11D2_A5C0_00A0C94324C9_.wvu.Cols" localSheetId="1" hidden="1">'tabel 2'!$A:$A</definedName>
    <definedName name="Z_4B7480CD_8A82_11D2_A5C0_00A0C94324C9_.wvu.Cols" localSheetId="3" hidden="1">'tabel 2 (t)'!$A:$A</definedName>
    <definedName name="Z_4B7480CD_8A82_11D2_A5C0_00A0C94324C9_.wvu.Rows" localSheetId="1" hidden="1">'tabel 2'!$1:$4,'tabel 2'!$5:$6</definedName>
    <definedName name="Z_4B7480CD_8A82_11D2_A5C0_00A0C94324C9_.wvu.Rows" localSheetId="3" hidden="1">'tabel 2 (t)'!$1:$4,'tabel 2 (t)'!$5:$6</definedName>
    <definedName name="Z_4B7480CE_8A82_11D2_A5C0_00A0C94324C9_.wvu.Cols" localSheetId="20" hidden="1">'tabel 18'!$A:$B</definedName>
    <definedName name="Z_4B7480CE_8A82_11D2_A5C0_00A0C94324C9_.wvu.Cols" localSheetId="22" hidden="1">'tabel 19'!$A:$B</definedName>
    <definedName name="Z_4B7480CE_8A82_11D2_A5C0_00A0C94324C9_.wvu.Cols" localSheetId="23" hidden="1">'tabel 20'!$A:$B</definedName>
    <definedName name="Z_4B7480CE_8A82_11D2_A5C0_00A0C94324C9_.wvu.Cols" localSheetId="24" hidden="1">'tabel 21'!$A:$B</definedName>
    <definedName name="Z_4B7480CE_8A82_11D2_A5C0_00A0C94324C9_.wvu.Cols" localSheetId="25" hidden="1">'tabel 22'!$A:$B</definedName>
    <definedName name="Z_4B7480CE_8A82_11D2_A5C0_00A0C94324C9_.wvu.Cols" localSheetId="26" hidden="1">'tabel 23'!$A:$B</definedName>
    <definedName name="Z_4B7480CE_8A82_11D2_A5C0_00A0C94324C9_.wvu.Cols" localSheetId="29" hidden="1">'tabel 25'!$A:$B</definedName>
    <definedName name="Z_4B7480CE_8A82_11D2_A5C0_00A0C94324C9_.wvu.Cols" localSheetId="30" hidden="1">'tabel 26'!$A:$B</definedName>
    <definedName name="Z_4B7480CE_8A82_11D2_A5C0_00A0C94324C9_.wvu.Cols" localSheetId="31" hidden="1">'tabel 27'!$A:$B</definedName>
    <definedName name="Z_4B7480CE_8A82_11D2_A5C0_00A0C94324C9_.wvu.Cols" localSheetId="32" hidden="1">'tabel 28'!$A:$B</definedName>
    <definedName name="Z_4B7480CE_8A82_11D2_A5C0_00A0C94324C9_.wvu.Cols" localSheetId="33" hidden="1">'tabel 29'!$A:$B</definedName>
    <definedName name="Z_4B7480CE_8A82_11D2_A5C0_00A0C94324C9_.wvu.Rows" localSheetId="20" hidden="1">'tabel 18'!$1:$2,'tabel 18'!$5:$6</definedName>
    <definedName name="Z_4B7480CE_8A82_11D2_A5C0_00A0C94324C9_.wvu.Rows" localSheetId="22" hidden="1">'tabel 19'!$1:$2,'tabel 19'!$6:$7</definedName>
    <definedName name="Z_4B7480CE_8A82_11D2_A5C0_00A0C94324C9_.wvu.Rows" localSheetId="23" hidden="1">'tabel 20'!$1:$2,'tabel 20'!$6:$7</definedName>
    <definedName name="Z_4B7480CE_8A82_11D2_A5C0_00A0C94324C9_.wvu.Rows" localSheetId="24" hidden="1">'tabel 21'!$1:$2,'tabel 21'!$6:$7</definedName>
    <definedName name="Z_4B7480CE_8A82_11D2_A5C0_00A0C94324C9_.wvu.Rows" localSheetId="25" hidden="1">'tabel 22'!$1:$2,'tabel 22'!$6:$7</definedName>
    <definedName name="Z_4B7480CE_8A82_11D2_A5C0_00A0C94324C9_.wvu.Rows" localSheetId="26" hidden="1">'tabel 23'!$1:$2,'tabel 23'!$6:$7</definedName>
    <definedName name="Z_4B7480CE_8A82_11D2_A5C0_00A0C94324C9_.wvu.Rows" localSheetId="29" hidden="1">'tabel 25'!$1:$2,'tabel 25'!$6:$7</definedName>
    <definedName name="Z_4B7480CE_8A82_11D2_A5C0_00A0C94324C9_.wvu.Rows" localSheetId="30" hidden="1">'tabel 26'!$1:$2,'tabel 26'!$6:$7</definedName>
    <definedName name="Z_4B7480CE_8A82_11D2_A5C0_00A0C94324C9_.wvu.Rows" localSheetId="31" hidden="1">'tabel 27'!$1:$2,'tabel 27'!$6:$7</definedName>
    <definedName name="Z_4B7480CE_8A82_11D2_A5C0_00A0C94324C9_.wvu.Rows" localSheetId="32" hidden="1">'tabel 28'!$1:$2,'tabel 28'!$6:$7</definedName>
    <definedName name="Z_4B7480CE_8A82_11D2_A5C0_00A0C94324C9_.wvu.Rows" localSheetId="33" hidden="1">'tabel 29'!$1:$2,'tabel 29'!$6:$7</definedName>
    <definedName name="Z_4B7480D9_8A82_11D2_A5C0_00A0C94324C9_.wvu.Cols" localSheetId="27" hidden="1">'tabel 24'!#REF!</definedName>
    <definedName name="Z_4B7480D9_8A82_11D2_A5C0_00A0C94324C9_.wvu.Rows" localSheetId="27" hidden="1">'tabel 24'!$1:$4,'tabel 24'!$5:$6</definedName>
    <definedName name="Z_4B8F9600_41C9_45D5_98D2_3DD088C45BF3_.wvu.PrintArea" localSheetId="1" hidden="1">'tabel 2'!$A$1:$N$17</definedName>
    <definedName name="Z_4BDE40EB_FA47_4160_A30B_B49131D75F2A_.wvu.PrintArea" localSheetId="7" hidden="1">'tabel 6 '!$A$1:$K$78</definedName>
    <definedName name="Z_4BF46EC5_52E1_43BE_B13D_851F4DBB07D7_.wvu.Cols" localSheetId="31" hidden="1">'tabel 27'!$A:$B</definedName>
    <definedName name="Z_4BF46EC5_52E1_43BE_B13D_851F4DBB07D7_.wvu.PrintArea" localSheetId="31" hidden="1">'tabel 27'!$A$1:$V$69</definedName>
    <definedName name="Z_4BF46EC5_52E1_43BE_B13D_851F4DBB07D7_.wvu.Rows" localSheetId="31" hidden="1">'tabel 27'!$1:$2,'tabel 27'!$6:$7</definedName>
    <definedName name="Z_4C4719BB_2A05_488A_83A5_72F000202F58_.wvu.Cols" localSheetId="3" hidden="1">'tabel 2 (t)'!$A:$A</definedName>
    <definedName name="Z_4C4719BB_2A05_488A_83A5_72F000202F58_.wvu.PrintArea" localSheetId="3" hidden="1">'tabel 2 (t)'!$A$1:$O$17</definedName>
    <definedName name="Z_4C4719BB_2A05_488A_83A5_72F000202F58_.wvu.Rows" localSheetId="3" hidden="1">'tabel 2 (t)'!$1:$4,'tabel 2 (t)'!$5:$6</definedName>
    <definedName name="Z_4C879CFB_88F7_4CB0_B588_F36CA079555C_.wvu.PrintArea" localSheetId="20" hidden="1">'tabel 18'!$A$1:$L$79</definedName>
    <definedName name="Z_4C8C07B0_12B2_4C28_BAE1_5C0AED9FE906_.wvu.PrintArea" localSheetId="30" hidden="1">'tabel 26'!$A$1:$V$69</definedName>
    <definedName name="Z_4CA6CE18_054C_4269_A111_03F8A6250C50_.wvu.Cols" localSheetId="25" hidden="1">'tabel 22'!$A:$B</definedName>
    <definedName name="Z_4CA6CE18_054C_4269_A111_03F8A6250C50_.wvu.PrintArea" localSheetId="25" hidden="1">'tabel 22'!$A$1:$V$81</definedName>
    <definedName name="Z_4CA6CE18_054C_4269_A111_03F8A6250C50_.wvu.Rows" localSheetId="25" hidden="1">'tabel 22'!$1:$2,'tabel 22'!$6:$7</definedName>
    <definedName name="Z_4CFE3D02_FC97_48EE_984B_912AB5A7B325_.wvu.PrintArea" localSheetId="7" hidden="1">'tabel 6 '!$A$1:$K$78</definedName>
    <definedName name="Z_4D1E1274_C583_4E5B_9F41_0F0A14F108E8_.wvu.Cols" localSheetId="26" hidden="1">'tabel 23'!$A:$B</definedName>
    <definedName name="Z_4D1E1274_C583_4E5B_9F41_0F0A14F108E8_.wvu.PrintArea" localSheetId="26" hidden="1">'tabel 23'!$A$1:$V$81</definedName>
    <definedName name="Z_4D1E1274_C583_4E5B_9F41_0F0A14F108E8_.wvu.Rows" localSheetId="26" hidden="1">'tabel 23'!$1:$2,'tabel 23'!$6:$7</definedName>
    <definedName name="Z_4D213750_F990_4914_9543_A32406E84D3A_.wvu.PrintArea" localSheetId="1" hidden="1">'tabel 2'!$A$1:$N$17</definedName>
    <definedName name="Z_4D759462_342C_4558_B2CA_68FA37C0943B_.wvu.Cols" localSheetId="23" hidden="1">'tabel 20'!$A:$B</definedName>
    <definedName name="Z_4D759462_342C_4558_B2CA_68FA37C0943B_.wvu.PrintArea" localSheetId="23" hidden="1">'tabel 20'!$A$1:$V$81</definedName>
    <definedName name="Z_4D759462_342C_4558_B2CA_68FA37C0943B_.wvu.Rows" localSheetId="23" hidden="1">'tabel 20'!$1:$2,'tabel 20'!$6:$7</definedName>
    <definedName name="Z_4D9A6863_A74C_4C6A_BED8_4AA436E6F788_.wvu.Cols" localSheetId="4" hidden="1">'tabel 3'!#REF!</definedName>
    <definedName name="Z_4D9A6863_A74C_4C6A_BED8_4AA436E6F788_.wvu.PrintArea" localSheetId="4" hidden="1">'tabel 3'!$A$1:$N$66</definedName>
    <definedName name="Z_4DADBBEC_F884_4B4C_9406_153279B12C5C_.wvu.PrintArea" localSheetId="22" hidden="1">'tabel 19'!$A$1:$V$81</definedName>
    <definedName name="Z_4DCC1273_0E2E_4248_A896_625815D6958F_.wvu.PrintArea" localSheetId="33" hidden="1">'tabel 29'!$A$1:$V$69</definedName>
    <definedName name="Z_4DE1CF3A_BB25_4262_9C22_83DDA3B05405_.wvu.Cols" localSheetId="25" hidden="1">'tabel 22'!$A:$B</definedName>
    <definedName name="Z_4DE1CF3A_BB25_4262_9C22_83DDA3B05405_.wvu.PrintArea" localSheetId="25" hidden="1">'tabel 22'!$A$1:$V$81</definedName>
    <definedName name="Z_4DE1CF3A_BB25_4262_9C22_83DDA3B05405_.wvu.Rows" localSheetId="25" hidden="1">'tabel 22'!$1:$2,'tabel 22'!$6:$7</definedName>
    <definedName name="Z_4DEF48B5_5EFE_47E6_BFEE_CF180C04219C_.wvu.Cols" localSheetId="22" hidden="1">'tabel 19'!$A:$B</definedName>
    <definedName name="Z_4DEF48B5_5EFE_47E6_BFEE_CF180C04219C_.wvu.PrintArea" localSheetId="22" hidden="1">'tabel 19'!$A$1:$V$81</definedName>
    <definedName name="Z_4DEF48B5_5EFE_47E6_BFEE_CF180C04219C_.wvu.Rows" localSheetId="22" hidden="1">'tabel 19'!$1:$2,'tabel 19'!$6:$7</definedName>
    <definedName name="Z_4E00E303_4C1F_4C17_907A_86A8ABBF7315_.wvu.PrintArea" localSheetId="7" hidden="1">'tabel 6 '!$A$1:$K$78</definedName>
    <definedName name="Z_4E072EE0_E607_42CB_9E75_832BFC522E17_.wvu.PrintArea" localSheetId="22" hidden="1">'tabel 19'!$A$1:$V$81</definedName>
    <definedName name="Z_4E475E84_54A3_4304_84E9_CBFEC4258586_.wvu.Cols" localSheetId="6" hidden="1">'tabel 5'!$A:$B</definedName>
    <definedName name="Z_4E475E84_54A3_4304_84E9_CBFEC4258586_.wvu.PrintArea" localSheetId="6" hidden="1">'tabel 5'!$A$1:$M$78</definedName>
    <definedName name="Z_4E475E84_54A3_4304_84E9_CBFEC4258586_.wvu.Rows" localSheetId="6" hidden="1">'tabel 5'!$1:$1,'tabel 5'!$3:$3,'tabel 5'!$4:$5</definedName>
    <definedName name="Z_4EA47F5C_2406_478A_B885_B5E11F1433F2_.wvu.PrintArea" localSheetId="27" hidden="1">'tabel 24'!$A$1:$M$67</definedName>
    <definedName name="Z_4EBB6618_4638_44E6_A1F3_0208031F313D_.wvu.Cols" localSheetId="25" hidden="1">'tabel 22'!$A:$B</definedName>
    <definedName name="Z_4EBB6618_4638_44E6_A1F3_0208031F313D_.wvu.PrintArea" localSheetId="25" hidden="1">'tabel 22'!$A$1:$V$81</definedName>
    <definedName name="Z_4EBB6618_4638_44E6_A1F3_0208031F313D_.wvu.Rows" localSheetId="25" hidden="1">'tabel 22'!$1:$2,'tabel 22'!$6:$7</definedName>
    <definedName name="Z_4EF85372_54C7_4CEF_9339_925CDD47DB8D_.wvu.PrintArea" localSheetId="6" hidden="1">'tabel 5'!$A$1:$M$78</definedName>
    <definedName name="Z_4F1B7C11_796B_4A03_8CA1_728DD8EC1D5C_.wvu.Cols" localSheetId="6" hidden="1">'tabel 5'!#REF!</definedName>
    <definedName name="Z_4F1B7C11_796B_4A03_8CA1_728DD8EC1D5C_.wvu.PrintArea" localSheetId="6" hidden="1">'tabel 5'!$A$1:$M$78</definedName>
    <definedName name="Z_4F359158_281B_11D1_8C43_00A0C949BF57_.wvu.Cols" localSheetId="4" hidden="1">'tabel 3'!$B:$B</definedName>
    <definedName name="Z_4F359158_281B_11D1_8C43_00A0C949BF57_.wvu.Cols" localSheetId="5" hidden="1">'tabel 4'!$A:$B</definedName>
    <definedName name="Z_4F359158_281B_11D1_8C43_00A0C949BF57_.wvu.Cols" localSheetId="6" hidden="1">'tabel 5'!$A:$B</definedName>
    <definedName name="Z_4F359158_281B_11D1_8C43_00A0C949BF57_.wvu.Cols" localSheetId="7" hidden="1">'tabel 6 '!$A:$B</definedName>
    <definedName name="Z_4F359158_281B_11D1_8C43_00A0C949BF57_.wvu.Rows" localSheetId="4" hidden="1">'tabel 3'!$1:$1,'tabel 3'!#REF!,'tabel 3'!$4:$5</definedName>
    <definedName name="Z_4F359158_281B_11D1_8C43_00A0C949BF57_.wvu.Rows" localSheetId="5" hidden="1">'tabel 4'!$1:$1,'tabel 4'!$2:$2,'tabel 4'!$4:$5</definedName>
    <definedName name="Z_4F359158_281B_11D1_8C43_00A0C949BF57_.wvu.Rows" localSheetId="6" hidden="1">'tabel 5'!$1:$1,'tabel 5'!$3:$3,'tabel 5'!$4:$5</definedName>
    <definedName name="Z_4F359158_281B_11D1_8C43_00A0C949BF57_.wvu.Rows" localSheetId="7" hidden="1">'tabel 6 '!$1:$1,'tabel 6 '!$3:$3,'tabel 6 '!$4:$5</definedName>
    <definedName name="Z_4F35FEF9_A7EF_4197_9729_F5B45CFAE7EF_.wvu.Cols" localSheetId="3" hidden="1">'tabel 2 (t)'!$A:$A</definedName>
    <definedName name="Z_4F35FEF9_A7EF_4197_9729_F5B45CFAE7EF_.wvu.PrintArea" localSheetId="3" hidden="1">'tabel 2 (t)'!$A$1:$O$17</definedName>
    <definedName name="Z_4F35FEF9_A7EF_4197_9729_F5B45CFAE7EF_.wvu.Rows" localSheetId="3" hidden="1">'tabel 2 (t)'!$1:$4,'tabel 2 (t)'!$5:$6</definedName>
    <definedName name="Z_4F401343_A522_47A7_8B23_451C42E56C09_.wvu.PrintArea" localSheetId="27" hidden="1">'tabel 24'!$A$1:$M$67</definedName>
    <definedName name="Z_4F401343_A522_47A7_8B23_451C42E56C09_.wvu.Rows" localSheetId="27" hidden="1">'tabel 24'!$1:$4,'tabel 24'!$5:$6</definedName>
    <definedName name="Z_4F5102F4_9164_4A7A_ADDE_F3475B721735_.wvu.PrintArea" localSheetId="2" hidden="1">'tabel 2 (b)'!$A$1:$O$17</definedName>
    <definedName name="Z_4F905D15_5871_410E_88DC_48270AD696A8_.wvu.PrintArea" localSheetId="30" hidden="1">'tabel 26'!$A$1:$V$69</definedName>
    <definedName name="Z_4F9572B4_6BEC_49B0_ABFA_1A86857FBA2E_.wvu.PrintArea" localSheetId="25" hidden="1">'tabel 22'!$A$1:$V$81</definedName>
    <definedName name="Z_507EB039_50BB_4426_AA78_7C58C0086239_.wvu.PrintArea" localSheetId="20" hidden="1">'tabel 18'!$A$1:$L$79</definedName>
    <definedName name="Z_5097A35C_F501_4E33_9A26_1B08AF6B3A52_.wvu.PrintArea" localSheetId="3" hidden="1">'tabel 2 (t)'!$A$1:$O$17</definedName>
    <definedName name="Z_50AC0F77_7BC3_4326_8F57_CAE8C70D6ADC_.wvu.PrintArea" localSheetId="7" hidden="1">'tabel 6 '!$A$1:$K$78</definedName>
    <definedName name="Z_50B5A03C_E2C0_488F_8424_30D33B6DBCA0_.wvu.PrintArea" localSheetId="29" hidden="1">'tabel 25'!$A$1:$V$69</definedName>
    <definedName name="Z_5140ED1A_692F_42CF_8B09_E1423302AA4B_.wvu.Cols" localSheetId="6" hidden="1">'tabel 5'!#REF!</definedName>
    <definedName name="Z_5140ED1A_692F_42CF_8B09_E1423302AA4B_.wvu.PrintArea" localSheetId="6" hidden="1">'tabel 5'!$A$1:$M$78</definedName>
    <definedName name="Z_515787EB_9010_4753_BCB9_35710A560465_.wvu.PrintArea" localSheetId="32" hidden="1">'tabel 28'!$A$1:$V$69</definedName>
    <definedName name="Z_5160B50A_CD05_48D4_B2A8_D099635A6FB7_.wvu.PrintArea" localSheetId="5" hidden="1">'tabel 4'!$A$1:$L$67</definedName>
    <definedName name="Z_5185030B_059F_4DCE_B60C_9719B4FBCC75_.wvu.Cols" localSheetId="20" hidden="1">'tabel 18'!$A:$B</definedName>
    <definedName name="Z_5185030B_059F_4DCE_B60C_9719B4FBCC75_.wvu.PrintArea" localSheetId="20" hidden="1">'tabel 18'!$A$1:$L$79</definedName>
    <definedName name="Z_5185030B_059F_4DCE_B60C_9719B4FBCC75_.wvu.Rows" localSheetId="20" hidden="1">'tabel 18'!$1:$2,'tabel 18'!$5:$6</definedName>
    <definedName name="Z_520DFE70_4720_4D19_A1C1_3B4A5512308B_.wvu.Cols" localSheetId="5" hidden="1">'tabel 4'!$A:$B</definedName>
    <definedName name="Z_520DFE70_4720_4D19_A1C1_3B4A5512308B_.wvu.PrintArea" localSheetId="5" hidden="1">'tabel 4'!$A$1:$L$67</definedName>
    <definedName name="Z_520DFE70_4720_4D19_A1C1_3B4A5512308B_.wvu.Rows" localSheetId="5" hidden="1">'tabel 4'!$1:$1,'tabel 4'!$2:$2,'tabel 4'!$4:$5</definedName>
    <definedName name="Z_5246A7B7_135A_443E_8C9E_1C23043ADF86_.wvu.PrintArea" localSheetId="20" hidden="1">'tabel 18'!$A$1:$L$79</definedName>
    <definedName name="Z_529D31D2_D4A1_4B97_94B7_0EF75E74258E_.wvu.Cols" localSheetId="29" hidden="1">'tabel 25'!$X:$X</definedName>
    <definedName name="Z_529D31D2_D4A1_4B97_94B7_0EF75E74258E_.wvu.PrintArea" localSheetId="29" hidden="1">'tabel 25'!$A$1:$V$69</definedName>
    <definedName name="Z_5305F76E_E676_4181_8113_EBA0ABD1B6CC_.wvu.PrintArea" localSheetId="32" hidden="1">'tabel 28'!$A$1:$V$69</definedName>
    <definedName name="Z_530C6C34_9649_44D5_83AD_B67A0B75E99D_.wvu.PrintArea" localSheetId="26" hidden="1">'tabel 23'!$A$1:$V$81</definedName>
    <definedName name="Z_5333BEC4_BD92_49E7_A452_1C2373235326_.wvu.PrintArea" localSheetId="27" hidden="1">'tabel 24'!$A$1:$M$67</definedName>
    <definedName name="Z_539F70FE_64BF_40F9_B92B_ED7266A77F00_.wvu.Cols" localSheetId="4" hidden="1">'tabel 3'!$B:$B</definedName>
    <definedName name="Z_539F70FE_64BF_40F9_B92B_ED7266A77F00_.wvu.PrintArea" localSheetId="4" hidden="1">'tabel 3'!$A$1:$N$66</definedName>
    <definedName name="Z_53E7EEFB_968E_4B57_B61A_5ADBD999BC55_.wvu.PrintArea" localSheetId="5" hidden="1">'tabel 4'!$A$1:$L$67</definedName>
    <definedName name="Z_53E7EEFB_968E_4B57_B61A_5ADBD999BC55_.wvu.Rows" localSheetId="5" hidden="1">'tabel 4'!$67:$67</definedName>
    <definedName name="Z_53FC5512_EA19_440F_B5B7_9AD3A238FFD7_.wvu.PrintArea" localSheetId="31" hidden="1">'tabel 27'!$A$1:$V$69</definedName>
    <definedName name="Z_54B6F07A_F0EB_4B2F_B609_EC92632CA173_.wvu.Cols" localSheetId="25" hidden="1">'tabel 22'!$A:$B</definedName>
    <definedName name="Z_54B6F07A_F0EB_4B2F_B609_EC92632CA173_.wvu.PrintArea" localSheetId="25" hidden="1">'tabel 22'!$A$1:$V$81</definedName>
    <definedName name="Z_54B6F07A_F0EB_4B2F_B609_EC92632CA173_.wvu.Rows" localSheetId="25" hidden="1">'tabel 22'!$1:$2,'tabel 22'!$6:$7</definedName>
    <definedName name="Z_54D24653_29F7_4C3E_8ED6_733B817B1815_.wvu.Cols" localSheetId="3" hidden="1">'tabel 2 (t)'!$A:$A</definedName>
    <definedName name="Z_54D24653_29F7_4C3E_8ED6_733B817B1815_.wvu.PrintArea" localSheetId="3" hidden="1">'tabel 2 (t)'!$A$1:$O$17</definedName>
    <definedName name="Z_54D24653_29F7_4C3E_8ED6_733B817B1815_.wvu.Rows" localSheetId="3" hidden="1">'tabel 2 (t)'!$1:$4,'tabel 2 (t)'!$5:$6</definedName>
    <definedName name="Z_54F51AC0_6FEA_4C7C_9069_5B0111B39057_.wvu.Cols" localSheetId="25" hidden="1">'tabel 22'!$A:$B</definedName>
    <definedName name="Z_54F51AC0_6FEA_4C7C_9069_5B0111B39057_.wvu.PrintArea" localSheetId="25" hidden="1">'tabel 22'!$A$1:$V$81</definedName>
    <definedName name="Z_54F51AC0_6FEA_4C7C_9069_5B0111B39057_.wvu.Rows" localSheetId="25" hidden="1">'tabel 22'!$1:$2,'tabel 22'!$6:$7</definedName>
    <definedName name="Z_5516759B_433E_4FAE_8579_43480EA64E56_.wvu.PrintArea" localSheetId="5" hidden="1">'tabel 4'!$A$1:$L$67</definedName>
    <definedName name="Z_552EA519_6241_4743_9C46_D18693880E0D_.wvu.Cols" localSheetId="27" hidden="1">'tabel 24'!#REF!</definedName>
    <definedName name="Z_552EA519_6241_4743_9C46_D18693880E0D_.wvu.PrintArea" localSheetId="27" hidden="1">'tabel 24'!$A$1:$M$67</definedName>
    <definedName name="Z_552EA519_6241_4743_9C46_D18693880E0D_.wvu.Rows" localSheetId="27" hidden="1">'tabel 24'!$1:$4,'tabel 24'!$5:$6</definedName>
    <definedName name="Z_5560EFF8_0BB9_42B4_9D87_024E971DB3F8_.wvu.PrintArea" localSheetId="27" hidden="1">'tabel 24'!$A$1:$M$67</definedName>
    <definedName name="Z_556C727F_B32A_4CB8_961C_7451D2479743_.wvu.Cols" localSheetId="7" hidden="1">'tabel 6 '!$M:$M</definedName>
    <definedName name="Z_556C727F_B32A_4CB8_961C_7451D2479743_.wvu.PrintArea" localSheetId="7" hidden="1">'tabel 6 '!$A$1:$K$78</definedName>
    <definedName name="Z_5594F557_17F5_46FE_9FCB_52856E2DE2CE_.wvu.PrintArea" localSheetId="27" hidden="1">'tabel 24'!$A$1:$M$67</definedName>
    <definedName name="Z_5594F557_17F5_46FE_9FCB_52856E2DE2CE_.wvu.Rows" localSheetId="27" hidden="1">'tabel 24'!$1:$4,'tabel 24'!$5:$6</definedName>
    <definedName name="Z_559F3F8C_609E_434C_B32A_35C35A1486F3_.wvu.Cols" localSheetId="20" hidden="1">'tabel 18'!$A:$B</definedName>
    <definedName name="Z_559F3F8C_609E_434C_B32A_35C35A1486F3_.wvu.PrintArea" localSheetId="20" hidden="1">'tabel 18'!$A$1:$L$79</definedName>
    <definedName name="Z_559F3F8C_609E_434C_B32A_35C35A1486F3_.wvu.Rows" localSheetId="20" hidden="1">'tabel 18'!$1:$2,'tabel 18'!$5:$6</definedName>
    <definedName name="Z_55C29449_5E44_4D7C_8402_2AF7E6640F1B_.wvu.PrintArea" localSheetId="23" hidden="1">'tabel 20'!$A$1:$V$81</definedName>
    <definedName name="Z_55C59A53_C4BF_4C73_A91B_075E2DA1978E_.wvu.Cols" localSheetId="22" hidden="1">'tabel 19'!$A:$B</definedName>
    <definedName name="Z_55C59A53_C4BF_4C73_A91B_075E2DA1978E_.wvu.PrintArea" localSheetId="22" hidden="1">'tabel 19'!$A$1:$V$81</definedName>
    <definedName name="Z_55C59A53_C4BF_4C73_A91B_075E2DA1978E_.wvu.Rows" localSheetId="22" hidden="1">'tabel 19'!$1:$2,'tabel 19'!$6:$7</definedName>
    <definedName name="Z_55F6DE01_8478_11D2_8D7D_00A0C9432DBE_.wvu.Cols" localSheetId="2" hidden="1">'tabel 2 (b)'!#REF!</definedName>
    <definedName name="Z_55F6DE02_8478_11D2_8D7D_00A0C9432DBE_.wvu.Cols" localSheetId="1" hidden="1">'tabel 2'!#REF!</definedName>
    <definedName name="Z_55F6DE02_8478_11D2_8D7D_00A0C9432DBE_.wvu.Cols" localSheetId="3" hidden="1">'tabel 2 (t)'!#REF!</definedName>
    <definedName name="Z_55F6DE03_8478_11D2_8D7D_00A0C9432DBE_.wvu.Cols" localSheetId="20" hidden="1">'tabel 18'!#REF!</definedName>
    <definedName name="Z_55F6DE03_8478_11D2_8D7D_00A0C9432DBE_.wvu.Cols" localSheetId="22" hidden="1">'tabel 19'!#REF!</definedName>
    <definedName name="Z_55F6DE03_8478_11D2_8D7D_00A0C9432DBE_.wvu.Cols" localSheetId="23" hidden="1">'tabel 20'!#REF!</definedName>
    <definedName name="Z_55F6DE03_8478_11D2_8D7D_00A0C9432DBE_.wvu.Cols" localSheetId="24" hidden="1">'tabel 21'!#REF!</definedName>
    <definedName name="Z_55F6DE03_8478_11D2_8D7D_00A0C9432DBE_.wvu.Cols" localSheetId="25" hidden="1">'tabel 22'!#REF!</definedName>
    <definedName name="Z_55F6DE03_8478_11D2_8D7D_00A0C9432DBE_.wvu.Cols" localSheetId="26" hidden="1">'tabel 23'!#REF!</definedName>
    <definedName name="Z_55F6DE03_8478_11D2_8D7D_00A0C9432DBE_.wvu.Cols" localSheetId="29" hidden="1">'tabel 25'!#REF!</definedName>
    <definedName name="Z_55F6DE03_8478_11D2_8D7D_00A0C9432DBE_.wvu.Cols" localSheetId="30" hidden="1">'tabel 26'!#REF!</definedName>
    <definedName name="Z_55F6DE03_8478_11D2_8D7D_00A0C9432DBE_.wvu.Cols" localSheetId="31" hidden="1">'tabel 27'!#REF!</definedName>
    <definedName name="Z_55F6DE03_8478_11D2_8D7D_00A0C9432DBE_.wvu.Cols" localSheetId="32" hidden="1">'tabel 28'!#REF!</definedName>
    <definedName name="Z_55F6DE03_8478_11D2_8D7D_00A0C9432DBE_.wvu.Cols" localSheetId="33" hidden="1">'tabel 29'!#REF!</definedName>
    <definedName name="Z_55F6DE0E_8478_11D2_8D7D_00A0C9432DBE_.wvu.Cols" localSheetId="27" hidden="1">'tabel 24'!#REF!</definedName>
    <definedName name="Z_55F6DE1A_8478_11D2_8D7D_00A0C9432DBE_.wvu.Cols" localSheetId="2" hidden="1">'tabel 2 (b)'!$A:$A</definedName>
    <definedName name="Z_55F6DE1A_8478_11D2_8D7D_00A0C9432DBE_.wvu.Rows" localSheetId="2" hidden="1">'tabel 2 (b)'!$1:$4,'tabel 2 (b)'!$5:$6</definedName>
    <definedName name="Z_55F6DE1B_8478_11D2_8D7D_00A0C9432DBE_.wvu.Cols" localSheetId="1" hidden="1">'tabel 2'!$A:$A</definedName>
    <definedName name="Z_55F6DE1B_8478_11D2_8D7D_00A0C9432DBE_.wvu.Cols" localSheetId="3" hidden="1">'tabel 2 (t)'!$A:$A</definedName>
    <definedName name="Z_55F6DE1B_8478_11D2_8D7D_00A0C9432DBE_.wvu.Rows" localSheetId="1" hidden="1">'tabel 2'!$1:$4,'tabel 2'!$5:$6</definedName>
    <definedName name="Z_55F6DE1B_8478_11D2_8D7D_00A0C9432DBE_.wvu.Rows" localSheetId="3" hidden="1">'tabel 2 (t)'!$1:$4,'tabel 2 (t)'!$5:$6</definedName>
    <definedName name="Z_55F6DE1C_8478_11D2_8D7D_00A0C9432DBE_.wvu.Cols" localSheetId="20" hidden="1">'tabel 18'!$A:$B</definedName>
    <definedName name="Z_55F6DE1C_8478_11D2_8D7D_00A0C9432DBE_.wvu.Cols" localSheetId="22" hidden="1">'tabel 19'!$A:$B</definedName>
    <definedName name="Z_55F6DE1C_8478_11D2_8D7D_00A0C9432DBE_.wvu.Cols" localSheetId="23" hidden="1">'tabel 20'!$A:$B</definedName>
    <definedName name="Z_55F6DE1C_8478_11D2_8D7D_00A0C9432DBE_.wvu.Cols" localSheetId="24" hidden="1">'tabel 21'!$A:$B</definedName>
    <definedName name="Z_55F6DE1C_8478_11D2_8D7D_00A0C9432DBE_.wvu.Cols" localSheetId="25" hidden="1">'tabel 22'!$A:$B</definedName>
    <definedName name="Z_55F6DE1C_8478_11D2_8D7D_00A0C9432DBE_.wvu.Cols" localSheetId="26" hidden="1">'tabel 23'!$A:$B</definedName>
    <definedName name="Z_55F6DE1C_8478_11D2_8D7D_00A0C9432DBE_.wvu.Cols" localSheetId="29" hidden="1">'tabel 25'!$A:$B</definedName>
    <definedName name="Z_55F6DE1C_8478_11D2_8D7D_00A0C9432DBE_.wvu.Cols" localSheetId="30" hidden="1">'tabel 26'!$A:$B</definedName>
    <definedName name="Z_55F6DE1C_8478_11D2_8D7D_00A0C9432DBE_.wvu.Cols" localSheetId="31" hidden="1">'tabel 27'!$A:$B</definedName>
    <definedName name="Z_55F6DE1C_8478_11D2_8D7D_00A0C9432DBE_.wvu.Cols" localSheetId="32" hidden="1">'tabel 28'!$A:$B</definedName>
    <definedName name="Z_55F6DE1C_8478_11D2_8D7D_00A0C9432DBE_.wvu.Cols" localSheetId="33" hidden="1">'tabel 29'!$A:$B</definedName>
    <definedName name="Z_55F6DE1C_8478_11D2_8D7D_00A0C9432DBE_.wvu.Rows" localSheetId="20" hidden="1">'tabel 18'!$1:$2,'tabel 18'!$5:$6</definedName>
    <definedName name="Z_55F6DE1C_8478_11D2_8D7D_00A0C9432DBE_.wvu.Rows" localSheetId="22" hidden="1">'tabel 19'!$1:$2,'tabel 19'!$6:$7</definedName>
    <definedName name="Z_55F6DE1C_8478_11D2_8D7D_00A0C9432DBE_.wvu.Rows" localSheetId="23" hidden="1">'tabel 20'!$1:$2,'tabel 20'!$6:$7</definedName>
    <definedName name="Z_55F6DE1C_8478_11D2_8D7D_00A0C9432DBE_.wvu.Rows" localSheetId="24" hidden="1">'tabel 21'!$1:$2,'tabel 21'!$6:$7</definedName>
    <definedName name="Z_55F6DE1C_8478_11D2_8D7D_00A0C9432DBE_.wvu.Rows" localSheetId="25" hidden="1">'tabel 22'!$1:$2,'tabel 22'!$6:$7</definedName>
    <definedName name="Z_55F6DE1C_8478_11D2_8D7D_00A0C9432DBE_.wvu.Rows" localSheetId="26" hidden="1">'tabel 23'!$1:$2,'tabel 23'!$6:$7</definedName>
    <definedName name="Z_55F6DE1C_8478_11D2_8D7D_00A0C9432DBE_.wvu.Rows" localSheetId="29" hidden="1">'tabel 25'!$1:$2,'tabel 25'!$6:$7</definedName>
    <definedName name="Z_55F6DE1C_8478_11D2_8D7D_00A0C9432DBE_.wvu.Rows" localSheetId="30" hidden="1">'tabel 26'!$1:$2,'tabel 26'!$6:$7</definedName>
    <definedName name="Z_55F6DE1C_8478_11D2_8D7D_00A0C9432DBE_.wvu.Rows" localSheetId="31" hidden="1">'tabel 27'!$1:$2,'tabel 27'!$6:$7</definedName>
    <definedName name="Z_55F6DE1C_8478_11D2_8D7D_00A0C9432DBE_.wvu.Rows" localSheetId="32" hidden="1">'tabel 28'!$1:$2,'tabel 28'!$6:$7</definedName>
    <definedName name="Z_55F6DE1C_8478_11D2_8D7D_00A0C9432DBE_.wvu.Rows" localSheetId="33" hidden="1">'tabel 29'!$1:$2,'tabel 29'!$6:$7</definedName>
    <definedName name="Z_55F6DE27_8478_11D2_8D7D_00A0C9432DBE_.wvu.Cols" localSheetId="27" hidden="1">'tabel 24'!#REF!</definedName>
    <definedName name="Z_55F6DE27_8478_11D2_8D7D_00A0C9432DBE_.wvu.Rows" localSheetId="27" hidden="1">'tabel 24'!$1:$4,'tabel 24'!$5:$6</definedName>
    <definedName name="Z_5616A5FB_64B9_4199_967A_5416A2FA9D11_.wvu.Cols" localSheetId="22" hidden="1">'tabel 19'!$A:$B</definedName>
    <definedName name="Z_5616A5FB_64B9_4199_967A_5416A2FA9D11_.wvu.PrintArea" localSheetId="22" hidden="1">'tabel 19'!$A$1:$V$81</definedName>
    <definedName name="Z_5616A5FB_64B9_4199_967A_5416A2FA9D11_.wvu.Rows" localSheetId="22" hidden="1">'tabel 19'!$1:$2,'tabel 19'!$6:$7</definedName>
    <definedName name="Z_56244D7F_F18E_453D_B522_5B20D6F9C0AC_.wvu.PrintArea" localSheetId="23" hidden="1">'tabel 20'!$A$1:$V$81</definedName>
    <definedName name="Z_56544394_41DC_487B_A594_3856C94AA89A_.wvu.Cols" localSheetId="27" hidden="1">'tabel 24'!#REF!</definedName>
    <definedName name="Z_56544394_41DC_487B_A594_3856C94AA89A_.wvu.PrintArea" localSheetId="27" hidden="1">'tabel 24'!$A$1:$M$67</definedName>
    <definedName name="Z_56544394_41DC_487B_A594_3856C94AA89A_.wvu.Rows" localSheetId="27" hidden="1">'tabel 24'!$1:$4,'tabel 24'!$5:$6</definedName>
    <definedName name="Z_56682CC5_E3ED_43D4_A9ED_5E5CFC10FB22_.wvu.Cols" localSheetId="5" hidden="1">'tabel 4'!$A:$B</definedName>
    <definedName name="Z_56682CC5_E3ED_43D4_A9ED_5E5CFC10FB22_.wvu.PrintArea" localSheetId="5" hidden="1">'tabel 4'!$A$1:$L$67</definedName>
    <definedName name="Z_56682CC5_E3ED_43D4_A9ED_5E5CFC10FB22_.wvu.Rows" localSheetId="5" hidden="1">'tabel 4'!$1:$1,'tabel 4'!$2:$2,'tabel 4'!$4:$5</definedName>
    <definedName name="Z_56A71E5D_58BE_4A0C_9BBF_9009F0AB07EB_.wvu.Cols" localSheetId="20" hidden="1">'tabel 18'!$A:$B</definedName>
    <definedName name="Z_56A71E5D_58BE_4A0C_9BBF_9009F0AB07EB_.wvu.PrintArea" localSheetId="20" hidden="1">'tabel 18'!$A$1:$L$79</definedName>
    <definedName name="Z_56A71E5D_58BE_4A0C_9BBF_9009F0AB07EB_.wvu.Rows" localSheetId="20" hidden="1">'tabel 18'!$1:$2,'tabel 18'!$5:$6</definedName>
    <definedName name="Z_56A91C2C_AB2A_4927_A273_FBA0CFAD50D5_.wvu.Cols" localSheetId="22" hidden="1">'tabel 19'!$A:$B</definedName>
    <definedName name="Z_56A91C2C_AB2A_4927_A273_FBA0CFAD50D5_.wvu.PrintArea" localSheetId="22" hidden="1">'tabel 19'!$A$1:$V$81</definedName>
    <definedName name="Z_56A91C2C_AB2A_4927_A273_FBA0CFAD50D5_.wvu.Rows" localSheetId="22" hidden="1">'tabel 19'!$1:$2,'tabel 19'!$6:$7</definedName>
    <definedName name="Z_56B2A4A3_9DF3_4D50_89CB_D9A8F9EA455C_.wvu.PrintArea" localSheetId="29" hidden="1">'tabel 25'!$A$1:$V$69</definedName>
    <definedName name="Z_56F6BFE9_3DF5_4583_9351_1C839B668C5C_.wvu.Cols" localSheetId="26" hidden="1">'tabel 23'!$A:$B</definedName>
    <definedName name="Z_56F6BFE9_3DF5_4583_9351_1C839B668C5C_.wvu.PrintArea" localSheetId="26" hidden="1">'tabel 23'!$A$1:$V$81</definedName>
    <definedName name="Z_56F6BFE9_3DF5_4583_9351_1C839B668C5C_.wvu.Rows" localSheetId="26" hidden="1">'tabel 23'!$1:$2,'tabel 23'!$6:$7</definedName>
    <definedName name="Z_57017BC5_DE57_45BC_8286_FFD715EE69FA_.wvu.PrintArea" localSheetId="2" hidden="1">'tabel 2 (b)'!$A$1:$O$17</definedName>
    <definedName name="Z_5716DB2A_3098_4561_96A3_5B5C25C7C007_.wvu.PrintArea" localSheetId="31" hidden="1">'tabel 27'!$A$1:$V$69</definedName>
    <definedName name="Z_57203D42_8BDE_4951_AB9C_4145CB0D9D0D_.wvu.PrintArea" localSheetId="27" hidden="1">'tabel 24'!$A$1:$M$67</definedName>
    <definedName name="Z_57282EE8_5AAA_45E7_8CA7_8FF1F0FB1C8A_.wvu.PrintArea" localSheetId="4" hidden="1">'tabel 3'!$A$1:$N$66</definedName>
    <definedName name="Z_577326F4_3C1B_472A_BB4B_C3D0F90FA87A_.wvu.PrintArea" localSheetId="3" hidden="1">'tabel 2 (t)'!$A$1:$O$17</definedName>
    <definedName name="Z_57ABD46A_1900_4F80_B6CD_5DB1BFE7109B_.wvu.Cols" localSheetId="3" hidden="1">'tabel 2 (t)'!$A:$A</definedName>
    <definedName name="Z_57ABD46A_1900_4F80_B6CD_5DB1BFE7109B_.wvu.PrintArea" localSheetId="3" hidden="1">'tabel 2 (t)'!$A$1:$O$17</definedName>
    <definedName name="Z_57ABD46A_1900_4F80_B6CD_5DB1BFE7109B_.wvu.Rows" localSheetId="3" hidden="1">'tabel 2 (t)'!$1:$4,'tabel 2 (t)'!$5:$6</definedName>
    <definedName name="Z_57E22FEF_271F_4C2B_94C7_E60EE0168B5A_.wvu.Cols" localSheetId="30" hidden="1">'tabel 26'!$A:$B</definedName>
    <definedName name="Z_57E22FEF_271F_4C2B_94C7_E60EE0168B5A_.wvu.PrintArea" localSheetId="30" hidden="1">'tabel 26'!$A$1:$V$69</definedName>
    <definedName name="Z_57E22FEF_271F_4C2B_94C7_E60EE0168B5A_.wvu.Rows" localSheetId="30" hidden="1">'tabel 26'!$1:$2,'tabel 26'!$6:$7</definedName>
    <definedName name="Z_58494DC7_7068_49FC_8B3B_DD15BA9A11F8_.wvu.Cols" localSheetId="7" hidden="1">'tabel 6 '!#REF!</definedName>
    <definedName name="Z_58494DC7_7068_49FC_8B3B_DD15BA9A11F8_.wvu.PrintArea" localSheetId="7" hidden="1">'tabel 6 '!$A$1:$K$78</definedName>
    <definedName name="Z_586556F1_07C4_4EBF_957D_388A771E58F3_.wvu.Cols" localSheetId="6" hidden="1">'tabel 5'!#REF!</definedName>
    <definedName name="Z_586556F1_07C4_4EBF_957D_388A771E58F3_.wvu.PrintArea" localSheetId="6" hidden="1">'tabel 5'!$A$1:$M$78</definedName>
    <definedName name="Z_58EB4735_60F0_4F0E_9205_179B6DED5CD1_.wvu.Cols" localSheetId="23" hidden="1">'tabel 20'!$A:$B</definedName>
    <definedName name="Z_58EB4735_60F0_4F0E_9205_179B6DED5CD1_.wvu.PrintArea" localSheetId="23" hidden="1">'tabel 20'!$A$1:$V$81</definedName>
    <definedName name="Z_58EB4735_60F0_4F0E_9205_179B6DED5CD1_.wvu.Rows" localSheetId="23" hidden="1">'tabel 20'!$1:$2,'tabel 20'!$6:$7</definedName>
    <definedName name="Z_5915B7C9_3A7C_4F04_A01A_6CFA174B1B2A_.wvu.Cols" localSheetId="23" hidden="1">'tabel 20'!$A:$B</definedName>
    <definedName name="Z_5915B7C9_3A7C_4F04_A01A_6CFA174B1B2A_.wvu.PrintArea" localSheetId="23" hidden="1">'tabel 20'!$A$1:$V$81</definedName>
    <definedName name="Z_5915B7C9_3A7C_4F04_A01A_6CFA174B1B2A_.wvu.Rows" localSheetId="23" hidden="1">'tabel 20'!$1:$2,'tabel 20'!$6:$7</definedName>
    <definedName name="Z_592AC631_850D_4EC8_B5A3_F0F67B361D1D_.wvu.Cols" localSheetId="6" hidden="1">'tabel 5'!#REF!</definedName>
    <definedName name="Z_592AC631_850D_4EC8_B5A3_F0F67B361D1D_.wvu.PrintArea" localSheetId="6" hidden="1">'tabel 5'!$A$1:$M$78</definedName>
    <definedName name="Z_596FD232_861E_42B9_B8D8_A09E7BD57BA6_.wvu.PrintArea" localSheetId="4" hidden="1">'tabel 3'!$A$1:$N$66</definedName>
    <definedName name="Z_597EB225_DA0D_4CFC_BAEB_68A9B2B95582_.wvu.Cols" localSheetId="29" hidden="1">'tabel 25'!$A:$B</definedName>
    <definedName name="Z_597EB225_DA0D_4CFC_BAEB_68A9B2B95582_.wvu.PrintArea" localSheetId="29" hidden="1">'tabel 25'!$A$1:$V$69</definedName>
    <definedName name="Z_597EB225_DA0D_4CFC_BAEB_68A9B2B95582_.wvu.Rows" localSheetId="29" hidden="1">'tabel 25'!$1:$2,'tabel 25'!$6:$7</definedName>
    <definedName name="Z_5980229A_B68D_4D49_956D_DB65740D6ED7_.wvu.Cols" localSheetId="22" hidden="1">'tabel 19'!$A:$B</definedName>
    <definedName name="Z_5980229A_B68D_4D49_956D_DB65740D6ED7_.wvu.PrintArea" localSheetId="22" hidden="1">'tabel 19'!$A$1:$V$81</definedName>
    <definedName name="Z_5980229A_B68D_4D49_956D_DB65740D6ED7_.wvu.Rows" localSheetId="22" hidden="1">'tabel 19'!$1:$2,'tabel 19'!$6:$7</definedName>
    <definedName name="Z_59A2FB52_E38A_41B6_8A9A_83AA5658CBD6_.wvu.PrintArea" localSheetId="27" hidden="1">'tabel 24'!$A$1:$M$67</definedName>
    <definedName name="Z_59A2FB52_E38A_41B6_8A9A_83AA5658CBD6_.wvu.Rows" localSheetId="27" hidden="1">'tabel 24'!$1:$4,'tabel 24'!$5:$6</definedName>
    <definedName name="Z_59AA5B51_BB22_4AFE_BDEC_98AAA16F1712_.wvu.PrintArea" localSheetId="27" hidden="1">'tabel 24'!$A$1:$M$67</definedName>
    <definedName name="Z_59C13A8D_43FA_4C3A_BC22_9D8E43E88555_.wvu.PrintArea" localSheetId="5" hidden="1">'tabel 4'!$A$1:$L$67</definedName>
    <definedName name="Z_59E7D9F2_2AF3_4FD5_96B5_432B1D3F78DB_.wvu.Cols" localSheetId="20" hidden="1">'tabel 18'!$A:$B</definedName>
    <definedName name="Z_59E7D9F2_2AF3_4FD5_96B5_432B1D3F78DB_.wvu.PrintArea" localSheetId="20" hidden="1">'tabel 18'!$A$1:$L$79</definedName>
    <definedName name="Z_59E7D9F2_2AF3_4FD5_96B5_432B1D3F78DB_.wvu.Rows" localSheetId="20" hidden="1">'tabel 18'!$1:$2,'tabel 18'!$5:$6</definedName>
    <definedName name="Z_5A04FF2D_2E60_4E7C_B3F6_62BBEF3F20AD_.wvu.Cols" localSheetId="26" hidden="1">'tabel 23'!$A:$B</definedName>
    <definedName name="Z_5A04FF2D_2E60_4E7C_B3F6_62BBEF3F20AD_.wvu.PrintArea" localSheetId="26" hidden="1">'tabel 23'!$A$1:$V$81</definedName>
    <definedName name="Z_5A04FF2D_2E60_4E7C_B3F6_62BBEF3F20AD_.wvu.Rows" localSheetId="26" hidden="1">'tabel 23'!$1:$2,'tabel 23'!$6:$7</definedName>
    <definedName name="Z_5A39FB56_59F4_42C3_B5D3_6D2E124A42E3_.wvu.PrintArea" localSheetId="4" hidden="1">'tabel 3'!$A$1:$N$66</definedName>
    <definedName name="Z_5A6A0391_490A_4BD4_B404_B36CE016E7DE_.wvu.PrintArea" localSheetId="26" hidden="1">'tabel 23'!$A$1:$V$81</definedName>
    <definedName name="Z_5A79116F_E442_4E34_BAAD_17A667BE07A2_.wvu.PrintArea" localSheetId="29" hidden="1">'tabel 25'!$A$1:$V$69</definedName>
    <definedName name="Z_5ACB6675_54A9_43BD_BC01_B6477BF9F213_.wvu.PrintArea" localSheetId="27" hidden="1">'tabel 24'!$A$1:$M$67</definedName>
    <definedName name="Z_5ACB6675_54A9_43BD_BC01_B6477BF9F213_.wvu.Rows" localSheetId="27" hidden="1">'tabel 24'!$1:$4,'tabel 24'!$5:$6</definedName>
    <definedName name="Z_5AD82ABF_C3CB_4038_A5F2_24E56B7DCBFC_.wvu.PrintArea" localSheetId="22" hidden="1">'tabel 19'!$A$1:$V$81</definedName>
    <definedName name="Z_5B176FBC_5E21_11D4_8F67_00A0C949BF57_.wvu.Cols" localSheetId="4" hidden="1">'tabel 3'!$B:$B</definedName>
    <definedName name="Z_5B176FBC_5E21_11D4_8F67_00A0C949BF57_.wvu.Cols" localSheetId="5" hidden="1">'tabel 4'!$A:$B</definedName>
    <definedName name="Z_5B176FBC_5E21_11D4_8F67_00A0C949BF57_.wvu.Cols" localSheetId="6" hidden="1">'tabel 5'!$A:$B</definedName>
    <definedName name="Z_5B176FBC_5E21_11D4_8F67_00A0C949BF57_.wvu.Cols" localSheetId="7" hidden="1">'tabel 6 '!$A:$B</definedName>
    <definedName name="Z_5B176FBC_5E21_11D4_8F67_00A0C949BF57_.wvu.Rows" localSheetId="4" hidden="1">'tabel 3'!$1:$1,'tabel 3'!#REF!,'tabel 3'!$4:$5</definedName>
    <definedName name="Z_5B176FBC_5E21_11D4_8F67_00A0C949BF57_.wvu.Rows" localSheetId="5" hidden="1">'tabel 4'!$1:$1,'tabel 4'!$2:$2,'tabel 4'!$4:$5</definedName>
    <definedName name="Z_5B176FBC_5E21_11D4_8F67_00A0C949BF57_.wvu.Rows" localSheetId="6" hidden="1">'tabel 5'!$1:$1,'tabel 5'!$3:$3,'tabel 5'!$4:$5</definedName>
    <definedName name="Z_5B176FBC_5E21_11D4_8F67_00A0C949BF57_.wvu.Rows" localSheetId="7" hidden="1">'tabel 6 '!$1:$1,'tabel 6 '!$3:$3,'tabel 6 '!$4:$5</definedName>
    <definedName name="Z_5B176FBD_5E21_11D4_8F67_00A0C949BF57_.wvu.Cols" localSheetId="5" hidden="1">'tabel 4'!$A:$B</definedName>
    <definedName name="Z_5B176FBD_5E21_11D4_8F67_00A0C949BF57_.wvu.Cols" localSheetId="7" hidden="1">'tabel 6 '!$A:$B</definedName>
    <definedName name="Z_5B176FBD_5E21_11D4_8F67_00A0C949BF57_.wvu.Rows" localSheetId="5" hidden="1">'tabel 4'!$1:$1,'tabel 4'!$2:$2,'tabel 4'!$4:$5</definedName>
    <definedName name="Z_5B176FBD_5E21_11D4_8F67_00A0C949BF57_.wvu.Rows" localSheetId="7" hidden="1">'tabel 6 '!$1:$1,'tabel 6 '!$3:$3,'tabel 6 '!$4:$5</definedName>
    <definedName name="Z_5B54ED3D_E73D_4C39_B728_A733CE0C8994_.wvu.PrintArea" localSheetId="26" hidden="1">'tabel 23'!$A$1:$V$81</definedName>
    <definedName name="Z_5BA5B527_0E44_46ED_AA2D_EEADC41EDFAE_.wvu.Cols" localSheetId="2" hidden="1">'tabel 2 (b)'!$A:$A</definedName>
    <definedName name="Z_5BA5B527_0E44_46ED_AA2D_EEADC41EDFAE_.wvu.PrintArea" localSheetId="2" hidden="1">'tabel 2 (b)'!$A$1:$O$17</definedName>
    <definedName name="Z_5BA5B527_0E44_46ED_AA2D_EEADC41EDFAE_.wvu.Rows" localSheetId="2" hidden="1">'tabel 2 (b)'!$1:$4,'tabel 2 (b)'!$5:$6</definedName>
    <definedName name="Z_5BFA6C22_E140_4D74_BDCB_388B18CDC5A9_.wvu.Cols" localSheetId="24" hidden="1">'tabel 21'!$A:$B</definedName>
    <definedName name="Z_5BFA6C22_E140_4D74_BDCB_388B18CDC5A9_.wvu.PrintArea" localSheetId="24" hidden="1">'tabel 21'!$A$1:$V$81</definedName>
    <definedName name="Z_5BFA6C22_E140_4D74_BDCB_388B18CDC5A9_.wvu.Rows" localSheetId="24" hidden="1">'tabel 21'!$1:$2,'tabel 21'!$6:$7</definedName>
    <definedName name="Z_5C04FBD7_98EE_428A_AF05_1D079F26839F_.wvu.PrintArea" localSheetId="26" hidden="1">'tabel 23'!$A$1:$V$81</definedName>
    <definedName name="Z_5C3085AC_2AFE_4B2E_94ED_4EB510F7DD53_.wvu.Cols" localSheetId="4" hidden="1">'tabel 3'!$B:$B</definedName>
    <definedName name="Z_5C3085AC_2AFE_4B2E_94ED_4EB510F7DD53_.wvu.PrintArea" localSheetId="4" hidden="1">'tabel 3'!$A$1:$N$66</definedName>
    <definedName name="Z_5CC58A6C_06BD_4412_9F38_745AAF30A8B9_.wvu.PrintArea" localSheetId="6" hidden="1">'tabel 5'!$A$1:$M$78</definedName>
    <definedName name="Z_5D0C2686_0285_40D4_A395_11935C3A9D12_.wvu.Cols" localSheetId="22" hidden="1">'tabel 19'!$A:$B</definedName>
    <definedName name="Z_5D0C2686_0285_40D4_A395_11935C3A9D12_.wvu.PrintArea" localSheetId="22" hidden="1">'tabel 19'!$A$1:$V$81</definedName>
    <definedName name="Z_5D0C2686_0285_40D4_A395_11935C3A9D12_.wvu.Rows" localSheetId="22" hidden="1">'tabel 19'!$1:$2,'tabel 19'!$6:$7</definedName>
    <definedName name="Z_5D12ADF4_F5DC_49B7_8D52_0D340F8887BB_.wvu.Cols" localSheetId="29" hidden="1">'tabel 25'!$A:$B</definedName>
    <definedName name="Z_5D12ADF4_F5DC_49B7_8D52_0D340F8887BB_.wvu.PrintArea" localSheetId="29" hidden="1">'tabel 25'!$A$1:$V$69</definedName>
    <definedName name="Z_5D12ADF4_F5DC_49B7_8D52_0D340F8887BB_.wvu.Rows" localSheetId="29" hidden="1">'tabel 25'!$1:$2,'tabel 25'!$6:$7</definedName>
    <definedName name="Z_5D6D6CFD_670C_4D78_B83C_47375FE695BA_.wvu.Cols" localSheetId="5" hidden="1">'tabel 4'!$A:$B</definedName>
    <definedName name="Z_5D6D6CFD_670C_4D78_B83C_47375FE695BA_.wvu.PrintArea" localSheetId="5" hidden="1">'tabel 4'!$A$1:$L$67</definedName>
    <definedName name="Z_5D6D6CFD_670C_4D78_B83C_47375FE695BA_.wvu.Rows" localSheetId="5" hidden="1">'tabel 4'!$1:$1,'tabel 4'!$2:$2,'tabel 4'!$4:$5</definedName>
    <definedName name="Z_5DA91803_235C_11D1_9414_00A0C949BEFF_.wvu.Cols" localSheetId="2" hidden="1">'tabel 2 (b)'!#REF!</definedName>
    <definedName name="Z_5DA91804_235C_11D1_9414_00A0C949BEFF_.wvu.Cols" localSheetId="1" hidden="1">'tabel 2'!#REF!</definedName>
    <definedName name="Z_5DA91804_235C_11D1_9414_00A0C949BEFF_.wvu.Cols" localSheetId="3" hidden="1">'tabel 2 (t)'!#REF!</definedName>
    <definedName name="Z_5DA91805_235C_11D1_9414_00A0C949BEFF_.wvu.Cols" localSheetId="20" hidden="1">'tabel 18'!#REF!</definedName>
    <definedName name="Z_5DA91805_235C_11D1_9414_00A0C949BEFF_.wvu.Cols" localSheetId="22" hidden="1">'tabel 19'!#REF!</definedName>
    <definedName name="Z_5DA91805_235C_11D1_9414_00A0C949BEFF_.wvu.Cols" localSheetId="23" hidden="1">'tabel 20'!#REF!</definedName>
    <definedName name="Z_5DA91805_235C_11D1_9414_00A0C949BEFF_.wvu.Cols" localSheetId="24" hidden="1">'tabel 21'!#REF!</definedName>
    <definedName name="Z_5DA91805_235C_11D1_9414_00A0C949BEFF_.wvu.Cols" localSheetId="25" hidden="1">'tabel 22'!#REF!</definedName>
    <definedName name="Z_5DA91805_235C_11D1_9414_00A0C949BEFF_.wvu.Cols" localSheetId="26" hidden="1">'tabel 23'!#REF!</definedName>
    <definedName name="Z_5DA91805_235C_11D1_9414_00A0C949BEFF_.wvu.Cols" localSheetId="29" hidden="1">'tabel 25'!#REF!</definedName>
    <definedName name="Z_5DA91805_235C_11D1_9414_00A0C949BEFF_.wvu.Cols" localSheetId="30" hidden="1">'tabel 26'!#REF!</definedName>
    <definedName name="Z_5DA91805_235C_11D1_9414_00A0C949BEFF_.wvu.Cols" localSheetId="31" hidden="1">'tabel 27'!#REF!</definedName>
    <definedName name="Z_5DA91805_235C_11D1_9414_00A0C949BEFF_.wvu.Cols" localSheetId="32" hidden="1">'tabel 28'!#REF!</definedName>
    <definedName name="Z_5DA91805_235C_11D1_9414_00A0C949BEFF_.wvu.Cols" localSheetId="33" hidden="1">'tabel 29'!#REF!</definedName>
    <definedName name="Z_5DA91810_235C_11D1_9414_00A0C949BEFF_.wvu.Cols" localSheetId="27" hidden="1">'tabel 24'!#REF!</definedName>
    <definedName name="Z_5DA9181C_235C_11D1_9414_00A0C949BEFF_.wvu.Cols" localSheetId="2" hidden="1">'tabel 2 (b)'!$A:$A</definedName>
    <definedName name="Z_5DA9181C_235C_11D1_9414_00A0C949BEFF_.wvu.Rows" localSheetId="2" hidden="1">'tabel 2 (b)'!$1:$4,'tabel 2 (b)'!$5:$6</definedName>
    <definedName name="Z_5DA9181D_235C_11D1_9414_00A0C949BEFF_.wvu.Cols" localSheetId="1" hidden="1">'tabel 2'!$A:$A</definedName>
    <definedName name="Z_5DA9181D_235C_11D1_9414_00A0C949BEFF_.wvu.Cols" localSheetId="3" hidden="1">'tabel 2 (t)'!$A:$A</definedName>
    <definedName name="Z_5DA9181D_235C_11D1_9414_00A0C949BEFF_.wvu.Rows" localSheetId="1" hidden="1">'tabel 2'!$1:$4,'tabel 2'!$5:$6</definedName>
    <definedName name="Z_5DA9181D_235C_11D1_9414_00A0C949BEFF_.wvu.Rows" localSheetId="3" hidden="1">'tabel 2 (t)'!$1:$4,'tabel 2 (t)'!$5:$6</definedName>
    <definedName name="Z_5DA9181E_235C_11D1_9414_00A0C949BEFF_.wvu.Cols" localSheetId="20" hidden="1">'tabel 18'!$A:$B</definedName>
    <definedName name="Z_5DA9181E_235C_11D1_9414_00A0C949BEFF_.wvu.Cols" localSheetId="22" hidden="1">'tabel 19'!$A:$B</definedName>
    <definedName name="Z_5DA9181E_235C_11D1_9414_00A0C949BEFF_.wvu.Cols" localSheetId="23" hidden="1">'tabel 20'!$A:$B</definedName>
    <definedName name="Z_5DA9181E_235C_11D1_9414_00A0C949BEFF_.wvu.Cols" localSheetId="24" hidden="1">'tabel 21'!$A:$B</definedName>
    <definedName name="Z_5DA9181E_235C_11D1_9414_00A0C949BEFF_.wvu.Cols" localSheetId="25" hidden="1">'tabel 22'!$A:$B</definedName>
    <definedName name="Z_5DA9181E_235C_11D1_9414_00A0C949BEFF_.wvu.Cols" localSheetId="26" hidden="1">'tabel 23'!$A:$B</definedName>
    <definedName name="Z_5DA9181E_235C_11D1_9414_00A0C949BEFF_.wvu.Cols" localSheetId="29" hidden="1">'tabel 25'!$A:$B</definedName>
    <definedName name="Z_5DA9181E_235C_11D1_9414_00A0C949BEFF_.wvu.Cols" localSheetId="30" hidden="1">'tabel 26'!$A:$B</definedName>
    <definedName name="Z_5DA9181E_235C_11D1_9414_00A0C949BEFF_.wvu.Cols" localSheetId="31" hidden="1">'tabel 27'!$A:$B</definedName>
    <definedName name="Z_5DA9181E_235C_11D1_9414_00A0C949BEFF_.wvu.Cols" localSheetId="32" hidden="1">'tabel 28'!$A:$B</definedName>
    <definedName name="Z_5DA9181E_235C_11D1_9414_00A0C949BEFF_.wvu.Cols" localSheetId="33" hidden="1">'tabel 29'!$A:$B</definedName>
    <definedName name="Z_5DA9181E_235C_11D1_9414_00A0C949BEFF_.wvu.Rows" localSheetId="20" hidden="1">'tabel 18'!$1:$2,'tabel 18'!$5:$6</definedName>
    <definedName name="Z_5DA9181E_235C_11D1_9414_00A0C949BEFF_.wvu.Rows" localSheetId="22" hidden="1">'tabel 19'!$1:$2,'tabel 19'!$6:$7</definedName>
    <definedName name="Z_5DA9181E_235C_11D1_9414_00A0C949BEFF_.wvu.Rows" localSheetId="23" hidden="1">'tabel 20'!$1:$2,'tabel 20'!$6:$7</definedName>
    <definedName name="Z_5DA9181E_235C_11D1_9414_00A0C949BEFF_.wvu.Rows" localSheetId="24" hidden="1">'tabel 21'!$1:$2,'tabel 21'!$6:$7</definedName>
    <definedName name="Z_5DA9181E_235C_11D1_9414_00A0C949BEFF_.wvu.Rows" localSheetId="25" hidden="1">'tabel 22'!$1:$2,'tabel 22'!$6:$7</definedName>
    <definedName name="Z_5DA9181E_235C_11D1_9414_00A0C949BEFF_.wvu.Rows" localSheetId="26" hidden="1">'tabel 23'!$1:$2,'tabel 23'!$6:$7</definedName>
    <definedName name="Z_5DA9181E_235C_11D1_9414_00A0C949BEFF_.wvu.Rows" localSheetId="29" hidden="1">'tabel 25'!$1:$2,'tabel 25'!$6:$7</definedName>
    <definedName name="Z_5DA9181E_235C_11D1_9414_00A0C949BEFF_.wvu.Rows" localSheetId="30" hidden="1">'tabel 26'!$1:$2,'tabel 26'!$6:$7</definedName>
    <definedName name="Z_5DA9181E_235C_11D1_9414_00A0C949BEFF_.wvu.Rows" localSheetId="31" hidden="1">'tabel 27'!$1:$2,'tabel 27'!$6:$7</definedName>
    <definedName name="Z_5DA9181E_235C_11D1_9414_00A0C949BEFF_.wvu.Rows" localSheetId="32" hidden="1">'tabel 28'!$1:$2,'tabel 28'!$6:$7</definedName>
    <definedName name="Z_5DA9181E_235C_11D1_9414_00A0C949BEFF_.wvu.Rows" localSheetId="33" hidden="1">'tabel 29'!$1:$2,'tabel 29'!$6:$7</definedName>
    <definedName name="Z_5DA91829_235C_11D1_9414_00A0C949BEFF_.wvu.Cols" localSheetId="27" hidden="1">'tabel 24'!#REF!</definedName>
    <definedName name="Z_5DA91829_235C_11D1_9414_00A0C949BEFF_.wvu.Rows" localSheetId="27" hidden="1">'tabel 24'!$1:$4,'tabel 24'!$5:$6</definedName>
    <definedName name="Z_5DD98C6F_D4D5_4454_AF09_3ADC0C99FCBB_.wvu.Cols" localSheetId="23" hidden="1">'tabel 20'!$A:$B</definedName>
    <definedName name="Z_5DD98C6F_D4D5_4454_AF09_3ADC0C99FCBB_.wvu.PrintArea" localSheetId="23" hidden="1">'tabel 20'!$A$1:$V$81</definedName>
    <definedName name="Z_5DD98C6F_D4D5_4454_AF09_3ADC0C99FCBB_.wvu.Rows" localSheetId="23" hidden="1">'tabel 20'!$1:$2,'tabel 20'!$6:$7</definedName>
    <definedName name="Z_5E1C7C29_9D39_499A_BBDB_E88352AFE2DE_.wvu.Cols" localSheetId="1" hidden="1">'tabel 2'!$A:$A</definedName>
    <definedName name="Z_5E1C7C29_9D39_499A_BBDB_E88352AFE2DE_.wvu.PrintArea" localSheetId="1" hidden="1">'tabel 2'!$A$1:$N$17</definedName>
    <definedName name="Z_5E1C7C29_9D39_499A_BBDB_E88352AFE2DE_.wvu.Rows" localSheetId="1" hidden="1">'tabel 2'!$1:$4,'tabel 2'!$5:$6</definedName>
    <definedName name="Z_5E1D0B48_213C_4D21_B66D_375115A04F9F_.wvu.PrintArea" localSheetId="29" hidden="1">'tabel 25'!$A$1:$V$69</definedName>
    <definedName name="Z_5EEE35F8_279D_472C_8B8C_1BF255BE45B4_.wvu.Cols" localSheetId="31" hidden="1">'tabel 27'!$A:$B</definedName>
    <definedName name="Z_5EEE35F8_279D_472C_8B8C_1BF255BE45B4_.wvu.PrintArea" localSheetId="31" hidden="1">'tabel 27'!$A$1:$V$69</definedName>
    <definedName name="Z_5EEE35F8_279D_472C_8B8C_1BF255BE45B4_.wvu.Rows" localSheetId="31" hidden="1">'tabel 27'!$1:$2,'tabel 27'!$6:$7</definedName>
    <definedName name="Z_5F333B8C_D752_46F0_B951_93B40CF73302_.wvu.PrintArea" localSheetId="33" hidden="1">'tabel 29'!$A$1:$V$69</definedName>
    <definedName name="Z_5F351A7B_0669_4E44_A899_087058FEAD10_.wvu.PrintArea" localSheetId="3" hidden="1">'tabel 2 (t)'!$A$1:$O$17</definedName>
    <definedName name="Z_5F540ED3_48D1_4E30_80AF_3D59FD9EF7B8_.wvu.Cols" localSheetId="25" hidden="1">'tabel 22'!$A:$B</definedName>
    <definedName name="Z_5F540ED3_48D1_4E30_80AF_3D59FD9EF7B8_.wvu.PrintArea" localSheetId="25" hidden="1">'tabel 22'!$A$1:$V$81</definedName>
    <definedName name="Z_5F540ED3_48D1_4E30_80AF_3D59FD9EF7B8_.wvu.Rows" localSheetId="25" hidden="1">'tabel 22'!$1:$2,'tabel 22'!$6:$7</definedName>
    <definedName name="Z_5F7E7B10_5D8B_40F4_83E1_D50F2BE10B12_.wvu.Cols" localSheetId="6" hidden="1">'tabel 5'!#REF!</definedName>
    <definedName name="Z_5F7E7B10_5D8B_40F4_83E1_D50F2BE10B12_.wvu.PrintArea" localSheetId="6" hidden="1">'tabel 5'!$A$1:$M$78</definedName>
    <definedName name="Z_60024F3E_4636_49E5_A49C_68024BC8F586_.wvu.Cols" localSheetId="33" hidden="1">'tabel 29'!$A:$B</definedName>
    <definedName name="Z_60024F3E_4636_49E5_A49C_68024BC8F586_.wvu.PrintArea" localSheetId="33" hidden="1">'tabel 29'!$A$1:$V$69</definedName>
    <definedName name="Z_60024F3E_4636_49E5_A49C_68024BC8F586_.wvu.Rows" localSheetId="33" hidden="1">'tabel 29'!$1:$2,'tabel 29'!$6:$7</definedName>
    <definedName name="Z_6032B262_DE1D_4476_AD11_DF8AA2EAB121_.wvu.PrintArea" localSheetId="1" hidden="1">'tabel 2'!$A$1:$N$17</definedName>
    <definedName name="Z_604429B5_399B_4FC2_9B70_3A4358218BC7_.wvu.PrintArea" localSheetId="2" hidden="1">'tabel 2 (b)'!$A$1:$O$17</definedName>
    <definedName name="Z_60992020_7319_4685_881B_300BDEC0A21C_.wvu.PrintArea" localSheetId="31" hidden="1">'tabel 27'!$A$1:$V$69</definedName>
    <definedName name="Z_60C3F099_26B7_41DB_9684_6F02601D3EE5_.wvu.PrintArea" localSheetId="32" hidden="1">'tabel 28'!$A$1:$V$69</definedName>
    <definedName name="Z_60E4B469_B417_4245_A1E7_5EC7748D8074_.wvu.Cols" localSheetId="7" hidden="1">'tabel 6 '!#REF!</definedName>
    <definedName name="Z_60E4B469_B417_4245_A1E7_5EC7748D8074_.wvu.PrintArea" localSheetId="7" hidden="1">'tabel 6 '!$A$1:$K$78</definedName>
    <definedName name="Z_610D9120_42C5_4638_8500_058D72980A1B_.wvu.PrintArea" localSheetId="5" hidden="1">'tabel 4'!$A$1:$L$67</definedName>
    <definedName name="Z_610D9120_42C5_4638_8500_058D72980A1B_.wvu.Rows" localSheetId="5" hidden="1">'tabel 4'!$67:$67</definedName>
    <definedName name="Z_612E590E_05F1_491F_8250_83ABE98140E5_.wvu.Cols" localSheetId="30" hidden="1">'tabel 26'!$A:$B</definedName>
    <definedName name="Z_612E590E_05F1_491F_8250_83ABE98140E5_.wvu.PrintArea" localSheetId="30" hidden="1">'tabel 26'!$A$1:$V$69</definedName>
    <definedName name="Z_612E590E_05F1_491F_8250_83ABE98140E5_.wvu.Rows" localSheetId="30" hidden="1">'tabel 26'!$1:$2,'tabel 26'!$6:$7</definedName>
    <definedName name="Z_613D61BB_3527_46AD_8421_AED5230F5A10_.wvu.PrintArea" localSheetId="5" hidden="1">'tabel 4'!$A$1:$L$67</definedName>
    <definedName name="Z_613D61BB_3527_46AD_8421_AED5230F5A10_.wvu.Rows" localSheetId="5" hidden="1">'tabel 4'!$67:$67</definedName>
    <definedName name="Z_61BADA6B_5CEC_44E3_A252_E785C3E1A345_.wvu.PrintArea" localSheetId="4" hidden="1">'tabel 3'!$A$1:$N$66</definedName>
    <definedName name="Z_61F5FDDB_7C43_4B3F_BC36_4B5C01BE09A4_.wvu.Cols" localSheetId="33" hidden="1">'tabel 29'!$A:$B</definedName>
    <definedName name="Z_61F5FDDB_7C43_4B3F_BC36_4B5C01BE09A4_.wvu.PrintArea" localSheetId="33" hidden="1">'tabel 29'!$A$1:$V$69</definedName>
    <definedName name="Z_61F5FDDB_7C43_4B3F_BC36_4B5C01BE09A4_.wvu.Rows" localSheetId="33" hidden="1">'tabel 29'!$1:$2,'tabel 29'!$6:$7</definedName>
    <definedName name="Z_6231CB1F_FA04_41DD_A303_29F0BF08E261_.wvu.Cols" localSheetId="5" hidden="1">'tabel 4'!$A:$B</definedName>
    <definedName name="Z_6231CB1F_FA04_41DD_A303_29F0BF08E261_.wvu.PrintArea" localSheetId="5" hidden="1">'tabel 4'!$A$1:$L$67</definedName>
    <definedName name="Z_6231CB1F_FA04_41DD_A303_29F0BF08E261_.wvu.Rows" localSheetId="5" hidden="1">'tabel 4'!$1:$1,'tabel 4'!$2:$2,'tabel 4'!$4:$5</definedName>
    <definedName name="Z_6244C8B9_328D_442F_B2EB_D26ED6236C0E_.wvu.Cols" localSheetId="29" hidden="1">'tabel 25'!$A:$B</definedName>
    <definedName name="Z_6244C8B9_328D_442F_B2EB_D26ED6236C0E_.wvu.PrintArea" localSheetId="29" hidden="1">'tabel 25'!$A$1:$V$69</definedName>
    <definedName name="Z_6244C8B9_328D_442F_B2EB_D26ED6236C0E_.wvu.Rows" localSheetId="29" hidden="1">'tabel 25'!$1:$2,'tabel 25'!$6:$7</definedName>
    <definedName name="Z_6248BE0C_C149_413F_8D32_4AFB2E75BA76_.wvu.PrintArea" localSheetId="33" hidden="1">'tabel 29'!$A$1:$V$69</definedName>
    <definedName name="Z_62C472C7_AF7B_424B_AD99_82EABA93F0B3_.wvu.Cols" localSheetId="24" hidden="1">'tabel 21'!$A:$B</definedName>
    <definedName name="Z_62C472C7_AF7B_424B_AD99_82EABA93F0B3_.wvu.PrintArea" localSheetId="24" hidden="1">'tabel 21'!$A$1:$V$81</definedName>
    <definedName name="Z_62C472C7_AF7B_424B_AD99_82EABA93F0B3_.wvu.Rows" localSheetId="24" hidden="1">'tabel 21'!$1:$2,'tabel 21'!$6:$7</definedName>
    <definedName name="Z_635F3E35_FC31_481C_953A_C4A9B1E31972_.wvu.PrintArea" localSheetId="1" hidden="1">'tabel 2'!$A$1:$N$17</definedName>
    <definedName name="Z_63694A78_D01E_48A1_ACD0_A6B276CFCBB2_.wvu.Cols" localSheetId="4" hidden="1">'tabel 3'!#REF!</definedName>
    <definedName name="Z_63694A78_D01E_48A1_ACD0_A6B276CFCBB2_.wvu.PrintArea" localSheetId="4" hidden="1">'tabel 3'!$A$1:$N$66</definedName>
    <definedName name="Z_63B1CC6B_FE97_4525_B9F4_D1C673F2FBE8_.wvu.PrintArea" localSheetId="24" hidden="1">'tabel 21'!$A$1:$V$81</definedName>
    <definedName name="Z_63DDAE11_2E0D_40CB_BFA8_8A04A57D3A56_.wvu.Cols" localSheetId="25" hidden="1">'tabel 22'!$X:$AS</definedName>
    <definedName name="Z_63DDAE11_2E0D_40CB_BFA8_8A04A57D3A56_.wvu.PrintArea" localSheetId="25" hidden="1">'tabel 22'!$A$1:$V$81</definedName>
    <definedName name="Z_6429C132_C8F4_4DA4_B0AD_6022D015A2FF_.wvu.Cols" localSheetId="20" hidden="1">'tabel 18'!$A:$B</definedName>
    <definedName name="Z_6429C132_C8F4_4DA4_B0AD_6022D015A2FF_.wvu.PrintArea" localSheetId="20" hidden="1">'tabel 18'!$A$1:$L$79</definedName>
    <definedName name="Z_6429C132_C8F4_4DA4_B0AD_6022D015A2FF_.wvu.Rows" localSheetId="20" hidden="1">'tabel 18'!$1:$2,'tabel 18'!$5:$6</definedName>
    <definedName name="Z_6485C418_7860_4504_BC3A_AAF8362C25E2_.wvu.Cols" localSheetId="4" hidden="1">'tabel 3'!$B:$B</definedName>
    <definedName name="Z_6485C418_7860_4504_BC3A_AAF8362C25E2_.wvu.PrintArea" localSheetId="4" hidden="1">'tabel 3'!$A$1:$N$66</definedName>
    <definedName name="Z_655EAFB9_1B8D_49DC_8190_33180E1DE97B_.wvu.Cols" localSheetId="4" hidden="1">'tabel 3'!#REF!</definedName>
    <definedName name="Z_655EAFB9_1B8D_49DC_8190_33180E1DE97B_.wvu.PrintArea" localSheetId="4" hidden="1">'tabel 3'!$A$1:$N$66</definedName>
    <definedName name="Z_656B3A0B_031E_4A5B_A5B9_EF22271C051A_.wvu.Cols" localSheetId="6" hidden="1">'tabel 5'!#REF!</definedName>
    <definedName name="Z_656B3A0B_031E_4A5B_A5B9_EF22271C051A_.wvu.PrintArea" localSheetId="6" hidden="1">'tabel 5'!$A$1:$M$78</definedName>
    <definedName name="Z_65A0461F_8662_4ACF_B1BC_679D3011D03F_.wvu.PrintArea" localSheetId="4" hidden="1">'tabel 3'!$A$1:$N$66</definedName>
    <definedName name="Z_65A84086_ACC0_46CD_87EC_881CEE0D16D2_.wvu.PrintArea" localSheetId="30" hidden="1">'tabel 26'!$A$1:$V$69</definedName>
    <definedName name="Z_65C4CB09_65BA_46C4_8146_BCB54D775342_.wvu.PrintArea" localSheetId="27" hidden="1">'tabel 24'!$A$1:$M$67</definedName>
    <definedName name="Z_65C4CB09_65BA_46C4_8146_BCB54D775342_.wvu.Rows" localSheetId="27" hidden="1">'tabel 24'!$1:$4,'tabel 24'!$5:$6</definedName>
    <definedName name="Z_65DD86CD_9E4A_457D_ABD1_51C92F0602C7_.wvu.PrintArea" localSheetId="4" hidden="1">'tabel 3'!$A$1:$N$66</definedName>
    <definedName name="Z_660E89F1_9678_401B_AEE2_A3DA9FD7E284_.wvu.PrintArea" localSheetId="23" hidden="1">'tabel 20'!$A$1:$V$81</definedName>
    <definedName name="Z_66124525_E6B9_4EFA_8B8E_3837E95C2AD6_.wvu.PrintArea" localSheetId="2" hidden="1">'tabel 2 (b)'!$A$1:$O$17</definedName>
    <definedName name="Z_66BF4BEC_892A_4932_8380_052E0A1CA6C1_.wvu.PrintArea" localSheetId="6" hidden="1">'tabel 5'!$A$1:$M$78</definedName>
    <definedName name="Z_66C03DD9_22C4_4E8B_9336_27EB133A544A_.wvu.Cols" localSheetId="31" hidden="1">'tabel 27'!$A:$B</definedName>
    <definedName name="Z_66C03DD9_22C4_4E8B_9336_27EB133A544A_.wvu.PrintArea" localSheetId="31" hidden="1">'tabel 27'!$A$1:$V$69</definedName>
    <definedName name="Z_66C03DD9_22C4_4E8B_9336_27EB133A544A_.wvu.Rows" localSheetId="31" hidden="1">'tabel 27'!$1:$2,'tabel 27'!$6:$7</definedName>
    <definedName name="Z_66C743E1_85C7_40C6_8583_838B4AFE10C9_.wvu.PrintArea" localSheetId="2" hidden="1">'tabel 2 (b)'!$A$1:$O$17</definedName>
    <definedName name="Z_66C827DC_479F_4C4B_8D6B_9E958788017E_.wvu.PrintArea" localSheetId="1" hidden="1">'tabel 2'!$A$1:$N$17</definedName>
    <definedName name="Z_6754DCCC_2C38_4A99_B6CB_D6F72EFF6BBD_.wvu.Cols" localSheetId="26" hidden="1">'tabel 23'!$A:$B</definedName>
    <definedName name="Z_6754DCCC_2C38_4A99_B6CB_D6F72EFF6BBD_.wvu.PrintArea" localSheetId="26" hidden="1">'tabel 23'!$A$1:$V$81</definedName>
    <definedName name="Z_6754DCCC_2C38_4A99_B6CB_D6F72EFF6BBD_.wvu.Rows" localSheetId="26" hidden="1">'tabel 23'!$1:$2,'tabel 23'!$6:$7</definedName>
    <definedName name="Z_67859921_8843_4D47_AB20_031CC71BFE86_.wvu.Cols" localSheetId="33" hidden="1">'tabel 29'!$A:$B</definedName>
    <definedName name="Z_67859921_8843_4D47_AB20_031CC71BFE86_.wvu.PrintArea" localSheetId="33" hidden="1">'tabel 29'!$A$1:$V$69</definedName>
    <definedName name="Z_67859921_8843_4D47_AB20_031CC71BFE86_.wvu.Rows" localSheetId="33" hidden="1">'tabel 29'!$1:$2,'tabel 29'!$6:$7</definedName>
    <definedName name="Z_67C02E50_E6CC_48C8_AEF4_67B5E9D3C2E8_.wvu.Cols" localSheetId="30" hidden="1">'tabel 26'!$A:$B</definedName>
    <definedName name="Z_67C02E50_E6CC_48C8_AEF4_67B5E9D3C2E8_.wvu.PrintArea" localSheetId="30" hidden="1">'tabel 26'!$A$1:$V$69</definedName>
    <definedName name="Z_67C02E50_E6CC_48C8_AEF4_67B5E9D3C2E8_.wvu.Rows" localSheetId="30" hidden="1">'tabel 26'!$1:$2,'tabel 26'!$6:$7</definedName>
    <definedName name="Z_6851F375_859F_4EFA_876A_8F6C56C8330D_.wvu.Cols" localSheetId="5" hidden="1">'tabel 4'!$A:$B</definedName>
    <definedName name="Z_6851F375_859F_4EFA_876A_8F6C56C8330D_.wvu.PrintArea" localSheetId="5" hidden="1">'tabel 4'!$A$1:$L$67</definedName>
    <definedName name="Z_6851F375_859F_4EFA_876A_8F6C56C8330D_.wvu.Rows" localSheetId="5" hidden="1">'tabel 4'!$1:$1,'tabel 4'!$2:$2,'tabel 4'!$4:$5</definedName>
    <definedName name="Z_68549DBD_C701_436D_A5F5_9CF9B225A9E6_.wvu.PrintArea" localSheetId="23" hidden="1">'tabel 20'!$A$1:$V$81</definedName>
    <definedName name="Z_6941105A_B8E0_4509_99A5_C1EECA9348DF_.wvu.PrintArea" localSheetId="6" hidden="1">'tabel 5'!$A$1:$M$78</definedName>
    <definedName name="Z_694844AD_DE9F_4153_8D70_453C3BBEAE6D_.wvu.Cols" localSheetId="1" hidden="1">'tabel 2'!$A:$A</definedName>
    <definedName name="Z_694844AD_DE9F_4153_8D70_453C3BBEAE6D_.wvu.PrintArea" localSheetId="1" hidden="1">'tabel 2'!$A$1:$N$17</definedName>
    <definedName name="Z_694844AD_DE9F_4153_8D70_453C3BBEAE6D_.wvu.Rows" localSheetId="1" hidden="1">'tabel 2'!$1:$4,'tabel 2'!$5:$6</definedName>
    <definedName name="Z_696031A7_35F9_4EE3_9455_6E9AC268941A_.wvu.Cols" localSheetId="26" hidden="1">'tabel 23'!$A:$B</definedName>
    <definedName name="Z_696031A7_35F9_4EE3_9455_6E9AC268941A_.wvu.PrintArea" localSheetId="26" hidden="1">'tabel 23'!$A$1:$V$81</definedName>
    <definedName name="Z_696031A7_35F9_4EE3_9455_6E9AC268941A_.wvu.Rows" localSheetId="26" hidden="1">'tabel 23'!$1:$2,'tabel 23'!$6:$7</definedName>
    <definedName name="Z_699A0728_7C87_4DC8_B26E_69F064612045_.wvu.PrintArea" localSheetId="30" hidden="1">'tabel 26'!$A$1:$V$69</definedName>
    <definedName name="Z_69A816CE_CD16_466C_82BA_4EC57ED8B114_.wvu.Cols" localSheetId="6" hidden="1">'tabel 5'!$A:$B</definedName>
    <definedName name="Z_69A816CE_CD16_466C_82BA_4EC57ED8B114_.wvu.PrintArea" localSheetId="6" hidden="1">'tabel 5'!$A$1:$M$78</definedName>
    <definedName name="Z_69A816CE_CD16_466C_82BA_4EC57ED8B114_.wvu.Rows" localSheetId="6" hidden="1">'tabel 5'!$1:$1,'tabel 5'!$3:$3,'tabel 5'!$4:$5</definedName>
    <definedName name="Z_6A10DE38_5B58_4048_AB45_11B9C78E879C_.wvu.Cols" localSheetId="29" hidden="1">'tabel 25'!$X:$X</definedName>
    <definedName name="Z_6A10DE38_5B58_4048_AB45_11B9C78E879C_.wvu.PrintArea" localSheetId="29" hidden="1">'tabel 25'!$A$1:$V$69</definedName>
    <definedName name="Z_6A3E5EAE_C17A_40FD_A892_760AFDF50A7C_.wvu.PrintArea" localSheetId="25" hidden="1">'tabel 22'!$A$1:$V$81</definedName>
    <definedName name="Z_6A5F5B73_3202_4F15_9228_65C923B7C20D_.wvu.PrintArea" localSheetId="25" hidden="1">'tabel 22'!$A$1:$V$81</definedName>
    <definedName name="Z_6ACFDA0A_8921_406D_A8CA_57B4A9048E5B_.wvu.PrintArea" localSheetId="22" hidden="1">'tabel 19'!$A$1:$V$81</definedName>
    <definedName name="Z_6B0BE22B_D6F3_4F2E_8572_2CA912EBB3BD_.wvu.Cols" localSheetId="26" hidden="1">'tabel 23'!$A:$B</definedName>
    <definedName name="Z_6B0BE22B_D6F3_4F2E_8572_2CA912EBB3BD_.wvu.PrintArea" localSheetId="26" hidden="1">'tabel 23'!$A$1:$V$81</definedName>
    <definedName name="Z_6B0BE22B_D6F3_4F2E_8572_2CA912EBB3BD_.wvu.Rows" localSheetId="26" hidden="1">'tabel 23'!$1:$2,'tabel 23'!$6:$7</definedName>
    <definedName name="Z_6B122122_3223_4053_AA92_5C0A4F124994_.wvu.PrintArea" localSheetId="4" hidden="1">'tabel 3'!$A$1:$N$66</definedName>
    <definedName name="Z_6B221BEA_ABAC_4C91_9F17_18C2B3BD9D3D_.wvu.Cols" localSheetId="25" hidden="1">'tabel 22'!$A:$B</definedName>
    <definedName name="Z_6B221BEA_ABAC_4C91_9F17_18C2B3BD9D3D_.wvu.PrintArea" localSheetId="25" hidden="1">'tabel 22'!$A$1:$V$81</definedName>
    <definedName name="Z_6B221BEA_ABAC_4C91_9F17_18C2B3BD9D3D_.wvu.Rows" localSheetId="25" hidden="1">'tabel 22'!$1:$2,'tabel 22'!$6:$7</definedName>
    <definedName name="Z_6BD72A7D_90D0_4DC4_82E3_3B6A3303F098_.wvu.Cols" localSheetId="31" hidden="1">'tabel 27'!$A:$B</definedName>
    <definedName name="Z_6BD72A7D_90D0_4DC4_82E3_3B6A3303F098_.wvu.PrintArea" localSheetId="31" hidden="1">'tabel 27'!$A$1:$V$69</definedName>
    <definedName name="Z_6BD72A7D_90D0_4DC4_82E3_3B6A3303F098_.wvu.Rows" localSheetId="31" hidden="1">'tabel 27'!$1:$2,'tabel 27'!$6:$7</definedName>
    <definedName name="Z_6C1F2C3D_CD6B_40D3_BAB8_A7E9251F9670_.wvu.PrintArea" localSheetId="25" hidden="1">'tabel 22'!$A$1:$V$81</definedName>
    <definedName name="Z_6C2010F5_2294_11D1_9413_00A0C949BEFF_.wvu.Cols" localSheetId="2" hidden="1">'tabel 2 (b)'!#REF!</definedName>
    <definedName name="Z_6C2010F6_2294_11D1_9413_00A0C949BEFF_.wvu.Cols" localSheetId="1" hidden="1">'tabel 2'!#REF!</definedName>
    <definedName name="Z_6C2010F6_2294_11D1_9413_00A0C949BEFF_.wvu.Cols" localSheetId="3" hidden="1">'tabel 2 (t)'!#REF!</definedName>
    <definedName name="Z_6C2010F7_2294_11D1_9413_00A0C949BEFF_.wvu.Cols" localSheetId="20" hidden="1">'tabel 18'!#REF!</definedName>
    <definedName name="Z_6C2010F7_2294_11D1_9413_00A0C949BEFF_.wvu.Cols" localSheetId="22" hidden="1">'tabel 19'!#REF!</definedName>
    <definedName name="Z_6C2010F7_2294_11D1_9413_00A0C949BEFF_.wvu.Cols" localSheetId="23" hidden="1">'tabel 20'!#REF!</definedName>
    <definedName name="Z_6C2010F7_2294_11D1_9413_00A0C949BEFF_.wvu.Cols" localSheetId="24" hidden="1">'tabel 21'!#REF!</definedName>
    <definedName name="Z_6C2010F7_2294_11D1_9413_00A0C949BEFF_.wvu.Cols" localSheetId="25" hidden="1">'tabel 22'!#REF!</definedName>
    <definedName name="Z_6C2010F7_2294_11D1_9413_00A0C949BEFF_.wvu.Cols" localSheetId="26" hidden="1">'tabel 23'!#REF!</definedName>
    <definedName name="Z_6C2010F7_2294_11D1_9413_00A0C949BEFF_.wvu.Cols" localSheetId="29" hidden="1">'tabel 25'!#REF!</definedName>
    <definedName name="Z_6C2010F7_2294_11D1_9413_00A0C949BEFF_.wvu.Cols" localSheetId="30" hidden="1">'tabel 26'!#REF!</definedName>
    <definedName name="Z_6C2010F7_2294_11D1_9413_00A0C949BEFF_.wvu.Cols" localSheetId="31" hidden="1">'tabel 27'!#REF!</definedName>
    <definedName name="Z_6C2010F7_2294_11D1_9413_00A0C949BEFF_.wvu.Cols" localSheetId="32" hidden="1">'tabel 28'!#REF!</definedName>
    <definedName name="Z_6C2010F7_2294_11D1_9413_00A0C949BEFF_.wvu.Cols" localSheetId="33" hidden="1">'tabel 29'!#REF!</definedName>
    <definedName name="Z_6C201102_2294_11D1_9413_00A0C949BEFF_.wvu.Cols" localSheetId="27" hidden="1">'tabel 24'!#REF!</definedName>
    <definedName name="Z_6C20110E_2294_11D1_9413_00A0C949BEFF_.wvu.Cols" localSheetId="2" hidden="1">'tabel 2 (b)'!$A:$A</definedName>
    <definedName name="Z_6C20110E_2294_11D1_9413_00A0C949BEFF_.wvu.Rows" localSheetId="2" hidden="1">'tabel 2 (b)'!$1:$4,'tabel 2 (b)'!$5:$6</definedName>
    <definedName name="Z_6C20110F_2294_11D1_9413_00A0C949BEFF_.wvu.Cols" localSheetId="1" hidden="1">'tabel 2'!$A:$A</definedName>
    <definedName name="Z_6C20110F_2294_11D1_9413_00A0C949BEFF_.wvu.Cols" localSheetId="3" hidden="1">'tabel 2 (t)'!$A:$A</definedName>
    <definedName name="Z_6C20110F_2294_11D1_9413_00A0C949BEFF_.wvu.Rows" localSheetId="1" hidden="1">'tabel 2'!$1:$4,'tabel 2'!$5:$6</definedName>
    <definedName name="Z_6C20110F_2294_11D1_9413_00A0C949BEFF_.wvu.Rows" localSheetId="3" hidden="1">'tabel 2 (t)'!$1:$4,'tabel 2 (t)'!$5:$6</definedName>
    <definedName name="Z_6C201110_2294_11D1_9413_00A0C949BEFF_.wvu.Cols" localSheetId="20" hidden="1">'tabel 18'!$A:$B</definedName>
    <definedName name="Z_6C201110_2294_11D1_9413_00A0C949BEFF_.wvu.Cols" localSheetId="22" hidden="1">'tabel 19'!$A:$B</definedName>
    <definedName name="Z_6C201110_2294_11D1_9413_00A0C949BEFF_.wvu.Cols" localSheetId="23" hidden="1">'tabel 20'!$A:$B</definedName>
    <definedName name="Z_6C201110_2294_11D1_9413_00A0C949BEFF_.wvu.Cols" localSheetId="24" hidden="1">'tabel 21'!$A:$B</definedName>
    <definedName name="Z_6C201110_2294_11D1_9413_00A0C949BEFF_.wvu.Cols" localSheetId="25" hidden="1">'tabel 22'!$A:$B</definedName>
    <definedName name="Z_6C201110_2294_11D1_9413_00A0C949BEFF_.wvu.Cols" localSheetId="26" hidden="1">'tabel 23'!$A:$B</definedName>
    <definedName name="Z_6C201110_2294_11D1_9413_00A0C949BEFF_.wvu.Cols" localSheetId="29" hidden="1">'tabel 25'!$A:$B</definedName>
    <definedName name="Z_6C201110_2294_11D1_9413_00A0C949BEFF_.wvu.Cols" localSheetId="30" hidden="1">'tabel 26'!$A:$B</definedName>
    <definedName name="Z_6C201110_2294_11D1_9413_00A0C949BEFF_.wvu.Cols" localSheetId="31" hidden="1">'tabel 27'!$A:$B</definedName>
    <definedName name="Z_6C201110_2294_11D1_9413_00A0C949BEFF_.wvu.Cols" localSheetId="32" hidden="1">'tabel 28'!$A:$B</definedName>
    <definedName name="Z_6C201110_2294_11D1_9413_00A0C949BEFF_.wvu.Cols" localSheetId="33" hidden="1">'tabel 29'!$A:$B</definedName>
    <definedName name="Z_6C201110_2294_11D1_9413_00A0C949BEFF_.wvu.Rows" localSheetId="20" hidden="1">'tabel 18'!$1:$2,'tabel 18'!$5:$6</definedName>
    <definedName name="Z_6C201110_2294_11D1_9413_00A0C949BEFF_.wvu.Rows" localSheetId="22" hidden="1">'tabel 19'!$1:$2,'tabel 19'!$6:$7</definedName>
    <definedName name="Z_6C201110_2294_11D1_9413_00A0C949BEFF_.wvu.Rows" localSheetId="23" hidden="1">'tabel 20'!$1:$2,'tabel 20'!$6:$7</definedName>
    <definedName name="Z_6C201110_2294_11D1_9413_00A0C949BEFF_.wvu.Rows" localSheetId="24" hidden="1">'tabel 21'!$1:$2,'tabel 21'!$6:$7</definedName>
    <definedName name="Z_6C201110_2294_11D1_9413_00A0C949BEFF_.wvu.Rows" localSheetId="25" hidden="1">'tabel 22'!$1:$2,'tabel 22'!$6:$7</definedName>
    <definedName name="Z_6C201110_2294_11D1_9413_00A0C949BEFF_.wvu.Rows" localSheetId="26" hidden="1">'tabel 23'!$1:$2,'tabel 23'!$6:$7</definedName>
    <definedName name="Z_6C201110_2294_11D1_9413_00A0C949BEFF_.wvu.Rows" localSheetId="29" hidden="1">'tabel 25'!$1:$2,'tabel 25'!$6:$7</definedName>
    <definedName name="Z_6C201110_2294_11D1_9413_00A0C949BEFF_.wvu.Rows" localSheetId="30" hidden="1">'tabel 26'!$1:$2,'tabel 26'!$6:$7</definedName>
    <definedName name="Z_6C201110_2294_11D1_9413_00A0C949BEFF_.wvu.Rows" localSheetId="31" hidden="1">'tabel 27'!$1:$2,'tabel 27'!$6:$7</definedName>
    <definedName name="Z_6C201110_2294_11D1_9413_00A0C949BEFF_.wvu.Rows" localSheetId="32" hidden="1">'tabel 28'!$1:$2,'tabel 28'!$6:$7</definedName>
    <definedName name="Z_6C201110_2294_11D1_9413_00A0C949BEFF_.wvu.Rows" localSheetId="33" hidden="1">'tabel 29'!$1:$2,'tabel 29'!$6:$7</definedName>
    <definedName name="Z_6C20111B_2294_11D1_9413_00A0C949BEFF_.wvu.Cols" localSheetId="27" hidden="1">'tabel 24'!#REF!</definedName>
    <definedName name="Z_6C20111B_2294_11D1_9413_00A0C949BEFF_.wvu.Rows" localSheetId="27" hidden="1">'tabel 24'!$1:$4,'tabel 24'!$5:$6</definedName>
    <definedName name="Z_6C907B55_5F5B_43D8_BB20_47BD94BCF436_.wvu.PrintArea" localSheetId="7" hidden="1">'tabel 6 '!$A$1:$K$78</definedName>
    <definedName name="Z_6CB4FEEB_C3AA_4E38_A2FC_387EB19F2F62_.wvu.Cols" localSheetId="25" hidden="1">'tabel 22'!$A:$B</definedName>
    <definedName name="Z_6CB4FEEB_C3AA_4E38_A2FC_387EB19F2F62_.wvu.PrintArea" localSheetId="25" hidden="1">'tabel 22'!$A$1:$V$81</definedName>
    <definedName name="Z_6CB4FEEB_C3AA_4E38_A2FC_387EB19F2F62_.wvu.Rows" localSheetId="25" hidden="1">'tabel 22'!$1:$2,'tabel 22'!$6:$7</definedName>
    <definedName name="Z_6CBADE8A_23A9_4E83_ABA1_356918FF0220_.wvu.PrintArea" localSheetId="26" hidden="1">'tabel 23'!$A$1:$V$81</definedName>
    <definedName name="Z_6CCACF6A_614D_11D4_8F68_00A0C949BF57_.wvu.Cols" localSheetId="5" hidden="1">'tabel 4'!#REF!</definedName>
    <definedName name="Z_6CCACF6A_614D_11D4_8F68_00A0C949BF57_.wvu.Cols" localSheetId="7" hidden="1">'tabel 6 '!#REF!</definedName>
    <definedName name="Z_6CCACF6A_614D_11D4_8F68_00A0C949BF57_.wvu.Rows" localSheetId="5" hidden="1">'tabel 4'!#REF!,'tabel 4'!#REF!,'tabel 4'!#REF!</definedName>
    <definedName name="Z_6CCACF6A_614D_11D4_8F68_00A0C949BF57_.wvu.Rows" localSheetId="7" hidden="1">'tabel 6 '!#REF!,'tabel 6 '!#REF!,'tabel 6 '!#REF!</definedName>
    <definedName name="Z_6CCACF71_614D_11D4_8F68_00A0C949BF57_.wvu.Cols" localSheetId="4" hidden="1">'tabel 3'!$B:$B</definedName>
    <definedName name="Z_6CCACF71_614D_11D4_8F68_00A0C949BF57_.wvu.Cols" localSheetId="5" hidden="1">'tabel 4'!$A:$B</definedName>
    <definedName name="Z_6CCACF71_614D_11D4_8F68_00A0C949BF57_.wvu.Cols" localSheetId="6" hidden="1">'tabel 5'!$A:$B</definedName>
    <definedName name="Z_6CCACF71_614D_11D4_8F68_00A0C949BF57_.wvu.Cols" localSheetId="7" hidden="1">'tabel 6 '!$A:$B</definedName>
    <definedName name="Z_6CCACF71_614D_11D4_8F68_00A0C949BF57_.wvu.Rows" localSheetId="4" hidden="1">'tabel 3'!$1:$1,'tabel 3'!#REF!,'tabel 3'!$4:$5</definedName>
    <definedName name="Z_6CCACF71_614D_11D4_8F68_00A0C949BF57_.wvu.Rows" localSheetId="5" hidden="1">'tabel 4'!$1:$1</definedName>
    <definedName name="Z_6CCACF71_614D_11D4_8F68_00A0C949BF57_.wvu.Rows" localSheetId="6" hidden="1">'tabel 5'!$1:$1,'tabel 5'!$3:$3,'tabel 5'!$4:$5</definedName>
    <definedName name="Z_6CCACF71_614D_11D4_8F68_00A0C949BF57_.wvu.Rows" localSheetId="7" hidden="1">'tabel 6 '!$1:$1</definedName>
    <definedName name="Z_6CE1133C_5C7F_4C6F_8153_B567A6CD201C_.wvu.PrintArea" localSheetId="7" hidden="1">'tabel 6 '!$A$1:$K$78</definedName>
    <definedName name="Z_6D1DB617_C987_4136_A392_B7ED1C041F2D_.wvu.Cols" localSheetId="22" hidden="1">'tabel 19'!$X:$X</definedName>
    <definedName name="Z_6D1DB617_C987_4136_A392_B7ED1C041F2D_.wvu.PrintArea" localSheetId="22" hidden="1">'tabel 19'!$A$1:$V$81</definedName>
    <definedName name="Z_6D2FBB0C_FD10_4E96_B131_27B370633123_.wvu.Cols" localSheetId="5" hidden="1">'tabel 4'!$A:$B</definedName>
    <definedName name="Z_6D2FBB0C_FD10_4E96_B131_27B370633123_.wvu.PrintArea" localSheetId="5" hidden="1">'tabel 4'!$A$1:$L$67</definedName>
    <definedName name="Z_6D2FBB0C_FD10_4E96_B131_27B370633123_.wvu.Rows" localSheetId="5" hidden="1">'tabel 4'!$1:$1,'tabel 4'!$2:$2,'tabel 4'!$4:$5</definedName>
    <definedName name="Z_6D6CB9DF_E0F9_4BC5_9C06_0DF4D41CEC59_.wvu.PrintArea" localSheetId="20" hidden="1">'tabel 18'!$A$1:$L$79</definedName>
    <definedName name="Z_6D723EF2_FBF0_4723_AEAE_44BE6B316886_.wvu.Cols" localSheetId="31" hidden="1">'tabel 27'!$A:$B</definedName>
    <definedName name="Z_6D723EF2_FBF0_4723_AEAE_44BE6B316886_.wvu.PrintArea" localSheetId="31" hidden="1">'tabel 27'!$A$1:$V$69</definedName>
    <definedName name="Z_6D723EF2_FBF0_4723_AEAE_44BE6B316886_.wvu.Rows" localSheetId="31" hidden="1">'tabel 27'!$1:$2,'tabel 27'!$6:$7</definedName>
    <definedName name="Z_6DAEC7CF_82F3_47CB_BC4F_7D0FDC9E6458_.wvu.PrintArea" localSheetId="4" hidden="1">'tabel 3'!$A$1:$N$66</definedName>
    <definedName name="Z_6DB36A98_9877_4168_854F_BCDA7999B243_.wvu.PrintArea" localSheetId="27" hidden="1">'tabel 24'!$A$1:$M$67</definedName>
    <definedName name="Z_6DB36A98_9877_4168_854F_BCDA7999B243_.wvu.Rows" localSheetId="27" hidden="1">'tabel 24'!$1:$4,'tabel 24'!$5:$6</definedName>
    <definedName name="Z_6DC7430A_6AA6_4065_90E4_BB27DEAB6665_.wvu.PrintArea" localSheetId="6" hidden="1">'tabel 5'!$A$1:$M$78</definedName>
    <definedName name="Z_6DD7E1CC_EF2E_4845_9447_FAA3A78BC2D4_.wvu.Cols" localSheetId="23" hidden="1">'tabel 20'!$X:$X</definedName>
    <definedName name="Z_6DD7E1CC_EF2E_4845_9447_FAA3A78BC2D4_.wvu.PrintArea" localSheetId="23" hidden="1">'tabel 20'!$A$1:$V$81</definedName>
    <definedName name="Z_6DE57609_6230_11D4_8F69_00A0C949BF57_.wvu.Cols" localSheetId="4" hidden="1">'tabel 3'!$B:$B</definedName>
    <definedName name="Z_6DE57609_6230_11D4_8F69_00A0C949BF57_.wvu.Cols" localSheetId="5" hidden="1">'tabel 4'!$A:$B</definedName>
    <definedName name="Z_6DE57609_6230_11D4_8F69_00A0C949BF57_.wvu.Cols" localSheetId="6" hidden="1">'tabel 5'!$A:$B</definedName>
    <definedName name="Z_6DE57609_6230_11D4_8F69_00A0C949BF57_.wvu.Cols" localSheetId="7" hidden="1">'tabel 6 '!$A:$B</definedName>
    <definedName name="Z_6DE57609_6230_11D4_8F69_00A0C949BF57_.wvu.Rows" localSheetId="4" hidden="1">'tabel 3'!$1:$1,'tabel 3'!#REF!,'tabel 3'!$4:$5</definedName>
    <definedName name="Z_6DE57609_6230_11D4_8F69_00A0C949BF57_.wvu.Rows" localSheetId="5" hidden="1">'tabel 4'!$1:$1,'tabel 4'!$2:$2,'tabel 4'!$4:$5</definedName>
    <definedName name="Z_6DE57609_6230_11D4_8F69_00A0C949BF57_.wvu.Rows" localSheetId="6" hidden="1">'tabel 5'!$1:$1,'tabel 5'!$3:$3,'tabel 5'!$4:$5</definedName>
    <definedName name="Z_6DE57609_6230_11D4_8F69_00A0C949BF57_.wvu.Rows" localSheetId="7" hidden="1">'tabel 6 '!$1:$1,'tabel 6 '!$3:$3,'tabel 6 '!$4:$5</definedName>
    <definedName name="Z_6DE5760F_6230_11D4_8F69_00A0C949BF57_.wvu.Cols" localSheetId="4" hidden="1">'tabel 3'!#REF!</definedName>
    <definedName name="Z_6DE5760F_6230_11D4_8F69_00A0C949BF57_.wvu.Cols" localSheetId="5" hidden="1">'tabel 4'!#REF!</definedName>
    <definedName name="Z_6DE5760F_6230_11D4_8F69_00A0C949BF57_.wvu.Cols" localSheetId="6" hidden="1">'tabel 5'!#REF!</definedName>
    <definedName name="Z_6DE5760F_6230_11D4_8F69_00A0C949BF57_.wvu.Cols" localSheetId="7" hidden="1">'tabel 6 '!#REF!</definedName>
    <definedName name="Z_6DE5760F_6230_11D4_8F69_00A0C949BF57_.wvu.Rows" localSheetId="4" hidden="1">'tabel 3'!#REF!,'tabel 3'!$2:$2,'tabel 3'!#REF!</definedName>
    <definedName name="Z_6DE5760F_6230_11D4_8F69_00A0C949BF57_.wvu.Rows" localSheetId="5" hidden="1">'tabel 4'!#REF!,'tabel 4'!#REF!,'tabel 4'!#REF!</definedName>
    <definedName name="Z_6DE5760F_6230_11D4_8F69_00A0C949BF57_.wvu.Rows" localSheetId="6" hidden="1">'tabel 5'!#REF!,'tabel 5'!#REF!,'tabel 5'!#REF!</definedName>
    <definedName name="Z_6DE5760F_6230_11D4_8F69_00A0C949BF57_.wvu.Rows" localSheetId="7" hidden="1">'tabel 6 '!#REF!,'tabel 6 '!#REF!,'tabel 6 '!#REF!</definedName>
    <definedName name="Z_6DF488EB_EF5F_40FD_8FB7_A42ACDD8267C_.wvu.Cols" localSheetId="20" hidden="1">'tabel 18'!$N:$N</definedName>
    <definedName name="Z_6DF488EB_EF5F_40FD_8FB7_A42ACDD8267C_.wvu.PrintArea" localSheetId="20" hidden="1">'tabel 18'!$A$1:$L$79</definedName>
    <definedName name="Z_6E523F78_8FB0_4786_8D63_70233AD68CB2_.wvu.Cols" localSheetId="29" hidden="1">'tabel 25'!$A:$B</definedName>
    <definedName name="Z_6E523F78_8FB0_4786_8D63_70233AD68CB2_.wvu.PrintArea" localSheetId="29" hidden="1">'tabel 25'!$A$1:$V$69</definedName>
    <definedName name="Z_6E523F78_8FB0_4786_8D63_70233AD68CB2_.wvu.Rows" localSheetId="29" hidden="1">'tabel 25'!$1:$2,'tabel 25'!$6:$7</definedName>
    <definedName name="Z_6E6A9D2D_3327_4E4B_9372_EA281BAEDC28_.wvu.Cols" localSheetId="7" hidden="1">'tabel 6 '!#REF!</definedName>
    <definedName name="Z_6E6A9D2D_3327_4E4B_9372_EA281BAEDC28_.wvu.PrintArea" localSheetId="7" hidden="1">'tabel 6 '!$A$1:$K$78</definedName>
    <definedName name="Z_6E98D694_40D1_448D_A43D_736A578FD28A_.wvu.Cols" localSheetId="7" hidden="1">'tabel 6 '!$A:$B</definedName>
    <definedName name="Z_6E98D694_40D1_448D_A43D_736A578FD28A_.wvu.PrintArea" localSheetId="7" hidden="1">'tabel 6 '!$A$1:$K$78</definedName>
    <definedName name="Z_6E98D694_40D1_448D_A43D_736A578FD28A_.wvu.Rows" localSheetId="7" hidden="1">'tabel 6 '!$1:$1,'tabel 6 '!$3:$3,'tabel 6 '!$4:$5</definedName>
    <definedName name="Z_6E992AF2_248D_4489_980E_08F6CDDEAFEA_.wvu.Cols" localSheetId="5" hidden="1">'tabel 4'!$A:$B</definedName>
    <definedName name="Z_6E992AF2_248D_4489_980E_08F6CDDEAFEA_.wvu.PrintArea" localSheetId="5" hidden="1">'tabel 4'!$A$1:$L$67</definedName>
    <definedName name="Z_6E992AF2_248D_4489_980E_08F6CDDEAFEA_.wvu.Rows" localSheetId="5" hidden="1">'tabel 4'!$1:$1,'tabel 4'!$2:$2,'tabel 4'!$4:$5</definedName>
    <definedName name="Z_6EAD08AA_7812_45E8_9488_FFC761E237FC_.wvu.Cols" localSheetId="1" hidden="1">'tabel 2'!$A:$A</definedName>
    <definedName name="Z_6EAD08AA_7812_45E8_9488_FFC761E237FC_.wvu.PrintArea" localSheetId="1" hidden="1">'tabel 2'!$A$1:$N$17</definedName>
    <definedName name="Z_6EAD08AA_7812_45E8_9488_FFC761E237FC_.wvu.Rows" localSheetId="1" hidden="1">'tabel 2'!$1:$4,'tabel 2'!$5:$6</definedName>
    <definedName name="Z_6EAE1973_4928_4012_9833_78C6C92665FB_.wvu.PrintArea" localSheetId="30" hidden="1">'tabel 26'!$A$1:$V$69</definedName>
    <definedName name="Z_6EE2535A_07EA_447D_B60C_5B6BAE903434_.wvu.PrintArea" localSheetId="27" hidden="1">'tabel 24'!$A$1:$M$67</definedName>
    <definedName name="Z_6EF5E5D9_DDF1_483F_997B_761604A161ED_.wvu.PrintArea" localSheetId="1" hidden="1">'tabel 2'!$A$1:$N$17</definedName>
    <definedName name="Z_70E7851D_B989_475B_84E3_C797244FD4F3_.wvu.Cols" localSheetId="20" hidden="1">'tabel 18'!$A:$B</definedName>
    <definedName name="Z_70E7851D_B989_475B_84E3_C797244FD4F3_.wvu.PrintArea" localSheetId="20" hidden="1">'tabel 18'!$A$1:$L$79</definedName>
    <definedName name="Z_70E7851D_B989_475B_84E3_C797244FD4F3_.wvu.Rows" localSheetId="20" hidden="1">'tabel 18'!$1:$2,'tabel 18'!$5:$6</definedName>
    <definedName name="Z_71376534_54E3_4F7B_9A25_AB963E452056_.wvu.Cols" localSheetId="22" hidden="1">'tabel 19'!$A:$B</definedName>
    <definedName name="Z_71376534_54E3_4F7B_9A25_AB963E452056_.wvu.PrintArea" localSheetId="22" hidden="1">'tabel 19'!$A$1:$V$81</definedName>
    <definedName name="Z_71376534_54E3_4F7B_9A25_AB963E452056_.wvu.Rows" localSheetId="22" hidden="1">'tabel 19'!$1:$2,'tabel 19'!$6:$7</definedName>
    <definedName name="Z_716F8C03_9BFE_49EF_84E5_EB3C8356D337_.wvu.Cols" localSheetId="33" hidden="1">'tabel 29'!$A:$B</definedName>
    <definedName name="Z_716F8C03_9BFE_49EF_84E5_EB3C8356D337_.wvu.PrintArea" localSheetId="33" hidden="1">'tabel 29'!$A$1:$V$69</definedName>
    <definedName name="Z_716F8C03_9BFE_49EF_84E5_EB3C8356D337_.wvu.Rows" localSheetId="33" hidden="1">'tabel 29'!$1:$2,'tabel 29'!$6:$7</definedName>
    <definedName name="Z_719594F3_E482_4778_83F0_EDE001282E39_.wvu.PrintArea" localSheetId="27" hidden="1">'tabel 24'!$A$1:$M$67</definedName>
    <definedName name="Z_71D5A16B_118A_4FC5_9CF3_1CD56A5602CC_.wvu.Cols" localSheetId="7" hidden="1">'tabel 6 '!$A:$B</definedName>
    <definedName name="Z_71D5A16B_118A_4FC5_9CF3_1CD56A5602CC_.wvu.PrintArea" localSheetId="7" hidden="1">'tabel 6 '!$A$1:$K$78</definedName>
    <definedName name="Z_71D5A16B_118A_4FC5_9CF3_1CD56A5602CC_.wvu.Rows" localSheetId="7" hidden="1">'tabel 6 '!$1:$1,'tabel 6 '!$3:$3,'tabel 6 '!$4:$5</definedName>
    <definedName name="Z_71EBE6B6_D480_4652_BA66_BB28717DE9B0_.wvu.PrintArea" localSheetId="2" hidden="1">'tabel 2 (b)'!$A$1:$O$17</definedName>
    <definedName name="Z_71F29414_8370_4B7F_8110_71B93F81E324_.wvu.Cols" localSheetId="22" hidden="1">'tabel 19'!$A:$B</definedName>
    <definedName name="Z_71F29414_8370_4B7F_8110_71B93F81E324_.wvu.PrintArea" localSheetId="22" hidden="1">'tabel 19'!$A$1:$V$81</definedName>
    <definedName name="Z_71F29414_8370_4B7F_8110_71B93F81E324_.wvu.Rows" localSheetId="22" hidden="1">'tabel 19'!$1:$2,'tabel 19'!$6:$7</definedName>
    <definedName name="Z_7208D4F2_8D7A_47D2_8ED0_D72F51409DBC_.wvu.Cols" localSheetId="4" hidden="1">'tabel 3'!#REF!</definedName>
    <definedName name="Z_7208D4F2_8D7A_47D2_8ED0_D72F51409DBC_.wvu.PrintArea" localSheetId="4" hidden="1">'tabel 3'!$A$1:$N$66</definedName>
    <definedName name="Z_72477DD1_EE2C_47A0_B9C1_1A842373E574_.wvu.PrintArea" localSheetId="29" hidden="1">'tabel 25'!$A$1:$V$69</definedName>
    <definedName name="Z_7274B981_A847_46AC_BC80_4A8EDBA3E6E6_.wvu.Cols" localSheetId="2" hidden="1">'tabel 2 (b)'!$A:$A</definedName>
    <definedName name="Z_7274B981_A847_46AC_BC80_4A8EDBA3E6E6_.wvu.PrintArea" localSheetId="2" hidden="1">'tabel 2 (b)'!$A$1:$O$17</definedName>
    <definedName name="Z_7274B981_A847_46AC_BC80_4A8EDBA3E6E6_.wvu.Rows" localSheetId="2" hidden="1">'tabel 2 (b)'!$1:$4,'tabel 2 (b)'!$5:$6</definedName>
    <definedName name="Z_72EFD6EB_7C41_4FF8_8595_03CDE6E43D1A_.wvu.Cols" localSheetId="22" hidden="1">'tabel 19'!$A:$B</definedName>
    <definedName name="Z_72EFD6EB_7C41_4FF8_8595_03CDE6E43D1A_.wvu.PrintArea" localSheetId="22" hidden="1">'tabel 19'!$A$1:$V$81</definedName>
    <definedName name="Z_72EFD6EB_7C41_4FF8_8595_03CDE6E43D1A_.wvu.Rows" localSheetId="22" hidden="1">'tabel 19'!$1:$2,'tabel 19'!$6:$7</definedName>
    <definedName name="Z_73FE155E_A56E_4BB9_95FB_0D65C4CCDC01_.wvu.Cols" localSheetId="25" hidden="1">'tabel 22'!$A:$B</definedName>
    <definedName name="Z_73FE155E_A56E_4BB9_95FB_0D65C4CCDC01_.wvu.PrintArea" localSheetId="25" hidden="1">'tabel 22'!$A$1:$V$81</definedName>
    <definedName name="Z_73FE155E_A56E_4BB9_95FB_0D65C4CCDC01_.wvu.Rows" localSheetId="25" hidden="1">'tabel 22'!$1:$2,'tabel 22'!$6:$7</definedName>
    <definedName name="Z_741B87DA_DEBE_405A_BDEF_A499DD6BE574_.wvu.PrintArea" localSheetId="25" hidden="1">'tabel 22'!$A$1:$V$81</definedName>
    <definedName name="Z_745331CF_381A_472A_A23C_583C8E8C77C9_.wvu.PrintArea" localSheetId="1" hidden="1">'tabel 2'!$A$1:$N$17</definedName>
    <definedName name="Z_747EBB79_EC0C_42A9_AD6A_9E40ED773B5C_.wvu.PrintArea" localSheetId="20" hidden="1">'tabel 18'!$A$1:$L$79</definedName>
    <definedName name="Z_74BCC56A_6189_425E_9D36_E176BE739C56_.wvu.Cols" localSheetId="1" hidden="1">'tabel 2'!$A:$A</definedName>
    <definedName name="Z_74BCC56A_6189_425E_9D36_E176BE739C56_.wvu.PrintArea" localSheetId="1" hidden="1">'tabel 2'!$A$1:$N$17</definedName>
    <definedName name="Z_74BCC56A_6189_425E_9D36_E176BE739C56_.wvu.Rows" localSheetId="1" hidden="1">'tabel 2'!$1:$4,'tabel 2'!$5:$6</definedName>
    <definedName name="Z_74FE83A6_899C_4811_8AC0_98EBDC0535D8_.wvu.Cols" localSheetId="26" hidden="1">'tabel 23'!$A:$B</definedName>
    <definedName name="Z_74FE83A6_899C_4811_8AC0_98EBDC0535D8_.wvu.PrintArea" localSheetId="26" hidden="1">'tabel 23'!$A$1:$V$81</definedName>
    <definedName name="Z_74FE83A6_899C_4811_8AC0_98EBDC0535D8_.wvu.Rows" localSheetId="26" hidden="1">'tabel 23'!$1:$2,'tabel 23'!$6:$7</definedName>
    <definedName name="Z_75672BFA_AA39_4D6C_81C4_2C2ED8977F3B_.wvu.PrintArea" localSheetId="31" hidden="1">'tabel 27'!$A$1:$V$69</definedName>
    <definedName name="Z_757BBEFB_1AE2_4931_8299_5F46AF7402D4_.wvu.Cols" localSheetId="31" hidden="1">'tabel 27'!$A:$B</definedName>
    <definedName name="Z_757BBEFB_1AE2_4931_8299_5F46AF7402D4_.wvu.PrintArea" localSheetId="31" hidden="1">'tabel 27'!$A$1:$V$69</definedName>
    <definedName name="Z_757BBEFB_1AE2_4931_8299_5F46AF7402D4_.wvu.Rows" localSheetId="31" hidden="1">'tabel 27'!$1:$2,'tabel 27'!$6:$7</definedName>
    <definedName name="Z_75BB334E_0A90_4C2A_A57D_2F565A8649DD_.wvu.Cols" localSheetId="4" hidden="1">'tabel 3'!$B:$B</definedName>
    <definedName name="Z_75BB334E_0A90_4C2A_A57D_2F565A8649DD_.wvu.PrintArea" localSheetId="4" hidden="1">'tabel 3'!$A$1:$N$66</definedName>
    <definedName name="Z_75CDC8D2_8C97_41CE_8838_F5790838B70D_.wvu.Cols" localSheetId="5" hidden="1">'tabel 4'!$A:$B</definedName>
    <definedName name="Z_75CDC8D2_8C97_41CE_8838_F5790838B70D_.wvu.PrintArea" localSheetId="5" hidden="1">'tabel 4'!$A$1:$L$67</definedName>
    <definedName name="Z_75CDC8D2_8C97_41CE_8838_F5790838B70D_.wvu.Rows" localSheetId="5" hidden="1">'tabel 4'!$1:$1,'tabel 4'!$2:$2,'tabel 4'!$4:$5</definedName>
    <definedName name="Z_75DB10D5_B88F_4924_BC92_F4EDA321B556_.wvu.Cols" localSheetId="23" hidden="1">'tabel 20'!$X:$X</definedName>
    <definedName name="Z_75DB10D5_B88F_4924_BC92_F4EDA321B556_.wvu.PrintArea" localSheetId="23" hidden="1">'tabel 20'!$A$1:$V$81</definedName>
    <definedName name="Z_7647D2F7_3DAC_4F77_995F_FCBB8829E62D_.wvu.PrintArea" localSheetId="7" hidden="1">'tabel 6 '!$A$1:$K$78</definedName>
    <definedName name="Z_76758618_0CB0_4C03_960A_59A2AD532907_.wvu.PrintArea" localSheetId="5" hidden="1">'tabel 4'!$A$1:$L$67</definedName>
    <definedName name="Z_7764CBF2_9EFD_4BF5_87DE_F6C8CFA1030D_.wvu.Cols" localSheetId="22" hidden="1">'tabel 19'!$A:$B</definedName>
    <definedName name="Z_7764CBF2_9EFD_4BF5_87DE_F6C8CFA1030D_.wvu.PrintArea" localSheetId="22" hidden="1">'tabel 19'!$A$1:$V$81</definedName>
    <definedName name="Z_7764CBF2_9EFD_4BF5_87DE_F6C8CFA1030D_.wvu.Rows" localSheetId="22" hidden="1">'tabel 19'!$1:$2,'tabel 19'!$6:$7</definedName>
    <definedName name="Z_77756C58_3EFD_4BD3_9D43_3FDDCCC6DAF9_.wvu.Cols" localSheetId="4" hidden="1">'tabel 3'!$B:$B</definedName>
    <definedName name="Z_77756C58_3EFD_4BD3_9D43_3FDDCCC6DAF9_.wvu.PrintArea" localSheetId="4" hidden="1">'tabel 3'!$A$1:$N$66</definedName>
    <definedName name="Z_7784ED2C_21FF_4E58_99CF_4575AE7BD80D_.wvu.Cols" localSheetId="23" hidden="1">'tabel 20'!$A:$B</definedName>
    <definedName name="Z_7784ED2C_21FF_4E58_99CF_4575AE7BD80D_.wvu.PrintArea" localSheetId="23" hidden="1">'tabel 20'!$A$1:$V$81</definedName>
    <definedName name="Z_7784ED2C_21FF_4E58_99CF_4575AE7BD80D_.wvu.Rows" localSheetId="23" hidden="1">'tabel 20'!$1:$2,'tabel 20'!$6:$7</definedName>
    <definedName name="Z_77879EC9_5E7D_4E98_8843_097631FD12FA_.wvu.PrintArea" localSheetId="4" hidden="1">'tabel 3'!$A$1:$N$66</definedName>
    <definedName name="Z_78007D55_8150_4BBB_848F_7CFF8A145B80_.wvu.Cols" localSheetId="30" hidden="1">'tabel 26'!$A:$B</definedName>
    <definedName name="Z_78007D55_8150_4BBB_848F_7CFF8A145B80_.wvu.PrintArea" localSheetId="30" hidden="1">'tabel 26'!$A$1:$V$69</definedName>
    <definedName name="Z_78007D55_8150_4BBB_848F_7CFF8A145B80_.wvu.Rows" localSheetId="30" hidden="1">'tabel 26'!$1:$2,'tabel 26'!$6:$7</definedName>
    <definedName name="Z_7885D9B1_DFD6_4888_97D3_1ED98C7DE2AC_.wvu.PrintArea" localSheetId="31" hidden="1">'tabel 27'!$A$1:$V$69</definedName>
    <definedName name="Z_789100BC_A725_4EDB_B7B5_A8308E00E612_.wvu.Cols" localSheetId="25" hidden="1">'tabel 22'!$A:$B</definedName>
    <definedName name="Z_789100BC_A725_4EDB_B7B5_A8308E00E612_.wvu.PrintArea" localSheetId="25" hidden="1">'tabel 22'!$A$1:$V$81</definedName>
    <definedName name="Z_789100BC_A725_4EDB_B7B5_A8308E00E612_.wvu.Rows" localSheetId="25" hidden="1">'tabel 22'!$1:$2,'tabel 22'!$6:$7</definedName>
    <definedName name="Z_78A5F736_CFBB_4491_AAA3_8EFFDEE17B83_.wvu.PrintArea" localSheetId="4" hidden="1">'tabel 3'!$A$1:$N$66</definedName>
    <definedName name="Z_78E0256E_17AE_406D_B66B_CDBB1C1F92D8_.wvu.Cols" localSheetId="3" hidden="1">'tabel 2 (t)'!$A:$A</definedName>
    <definedName name="Z_78E0256E_17AE_406D_B66B_CDBB1C1F92D8_.wvu.PrintArea" localSheetId="3" hidden="1">'tabel 2 (t)'!$A$1:$O$17</definedName>
    <definedName name="Z_78E0256E_17AE_406D_B66B_CDBB1C1F92D8_.wvu.Rows" localSheetId="3" hidden="1">'tabel 2 (t)'!$1:$4,'tabel 2 (t)'!$5:$6</definedName>
    <definedName name="Z_792D172C_92B7_4D1E_BFCE_6C4533A1B152_.wvu.Cols" localSheetId="30" hidden="1">'tabel 26'!$A:$B</definedName>
    <definedName name="Z_792D172C_92B7_4D1E_BFCE_6C4533A1B152_.wvu.PrintArea" localSheetId="30" hidden="1">'tabel 26'!$A$1:$V$69</definedName>
    <definedName name="Z_792D172C_92B7_4D1E_BFCE_6C4533A1B152_.wvu.Rows" localSheetId="30" hidden="1">'tabel 26'!$1:$2,'tabel 26'!$6:$7</definedName>
    <definedName name="Z_7936FF08_1FDA_443E_97E4_2D933F855295_.wvu.PrintArea" localSheetId="4" hidden="1">'tabel 3'!$A$1:$N$66</definedName>
    <definedName name="Z_79FE29C8_FA11_492F_96FA_D53E0551D054_.wvu.Cols" localSheetId="2" hidden="1">'tabel 2 (b)'!$A:$A</definedName>
    <definedName name="Z_79FE29C8_FA11_492F_96FA_D53E0551D054_.wvu.PrintArea" localSheetId="2" hidden="1">'tabel 2 (b)'!$A$1:$O$17</definedName>
    <definedName name="Z_79FE29C8_FA11_492F_96FA_D53E0551D054_.wvu.Rows" localSheetId="2" hidden="1">'tabel 2 (b)'!$1:$4,'tabel 2 (b)'!$5:$6</definedName>
    <definedName name="Z_7A40F49B_D146_4803_B02B_B930E86CADEB_.wvu.Cols" localSheetId="4" hidden="1">'tabel 3'!$B:$B</definedName>
    <definedName name="Z_7A40F49B_D146_4803_B02B_B930E86CADEB_.wvu.PrintArea" localSheetId="4" hidden="1">'tabel 3'!$A$1:$N$66</definedName>
    <definedName name="Z_7A4B90C7_D8C0_42F2_A8BE_0693A74652FD_.wvu.Cols" localSheetId="4" hidden="1">'tabel 3'!#REF!</definedName>
    <definedName name="Z_7A4B90C7_D8C0_42F2_A8BE_0693A74652FD_.wvu.PrintArea" localSheetId="4" hidden="1">'tabel 3'!$A$1:$N$66</definedName>
    <definedName name="Z_7AA9AAEB_CD51_46CF_B0F4_525E052342D1_.wvu.Cols" localSheetId="22" hidden="1">'tabel 19'!$A:$B</definedName>
    <definedName name="Z_7AA9AAEB_CD51_46CF_B0F4_525E052342D1_.wvu.PrintArea" localSheetId="22" hidden="1">'tabel 19'!$A$1:$V$81</definedName>
    <definedName name="Z_7AA9AAEB_CD51_46CF_B0F4_525E052342D1_.wvu.Rows" localSheetId="22" hidden="1">'tabel 19'!$1:$2,'tabel 19'!$6:$7</definedName>
    <definedName name="Z_7ABA0753_CB96_4B1B_9CCD_03621C65124D_.wvu.Cols" localSheetId="25" hidden="1">'tabel 22'!$A:$B</definedName>
    <definedName name="Z_7ABA0753_CB96_4B1B_9CCD_03621C65124D_.wvu.PrintArea" localSheetId="25" hidden="1">'tabel 22'!$A$1:$V$81</definedName>
    <definedName name="Z_7ABA0753_CB96_4B1B_9CCD_03621C65124D_.wvu.Rows" localSheetId="25" hidden="1">'tabel 22'!$1:$2,'tabel 22'!$6:$7</definedName>
    <definedName name="Z_7AC21627_DBF4_483F_B3D6_2DE12E4449B0_.wvu.PrintArea" localSheetId="22" hidden="1">'tabel 19'!$A$1:$V$81</definedName>
    <definedName name="Z_7AC2FEEE_E319_4ED8_BF20_68A040F82B6F_.wvu.Cols" localSheetId="3" hidden="1">'tabel 2 (t)'!$A:$A</definedName>
    <definedName name="Z_7AC2FEEE_E319_4ED8_BF20_68A040F82B6F_.wvu.PrintArea" localSheetId="3" hidden="1">'tabel 2 (t)'!$A$1:$O$17</definedName>
    <definedName name="Z_7AC2FEEE_E319_4ED8_BF20_68A040F82B6F_.wvu.Rows" localSheetId="3" hidden="1">'tabel 2 (t)'!$1:$4,'tabel 2 (t)'!$5:$6</definedName>
    <definedName name="Z_7AFCDBFE_58AC_4C07_9100_261F34E4901D_.wvu.PrintArea" localSheetId="6" hidden="1">'tabel 5'!$A$1:$M$78</definedName>
    <definedName name="Z_7B502516_00E2_4F98_AD61_6644A3CFC61F_.wvu.Cols" localSheetId="20" hidden="1">'tabel 18'!$A:$B</definedName>
    <definedName name="Z_7B502516_00E2_4F98_AD61_6644A3CFC61F_.wvu.PrintArea" localSheetId="20" hidden="1">'tabel 18'!$A$1:$L$79</definedName>
    <definedName name="Z_7B502516_00E2_4F98_AD61_6644A3CFC61F_.wvu.Rows" localSheetId="20" hidden="1">'tabel 18'!$1:$2,'tabel 18'!$5:$6</definedName>
    <definedName name="Z_7B5C6B17_165B_41FA_AEFD_5C49900B511E_.wvu.PrintArea" localSheetId="27" hidden="1">'tabel 24'!$A$1:$M$67</definedName>
    <definedName name="Z_7B5C6B17_165B_41FA_AEFD_5C49900B511E_.wvu.Rows" localSheetId="27" hidden="1">'tabel 24'!$1:$4,'tabel 24'!$5:$6</definedName>
    <definedName name="Z_7B7AEB28_DED4_40E4_8877_533DEFA6F95A_.wvu.Cols" localSheetId="31" hidden="1">'tabel 27'!$A:$B</definedName>
    <definedName name="Z_7B7AEB28_DED4_40E4_8877_533DEFA6F95A_.wvu.PrintArea" localSheetId="31" hidden="1">'tabel 27'!$A$1:$V$69</definedName>
    <definedName name="Z_7B7AEB28_DED4_40E4_8877_533DEFA6F95A_.wvu.Rows" localSheetId="31" hidden="1">'tabel 27'!$1:$2,'tabel 27'!$6:$7</definedName>
    <definedName name="Z_7BA20689_7BE9_4446_9BEF_FF684F54BDC3_.wvu.PrintArea" localSheetId="26" hidden="1">'tabel 23'!$A$1:$V$81</definedName>
    <definedName name="Z_7BA3B5C0_4B03_4210_8ED7_BE017EA4A6CD_.wvu.Cols" localSheetId="26" hidden="1">'tabel 23'!$A:$B</definedName>
    <definedName name="Z_7BA3B5C0_4B03_4210_8ED7_BE017EA4A6CD_.wvu.PrintArea" localSheetId="26" hidden="1">'tabel 23'!$A$1:$V$81</definedName>
    <definedName name="Z_7BA3B5C0_4B03_4210_8ED7_BE017EA4A6CD_.wvu.Rows" localSheetId="26" hidden="1">'tabel 23'!$1:$2,'tabel 23'!$6:$7</definedName>
    <definedName name="Z_7BB318D5_FBA4_4E7C_8FD2_B02587E1113A_.wvu.PrintArea" localSheetId="5" hidden="1">'tabel 4'!$A$1:$L$67</definedName>
    <definedName name="Z_7BB318D5_FBA4_4E7C_8FD2_B02587E1113A_.wvu.Rows" localSheetId="5" hidden="1">'tabel 4'!$67:$67</definedName>
    <definedName name="Z_7BB87D5A_3B47_471B_9397_CD56C7ABA1C1_.wvu.Cols" localSheetId="2" hidden="1">'tabel 2 (b)'!$A:$A</definedName>
    <definedName name="Z_7BB87D5A_3B47_471B_9397_CD56C7ABA1C1_.wvu.PrintArea" localSheetId="2" hidden="1">'tabel 2 (b)'!$A$1:$O$17</definedName>
    <definedName name="Z_7BB87D5A_3B47_471B_9397_CD56C7ABA1C1_.wvu.Rows" localSheetId="2" hidden="1">'tabel 2 (b)'!$1:$4,'tabel 2 (b)'!$5:$6</definedName>
    <definedName name="Z_7BBA4BC1_AAF3_40C7_A633_949E3169A8E5_.wvu.Cols" localSheetId="4" hidden="1">'tabel 3'!#REF!</definedName>
    <definedName name="Z_7BBA4BC1_AAF3_40C7_A633_949E3169A8E5_.wvu.PrintArea" localSheetId="4" hidden="1">'tabel 3'!$A$1:$N$66</definedName>
    <definedName name="Z_7BCBC935_7C5C_4D62_8F70_03DED0157881_.wvu.PrintArea" localSheetId="33" hidden="1">'tabel 29'!$A$1:$V$69</definedName>
    <definedName name="Z_7BEDBB1F_6502_4FDA_BB80_BB83D1B2BDCA_.wvu.PrintArea" localSheetId="27" hidden="1">'tabel 24'!$A$1:$M$67</definedName>
    <definedName name="Z_7BF89930_05BD_4350_8FA3_FAE1C386C5DC_.wvu.PrintArea" localSheetId="5" hidden="1">'tabel 4'!$A$1:$L$67</definedName>
    <definedName name="Z_7BF89930_05BD_4350_8FA3_FAE1C386C5DC_.wvu.Rows" localSheetId="5" hidden="1">'tabel 4'!$67:$67</definedName>
    <definedName name="Z_7C0C54BD_E85A_4241_9C7C_94111B8CBE0D_.wvu.Cols" localSheetId="4" hidden="1">'tabel 3'!#REF!</definedName>
    <definedName name="Z_7C0C54BD_E85A_4241_9C7C_94111B8CBE0D_.wvu.PrintArea" localSheetId="4" hidden="1">'tabel 3'!$A$1:$N$66</definedName>
    <definedName name="Z_7C1E27A8_536A_4FB2_BD96_707CADE41196_.wvu.PrintArea" localSheetId="22" hidden="1">'tabel 19'!$A$1:$V$81</definedName>
    <definedName name="Z_7C27261E_BC98_4E54_90A8_E85CEB97192B_.wvu.Cols" localSheetId="33" hidden="1">'tabel 29'!$A:$B</definedName>
    <definedName name="Z_7C27261E_BC98_4E54_90A8_E85CEB97192B_.wvu.PrintArea" localSheetId="33" hidden="1">'tabel 29'!$A$1:$V$69</definedName>
    <definedName name="Z_7C27261E_BC98_4E54_90A8_E85CEB97192B_.wvu.Rows" localSheetId="33" hidden="1">'tabel 29'!$1:$2,'tabel 29'!$6:$7</definedName>
    <definedName name="Z_7C8FB980_6DBF_46DE_850F_545482184F09_.wvu.Cols" localSheetId="26" hidden="1">'tabel 23'!$A:$B</definedName>
    <definedName name="Z_7C8FB980_6DBF_46DE_850F_545482184F09_.wvu.PrintArea" localSheetId="26" hidden="1">'tabel 23'!$A$1:$V$81</definedName>
    <definedName name="Z_7C8FB980_6DBF_46DE_850F_545482184F09_.wvu.Rows" localSheetId="26" hidden="1">'tabel 23'!$1:$2,'tabel 23'!$6:$7</definedName>
    <definedName name="Z_7C96156A_CB1C_11D2_815A_00104BAF4F9D_.wvu.Cols" localSheetId="4" hidden="1">'tabel 3'!$B:$B</definedName>
    <definedName name="Z_7C96156A_CB1C_11D2_815A_00104BAF4F9D_.wvu.Cols" localSheetId="5" hidden="1">'tabel 4'!$A:$B</definedName>
    <definedName name="Z_7C96156A_CB1C_11D2_815A_00104BAF4F9D_.wvu.Cols" localSheetId="6" hidden="1">'tabel 5'!$A:$B</definedName>
    <definedName name="Z_7C96156A_CB1C_11D2_815A_00104BAF4F9D_.wvu.Cols" localSheetId="7" hidden="1">'tabel 6 '!$A:$B</definedName>
    <definedName name="Z_7C96156A_CB1C_11D2_815A_00104BAF4F9D_.wvu.Rows" localSheetId="4" hidden="1">'tabel 3'!$1:$1,'tabel 3'!#REF!,'tabel 3'!$4:$5</definedName>
    <definedName name="Z_7C96156A_CB1C_11D2_815A_00104BAF4F9D_.wvu.Rows" localSheetId="5" hidden="1">'tabel 4'!$1:$1,'tabel 4'!$2:$2,'tabel 4'!$4:$5</definedName>
    <definedName name="Z_7C96156A_CB1C_11D2_815A_00104BAF4F9D_.wvu.Rows" localSheetId="6" hidden="1">'tabel 5'!$1:$1,'tabel 5'!$3:$3,'tabel 5'!$4:$5</definedName>
    <definedName name="Z_7C96156A_CB1C_11D2_815A_00104BAF4F9D_.wvu.Rows" localSheetId="7" hidden="1">'tabel 6 '!$1:$1,'tabel 6 '!$3:$3,'tabel 6 '!$4:$5</definedName>
    <definedName name="Z_7C96156B_CB1C_11D2_815A_00104BAF4F9D_.wvu.Cols" localSheetId="4" hidden="1">'tabel 3'!#REF!</definedName>
    <definedName name="Z_7C96156B_CB1C_11D2_815A_00104BAF4F9D_.wvu.Cols" localSheetId="5" hidden="1">'tabel 4'!#REF!</definedName>
    <definedName name="Z_7C96156B_CB1C_11D2_815A_00104BAF4F9D_.wvu.Cols" localSheetId="6" hidden="1">'tabel 5'!#REF!</definedName>
    <definedName name="Z_7C96156B_CB1C_11D2_815A_00104BAF4F9D_.wvu.Cols" localSheetId="7" hidden="1">'tabel 6 '!#REF!</definedName>
    <definedName name="Z_7C96156B_CB1C_11D2_815A_00104BAF4F9D_.wvu.Rows" localSheetId="4" hidden="1">'tabel 3'!#REF!,'tabel 3'!$2:$2,'tabel 3'!#REF!</definedName>
    <definedName name="Z_7C96156B_CB1C_11D2_815A_00104BAF4F9D_.wvu.Rows" localSheetId="5" hidden="1">'tabel 4'!#REF!,'tabel 4'!#REF!,'tabel 4'!#REF!</definedName>
    <definedName name="Z_7C96156B_CB1C_11D2_815A_00104BAF4F9D_.wvu.Rows" localSheetId="6" hidden="1">'tabel 5'!#REF!,'tabel 5'!#REF!,'tabel 5'!#REF!</definedName>
    <definedName name="Z_7C96156B_CB1C_11D2_815A_00104BAF4F9D_.wvu.Rows" localSheetId="7" hidden="1">'tabel 6 '!#REF!,'tabel 6 '!#REF!,'tabel 6 '!#REF!</definedName>
    <definedName name="Z_7CA20CEB_186D_4BAE_84BD_F3E639EBE615_.wvu.Cols" localSheetId="32" hidden="1">'tabel 28'!$A:$B</definedName>
    <definedName name="Z_7CA20CEB_186D_4BAE_84BD_F3E639EBE615_.wvu.PrintArea" localSheetId="32" hidden="1">'tabel 28'!$A$1:$V$69</definedName>
    <definedName name="Z_7CA20CEB_186D_4BAE_84BD_F3E639EBE615_.wvu.Rows" localSheetId="32" hidden="1">'tabel 28'!$1:$2,'tabel 28'!$6:$7</definedName>
    <definedName name="Z_7CB073FF_5C47_4C86_A3F5_95B4A9C031C3_.wvu.PrintArea" localSheetId="6" hidden="1">'tabel 5'!$A$1:$M$78</definedName>
    <definedName name="Z_7CD19638_D824_41A8_99F2_397E5DCA0800_.wvu.Cols" localSheetId="31" hidden="1">'tabel 27'!$A:$B</definedName>
    <definedName name="Z_7CD19638_D824_41A8_99F2_397E5DCA0800_.wvu.PrintArea" localSheetId="31" hidden="1">'tabel 27'!$A$1:$V$69</definedName>
    <definedName name="Z_7CD19638_D824_41A8_99F2_397E5DCA0800_.wvu.Rows" localSheetId="31" hidden="1">'tabel 27'!$1:$2,'tabel 27'!$6:$7</definedName>
    <definedName name="Z_7CDD5346_4320_4124_9754_B834715D5BF3_.wvu.Cols" localSheetId="30" hidden="1">'tabel 26'!$A:$B</definedName>
    <definedName name="Z_7CDD5346_4320_4124_9754_B834715D5BF3_.wvu.PrintArea" localSheetId="30" hidden="1">'tabel 26'!$A$1:$V$69</definedName>
    <definedName name="Z_7CDD5346_4320_4124_9754_B834715D5BF3_.wvu.Rows" localSheetId="30" hidden="1">'tabel 26'!$1:$2,'tabel 26'!$6:$7</definedName>
    <definedName name="Z_7CDD8EAB_F894_484A_941C_69263D6DE197_.wvu.Cols" localSheetId="31" hidden="1">'tabel 27'!#REF!</definedName>
    <definedName name="Z_7CDD8EAB_F894_484A_941C_69263D6DE197_.wvu.PrintArea" localSheetId="31" hidden="1">'tabel 27'!$A$1:$V$69</definedName>
    <definedName name="Z_7CF4882D_D888_49C7_AF10_BB97F9F228E7_.wvu.PrintArea" localSheetId="2" hidden="1">'tabel 2 (b)'!$A$1:$O$17</definedName>
    <definedName name="Z_7CFC28F2_B1A9_4FAE_BBC2_D4FBE5D24038_.wvu.Cols" localSheetId="31" hidden="1">'tabel 27'!$A:$B</definedName>
    <definedName name="Z_7CFC28F2_B1A9_4FAE_BBC2_D4FBE5D24038_.wvu.PrintArea" localSheetId="31" hidden="1">'tabel 27'!$A$1:$V$69</definedName>
    <definedName name="Z_7CFC28F2_B1A9_4FAE_BBC2_D4FBE5D24038_.wvu.Rows" localSheetId="31" hidden="1">'tabel 27'!$1:$2,'tabel 27'!$6:$7</definedName>
    <definedName name="Z_7D1325F3_425E_4B99_8F53_535564B38EBD_.wvu.Cols" localSheetId="30" hidden="1">'tabel 26'!$A:$B</definedName>
    <definedName name="Z_7D1325F3_425E_4B99_8F53_535564B38EBD_.wvu.PrintArea" localSheetId="30" hidden="1">'tabel 26'!$A$1:$V$69</definedName>
    <definedName name="Z_7D1325F3_425E_4B99_8F53_535564B38EBD_.wvu.Rows" localSheetId="30" hidden="1">'tabel 26'!$1:$2,'tabel 26'!$6:$7</definedName>
    <definedName name="Z_7D29689B_CCC6_473F_A67E_FD58637CEA6B_.wvu.PrintArea" localSheetId="6" hidden="1">'tabel 5'!$A$1:$M$78</definedName>
    <definedName name="Z_7D48D85B_3BF0_4397_ADA6_E0448FD9C501_.wvu.Cols" localSheetId="6" hidden="1">'tabel 5'!#REF!</definedName>
    <definedName name="Z_7D48D85B_3BF0_4397_ADA6_E0448FD9C501_.wvu.PrintArea" localSheetId="6" hidden="1">'tabel 5'!$A$1:$M$78</definedName>
    <definedName name="Z_7D710CD9_28BD_4238_B816_F763B42BD384_.wvu.Cols" localSheetId="26" hidden="1">'tabel 23'!$A:$B</definedName>
    <definedName name="Z_7D710CD9_28BD_4238_B816_F763B42BD384_.wvu.PrintArea" localSheetId="26" hidden="1">'tabel 23'!$A$1:$V$81</definedName>
    <definedName name="Z_7D710CD9_28BD_4238_B816_F763B42BD384_.wvu.Rows" localSheetId="26" hidden="1">'tabel 23'!$1:$2,'tabel 23'!$6:$7</definedName>
    <definedName name="Z_7D8501A1_93DE_4387_93D3_157E241B92EB_.wvu.Cols" localSheetId="7" hidden="1">'tabel 6 '!#REF!</definedName>
    <definedName name="Z_7D8501A1_93DE_4387_93D3_157E241B92EB_.wvu.PrintArea" localSheetId="7" hidden="1">'tabel 6 '!$A$1:$K$78</definedName>
    <definedName name="Z_7E41E26F_88AA_43B5_94E4_BA8A45023EC4_.wvu.PrintArea" localSheetId="23" hidden="1">'tabel 20'!$A$1:$V$81</definedName>
    <definedName name="Z_7E496E3A_3FBD_491E_B941_693D421EEF44_.wvu.PrintArea" localSheetId="5" hidden="1">'tabel 4'!$A$1:$L$67</definedName>
    <definedName name="Z_7E96439F_C32C_4735_BE99_A4B6551D173A_.wvu.PrintArea" localSheetId="3" hidden="1">'tabel 2 (t)'!$A$1:$O$17</definedName>
    <definedName name="Z_7ECCDF9F_150F_4072_B424_D8002EE26F1C_.wvu.PrintArea" localSheetId="7" hidden="1">'tabel 6 '!$A$1:$K$78</definedName>
    <definedName name="Z_7EFE2935_ECAF_4DF1_AF2F_4491702ADC7B_.wvu.PrintArea" localSheetId="5" hidden="1">'tabel 4'!$A$1:$L$67</definedName>
    <definedName name="Z_7F7BB407_E5DD_4171_BE2B_0AC032D6819F_.wvu.PrintArea" localSheetId="27" hidden="1">'tabel 24'!$A$1:$M$67</definedName>
    <definedName name="Z_7FBCA0ED_6F86_4296_B798_5E5118EADB27_.wvu.Cols" localSheetId="31" hidden="1">'tabel 27'!$A:$B</definedName>
    <definedName name="Z_7FBCA0ED_6F86_4296_B798_5E5118EADB27_.wvu.PrintArea" localSheetId="31" hidden="1">'tabel 27'!$A$1:$V$69</definedName>
    <definedName name="Z_7FBCA0ED_6F86_4296_B798_5E5118EADB27_.wvu.Rows" localSheetId="31" hidden="1">'tabel 27'!$1:$2,'tabel 27'!$6:$7</definedName>
    <definedName name="Z_7FD2542C_2041_40C5_ABC2_3468DF3478D4_.wvu.PrintArea" localSheetId="30" hidden="1">'tabel 26'!$A$1:$V$69</definedName>
    <definedName name="Z_7FF81F9E_DAAA_44AD_877B_6E982C37E1CD_.wvu.PrintArea" localSheetId="27" hidden="1">'tabel 24'!$A$1:$M$67</definedName>
    <definedName name="Z_8038734F_E8F0_4F18_9B5E_00CE4C6C028B_.wvu.Cols" localSheetId="30" hidden="1">'tabel 26'!$A:$B</definedName>
    <definedName name="Z_8038734F_E8F0_4F18_9B5E_00CE4C6C028B_.wvu.PrintArea" localSheetId="30" hidden="1">'tabel 26'!$A$1:$V$69</definedName>
    <definedName name="Z_8038734F_E8F0_4F18_9B5E_00CE4C6C028B_.wvu.Rows" localSheetId="30" hidden="1">'tabel 26'!$1:$2,'tabel 26'!$6:$7</definedName>
    <definedName name="Z_803CF8A2_5994_45D4_8C1D_0E2D2296EBF8_.wvu.PrintArea" localSheetId="26" hidden="1">'tabel 23'!$A$1:$V$81</definedName>
    <definedName name="Z_804DAE34_788C_4FE5_97E3_278AF4C33CB3_.wvu.Cols" localSheetId="31" hidden="1">'tabel 27'!$A:$B</definedName>
    <definedName name="Z_804DAE34_788C_4FE5_97E3_278AF4C33CB3_.wvu.PrintArea" localSheetId="31" hidden="1">'tabel 27'!$A$1:$V$69</definedName>
    <definedName name="Z_804DAE34_788C_4FE5_97E3_278AF4C33CB3_.wvu.Rows" localSheetId="31" hidden="1">'tabel 27'!$1:$2,'tabel 27'!$6:$7</definedName>
    <definedName name="Z_80745CD9_BB90_478F_958A_67967542290E_.wvu.Cols" localSheetId="23" hidden="1">'tabel 20'!$A:$B</definedName>
    <definedName name="Z_80745CD9_BB90_478F_958A_67967542290E_.wvu.PrintArea" localSheetId="23" hidden="1">'tabel 20'!$A$1:$V$81</definedName>
    <definedName name="Z_80745CD9_BB90_478F_958A_67967542290E_.wvu.Rows" localSheetId="23" hidden="1">'tabel 20'!$1:$2,'tabel 20'!$6:$7</definedName>
    <definedName name="Z_808BAA37_65E2_44EA_989C_181F8D1EC72D_.wvu.Cols" localSheetId="22" hidden="1">'tabel 19'!$A:$B</definedName>
    <definedName name="Z_808BAA37_65E2_44EA_989C_181F8D1EC72D_.wvu.PrintArea" localSheetId="22" hidden="1">'tabel 19'!$A$1:$V$81</definedName>
    <definedName name="Z_808BAA37_65E2_44EA_989C_181F8D1EC72D_.wvu.Rows" localSheetId="22" hidden="1">'tabel 19'!$1:$2,'tabel 19'!$6:$7</definedName>
    <definedName name="Z_81259509_AFCA_4E75_A11B_28B0097FA29A_.wvu.Cols" localSheetId="23" hidden="1">'tabel 20'!$A:$B</definedName>
    <definedName name="Z_81259509_AFCA_4E75_A11B_28B0097FA29A_.wvu.PrintArea" localSheetId="23" hidden="1">'tabel 20'!$A$1:$V$81</definedName>
    <definedName name="Z_81259509_AFCA_4E75_A11B_28B0097FA29A_.wvu.Rows" localSheetId="23" hidden="1">'tabel 20'!$1:$2,'tabel 20'!$6:$7</definedName>
    <definedName name="Z_813D81D3_9CB8_4EC7_BE98_BD3097E4FD86_.wvu.PrintArea" localSheetId="29" hidden="1">'tabel 25'!$A$1:$V$69</definedName>
    <definedName name="Z_8155C3BE_2939_4EAE_B631_319527A16DB8_.wvu.Cols" localSheetId="4" hidden="1">'tabel 3'!#REF!</definedName>
    <definedName name="Z_8155C3BE_2939_4EAE_B631_319527A16DB8_.wvu.PrintArea" localSheetId="4" hidden="1">'tabel 3'!$A$1:$N$66</definedName>
    <definedName name="Z_81C56A21_6D23_4CAF_A256_6E52308D1FD6_.wvu.Cols" localSheetId="7" hidden="1">'tabel 6 '!$A:$B</definedName>
    <definedName name="Z_81C56A21_6D23_4CAF_A256_6E52308D1FD6_.wvu.PrintArea" localSheetId="7" hidden="1">'tabel 6 '!$A$1:$K$78</definedName>
    <definedName name="Z_81C56A21_6D23_4CAF_A256_6E52308D1FD6_.wvu.Rows" localSheetId="7" hidden="1">'tabel 6 '!$1:$1,'tabel 6 '!$3:$3,'tabel 6 '!$4:$5</definedName>
    <definedName name="Z_81CD4E08_420E_4FF7_B253_7A044CEBB8DA_.wvu.Cols" localSheetId="5" hidden="1">'tabel 4'!$A:$B</definedName>
    <definedName name="Z_81CD4E08_420E_4FF7_B253_7A044CEBB8DA_.wvu.PrintArea" localSheetId="5" hidden="1">'tabel 4'!$A$1:$L$67</definedName>
    <definedName name="Z_81CD4E08_420E_4FF7_B253_7A044CEBB8DA_.wvu.Rows" localSheetId="5" hidden="1">'tabel 4'!$1:$1,'tabel 4'!$2:$2,'tabel 4'!$4:$5</definedName>
    <definedName name="Z_81F4409E_8A58_4DD1_A4BE_9B85FF08D8A0_.wvu.Cols" localSheetId="4" hidden="1">'tabel 3'!#REF!</definedName>
    <definedName name="Z_81F4409E_8A58_4DD1_A4BE_9B85FF08D8A0_.wvu.PrintArea" localSheetId="4" hidden="1">'tabel 3'!$A$1:$N$66</definedName>
    <definedName name="Z_81FC9EC6_A127_4ED9_A293_7FE4EDD93F87_.wvu.PrintArea" localSheetId="27" hidden="1">'tabel 24'!$A$1:$M$67</definedName>
    <definedName name="Z_81FDBA86_A0D6_4A78_8114_6D7F0F73C5AF_.wvu.Cols" localSheetId="31" hidden="1">'tabel 27'!$A:$B</definedName>
    <definedName name="Z_81FDBA86_A0D6_4A78_8114_6D7F0F73C5AF_.wvu.PrintArea" localSheetId="31" hidden="1">'tabel 27'!$A$1:$V$69</definedName>
    <definedName name="Z_81FDBA86_A0D6_4A78_8114_6D7F0F73C5AF_.wvu.Rows" localSheetId="31" hidden="1">'tabel 27'!$1:$2,'tabel 27'!$6:$7</definedName>
    <definedName name="Z_822D06F0_3E88_4E56_8D57_464600FECAE7_.wvu.Cols" localSheetId="23" hidden="1">'tabel 20'!$A:$B</definedName>
    <definedName name="Z_822D06F0_3E88_4E56_8D57_464600FECAE7_.wvu.PrintArea" localSheetId="23" hidden="1">'tabel 20'!$A$1:$V$81</definedName>
    <definedName name="Z_822D06F0_3E88_4E56_8D57_464600FECAE7_.wvu.Rows" localSheetId="23" hidden="1">'tabel 20'!$1:$2,'tabel 20'!$6:$7</definedName>
    <definedName name="Z_82A8C104_07B4_48AA_AACF_DB8C4BA91A72_.wvu.Cols" localSheetId="23" hidden="1">'tabel 20'!$A:$B</definedName>
    <definedName name="Z_82A8C104_07B4_48AA_AACF_DB8C4BA91A72_.wvu.PrintArea" localSheetId="23" hidden="1">'tabel 20'!$A$1:$V$81</definedName>
    <definedName name="Z_82A8C104_07B4_48AA_AACF_DB8C4BA91A72_.wvu.Rows" localSheetId="23" hidden="1">'tabel 20'!$1:$2,'tabel 20'!$6:$7</definedName>
    <definedName name="Z_82C60B57_5F26_44BC_AA6C_A0D03B004572_.wvu.Cols" localSheetId="29" hidden="1">'tabel 25'!$A:$B</definedName>
    <definedName name="Z_82C60B57_5F26_44BC_AA6C_A0D03B004572_.wvu.PrintArea" localSheetId="29" hidden="1">'tabel 25'!$A$1:$V$69</definedName>
    <definedName name="Z_82C60B57_5F26_44BC_AA6C_A0D03B004572_.wvu.Rows" localSheetId="29" hidden="1">'tabel 25'!$1:$2,'tabel 25'!$6:$7</definedName>
    <definedName name="Z_82CCEF16_6788_42AF_8BC0_361453859034_.wvu.Cols" localSheetId="29" hidden="1">'tabel 25'!$A:$B</definedName>
    <definedName name="Z_82CCEF16_6788_42AF_8BC0_361453859034_.wvu.PrintArea" localSheetId="29" hidden="1">'tabel 25'!$A$1:$V$69</definedName>
    <definedName name="Z_82CCEF16_6788_42AF_8BC0_361453859034_.wvu.Rows" localSheetId="29" hidden="1">'tabel 25'!$1:$2,'tabel 25'!$6:$7</definedName>
    <definedName name="Z_82E6C12A_2034_4395_9DD5_E957520DCB44_.wvu.Cols" localSheetId="24" hidden="1">'tabel 21'!$A:$B</definedName>
    <definedName name="Z_82E6C12A_2034_4395_9DD5_E957520DCB44_.wvu.PrintArea" localSheetId="24" hidden="1">'tabel 21'!$A$1:$V$81</definedName>
    <definedName name="Z_82E6C12A_2034_4395_9DD5_E957520DCB44_.wvu.Rows" localSheetId="24" hidden="1">'tabel 21'!$1:$2,'tabel 21'!$6:$7</definedName>
    <definedName name="Z_83187446_79EA_4392_A80C_722A30820F38_.wvu.Cols" localSheetId="2" hidden="1">'tabel 2 (b)'!$A:$A</definedName>
    <definedName name="Z_83187446_79EA_4392_A80C_722A30820F38_.wvu.PrintArea" localSheetId="2" hidden="1">'tabel 2 (b)'!$A$1:$O$17</definedName>
    <definedName name="Z_83187446_79EA_4392_A80C_722A30820F38_.wvu.Rows" localSheetId="2" hidden="1">'tabel 2 (b)'!$1:$4,'tabel 2 (b)'!$5:$6</definedName>
    <definedName name="Z_8344418F_E7D5_4DB3_9648_628F123A0759_.wvu.PrintArea" localSheetId="24" hidden="1">'tabel 21'!$A$1:$V$81</definedName>
    <definedName name="Z_837076DA_6B13_40BB_92FC_7849CAD37DD0_.wvu.Cols" localSheetId="20" hidden="1">'tabel 18'!$A:$B</definedName>
    <definedName name="Z_837076DA_6B13_40BB_92FC_7849CAD37DD0_.wvu.PrintArea" localSheetId="20" hidden="1">'tabel 18'!$A$1:$L$79</definedName>
    <definedName name="Z_837076DA_6B13_40BB_92FC_7849CAD37DD0_.wvu.Rows" localSheetId="20" hidden="1">'tabel 18'!$1:$2,'tabel 18'!$5:$6</definedName>
    <definedName name="Z_839833D2_D980_4210_A267_184065BD22B4_.wvu.PrintArea" localSheetId="5" hidden="1">'tabel 4'!$A$1:$L$67</definedName>
    <definedName name="Z_839833D2_D980_4210_A267_184065BD22B4_.wvu.Rows" localSheetId="5" hidden="1">'tabel 4'!$67:$67</definedName>
    <definedName name="Z_83AE9CAD_870E_431D_9A13_679AF75DEE5A_.wvu.Cols" localSheetId="32" hidden="1">'tabel 28'!$A:$B</definedName>
    <definedName name="Z_83AE9CAD_870E_431D_9A13_679AF75DEE5A_.wvu.PrintArea" localSheetId="32" hidden="1">'tabel 28'!$A$1:$V$69</definedName>
    <definedName name="Z_83AE9CAD_870E_431D_9A13_679AF75DEE5A_.wvu.Rows" localSheetId="32" hidden="1">'tabel 28'!$1:$2,'tabel 28'!$6:$7</definedName>
    <definedName name="Z_840F9797_DFFE_44D0_992B_D524308F7815_.wvu.PrintArea" localSheetId="30" hidden="1">'tabel 26'!$A$1:$V$69</definedName>
    <definedName name="Z_8410EF2F_EE27_4BB3_97C1_6E8F7DDB5EBC_.wvu.Cols" localSheetId="3" hidden="1">'tabel 2 (t)'!$A:$A</definedName>
    <definedName name="Z_8410EF2F_EE27_4BB3_97C1_6E8F7DDB5EBC_.wvu.PrintArea" localSheetId="3" hidden="1">'tabel 2 (t)'!$A$1:$O$17</definedName>
    <definedName name="Z_8410EF2F_EE27_4BB3_97C1_6E8F7DDB5EBC_.wvu.Rows" localSheetId="3" hidden="1">'tabel 2 (t)'!$1:$4,'tabel 2 (t)'!$5:$6</definedName>
    <definedName name="Z_843CA545_4AD3_4A99_822E_B56B2BE4BD3C_.wvu.PrintArea" localSheetId="20" hidden="1">'tabel 18'!$A$1:$L$79</definedName>
    <definedName name="Z_84474AD2_2C35_497D_A71A_8661453829B9_.wvu.PrintArea" localSheetId="5" hidden="1">'tabel 4'!$A$1:$L$67</definedName>
    <definedName name="Z_845706D3_59AB_467C_A07C_E4A386C08462_.wvu.PrintArea" localSheetId="30" hidden="1">'tabel 26'!$A$1:$V$69</definedName>
    <definedName name="Z_8470E209_BE1B_49FD_848A_C54F97CC0DFB_.wvu.PrintArea" localSheetId="5" hidden="1">'tabel 4'!$A$1:$L$67</definedName>
    <definedName name="Z_84A5C4AE_6B7C_410A_AF07_1735AD3BA3E5_.wvu.PrintArea" localSheetId="27" hidden="1">'tabel 24'!$A$1:$M$67</definedName>
    <definedName name="Z_84A5C4AE_6B7C_410A_AF07_1735AD3BA3E5_.wvu.Rows" localSheetId="27" hidden="1">'tabel 24'!$1:$4,'tabel 24'!$5:$6</definedName>
    <definedName name="Z_84B6EA56_CD20_4688_9183_DD742E365883_.wvu.PrintArea" localSheetId="4" hidden="1">'tabel 3'!$A$1:$N$66</definedName>
    <definedName name="Z_84CDE0B7_3CE3_49BD_BE12_6E69D70DA8B7_.wvu.PrintArea" localSheetId="27" hidden="1">'tabel 24'!$A$1:$M$67</definedName>
    <definedName name="Z_8554308B_788B_4275_9E8B_85DD3314A455_.wvu.PrintArea" localSheetId="31" hidden="1">'tabel 27'!$A$1:$V$69</definedName>
    <definedName name="Z_857D1644_C7EF_4C40_AAC8_AEA7EF643C59_.wvu.Cols" localSheetId="2" hidden="1">'tabel 2 (b)'!$A:$A</definedName>
    <definedName name="Z_857D1644_C7EF_4C40_AAC8_AEA7EF643C59_.wvu.PrintArea" localSheetId="2" hidden="1">'tabel 2 (b)'!$A$1:$O$17</definedName>
    <definedName name="Z_857D1644_C7EF_4C40_AAC8_AEA7EF643C59_.wvu.Rows" localSheetId="2" hidden="1">'tabel 2 (b)'!$1:$4,'tabel 2 (b)'!$5:$6</definedName>
    <definedName name="Z_8586334E_C49B_4F2B_B4DD_657F9B63CA60_.wvu.Cols" localSheetId="6" hidden="1">'tabel 5'!$A:$B</definedName>
    <definedName name="Z_8586334E_C49B_4F2B_B4DD_657F9B63CA60_.wvu.PrintArea" localSheetId="6" hidden="1">'tabel 5'!$A$1:$M$78</definedName>
    <definedName name="Z_8586334E_C49B_4F2B_B4DD_657F9B63CA60_.wvu.Rows" localSheetId="6" hidden="1">'tabel 5'!$1:$1,'tabel 5'!$3:$3,'tabel 5'!$4:$5</definedName>
    <definedName name="Z_859D3977_E39B_4107_A631_858ACE919043_.wvu.Cols" localSheetId="20" hidden="1">'tabel 18'!$A:$B</definedName>
    <definedName name="Z_859D3977_E39B_4107_A631_858ACE919043_.wvu.PrintArea" localSheetId="20" hidden="1">'tabel 18'!$A$1:$L$79</definedName>
    <definedName name="Z_859D3977_E39B_4107_A631_858ACE919043_.wvu.Rows" localSheetId="20" hidden="1">'tabel 18'!$1:$2,'tabel 18'!$5:$6</definedName>
    <definedName name="Z_85FDEB02_8E7A_4436_A2F4_38957998A483_.wvu.Cols" localSheetId="24" hidden="1">'tabel 21'!$A:$B</definedName>
    <definedName name="Z_85FDEB02_8E7A_4436_A2F4_38957998A483_.wvu.PrintArea" localSheetId="24" hidden="1">'tabel 21'!$A$1:$V$81</definedName>
    <definedName name="Z_85FDEB02_8E7A_4436_A2F4_38957998A483_.wvu.Rows" localSheetId="24" hidden="1">'tabel 21'!$1:$2,'tabel 21'!$6:$7</definedName>
    <definedName name="Z_85FF7F64_37C8_451E_BB02_0B406DBD5EA4_.wvu.PrintArea" localSheetId="1" hidden="1">'tabel 2'!$A$1:$N$17</definedName>
    <definedName name="Z_8617085F_3E57_4184_A19B_0A5DCBF8549C_.wvu.PrintArea" localSheetId="2" hidden="1">'tabel 2 (b)'!$A$1:$O$17</definedName>
    <definedName name="Z_86358D42_0AAD_4C5A_B871_623DC9E3ADB1_.wvu.Cols" localSheetId="23" hidden="1">'tabel 20'!$A:$B</definedName>
    <definedName name="Z_86358D42_0AAD_4C5A_B871_623DC9E3ADB1_.wvu.PrintArea" localSheetId="23" hidden="1">'tabel 20'!$A$1:$V$81</definedName>
    <definedName name="Z_86358D42_0AAD_4C5A_B871_623DC9E3ADB1_.wvu.Rows" localSheetId="23" hidden="1">'tabel 20'!$1:$2,'tabel 20'!$6:$7</definedName>
    <definedName name="Z_8640AFFB_47BB_423F_A3D2_3528E13BB5B4_.wvu.Cols" localSheetId="6" hidden="1">'tabel 5'!$A:$B</definedName>
    <definedName name="Z_8640AFFB_47BB_423F_A3D2_3528E13BB5B4_.wvu.PrintArea" localSheetId="6" hidden="1">'tabel 5'!$A$1:$M$78</definedName>
    <definedName name="Z_8640AFFB_47BB_423F_A3D2_3528E13BB5B4_.wvu.Rows" localSheetId="6" hidden="1">'tabel 5'!$1:$1,'tabel 5'!$3:$3,'tabel 5'!$4:$5</definedName>
    <definedName name="Z_8672EF64_DE00_4738_AB3D_10620459187A_.wvu.Cols" localSheetId="30" hidden="1">'tabel 26'!$A:$B</definedName>
    <definedName name="Z_8672EF64_DE00_4738_AB3D_10620459187A_.wvu.PrintArea" localSheetId="30" hidden="1">'tabel 26'!$A$1:$V$69</definedName>
    <definedName name="Z_8672EF64_DE00_4738_AB3D_10620459187A_.wvu.Rows" localSheetId="30" hidden="1">'tabel 26'!$1:$2,'tabel 26'!$6:$7</definedName>
    <definedName name="Z_86CD21DD_F546_4695_A991_8DD84BBDF36E_.wvu.PrintArea" localSheetId="25" hidden="1">'tabel 22'!$A$1:$V$81</definedName>
    <definedName name="Z_86CE30A1_861B_45A3_9141_4A69CADF5AC4_.wvu.PrintArea" localSheetId="27" hidden="1">'tabel 24'!$A$1:$M$67</definedName>
    <definedName name="Z_86CE30A1_861B_45A3_9141_4A69CADF5AC4_.wvu.Rows" localSheetId="27" hidden="1">'tabel 24'!$1:$4,'tabel 24'!$5:$6</definedName>
    <definedName name="Z_86E92AAA_A421_449B_8F57_F0587BAA353E_.wvu.PrintArea" localSheetId="20" hidden="1">'tabel 18'!$A$1:$L$79</definedName>
    <definedName name="Z_871AA54D_C2C4_400E_A11D_3953919B4E32_.wvu.Cols" localSheetId="4" hidden="1">'tabel 3'!$B:$B</definedName>
    <definedName name="Z_871AA54D_C2C4_400E_A11D_3953919B4E32_.wvu.PrintArea" localSheetId="4" hidden="1">'tabel 3'!$A$1:$N$66</definedName>
    <definedName name="Z_872A3837_4CF2_43C8_A166_7BF868F0D797_.wvu.PrintArea" localSheetId="20" hidden="1">'tabel 18'!$A$1:$L$79</definedName>
    <definedName name="Z_87941B10_0E85_4CB2_B332_521F2FF44C7A_.wvu.Cols" localSheetId="30" hidden="1">'tabel 26'!$A:$B</definedName>
    <definedName name="Z_87941B10_0E85_4CB2_B332_521F2FF44C7A_.wvu.PrintArea" localSheetId="30" hidden="1">'tabel 26'!$A$1:$V$69</definedName>
    <definedName name="Z_87941B10_0E85_4CB2_B332_521F2FF44C7A_.wvu.Rows" localSheetId="30" hidden="1">'tabel 26'!$1:$2,'tabel 26'!$6:$7</definedName>
    <definedName name="Z_8799C1BD_6B3B_4DDF_A8AC_5707DC7303BA_.wvu.PrintArea" localSheetId="1" hidden="1">'tabel 2'!$A$1:$N$17</definedName>
    <definedName name="Z_88611D56_6562_456C_97FC_211362B72644_.wvu.Cols" localSheetId="2" hidden="1">'tabel 2 (b)'!$A:$A</definedName>
    <definedName name="Z_88611D56_6562_456C_97FC_211362B72644_.wvu.PrintArea" localSheetId="2" hidden="1">'tabel 2 (b)'!$A$1:$O$17</definedName>
    <definedName name="Z_88611D56_6562_456C_97FC_211362B72644_.wvu.Rows" localSheetId="2" hidden="1">'tabel 2 (b)'!$1:$4,'tabel 2 (b)'!$5:$6</definedName>
    <definedName name="Z_88799AC4_F2FF_413E_96C6_CBF65B0B9EDD_.wvu.Cols" localSheetId="3" hidden="1">'tabel 2 (t)'!$A:$A</definedName>
    <definedName name="Z_88799AC4_F2FF_413E_96C6_CBF65B0B9EDD_.wvu.PrintArea" localSheetId="3" hidden="1">'tabel 2 (t)'!$A$1:$O$17</definedName>
    <definedName name="Z_88799AC4_F2FF_413E_96C6_CBF65B0B9EDD_.wvu.Rows" localSheetId="3" hidden="1">'tabel 2 (t)'!$1:$4,'tabel 2 (t)'!$5:$6</definedName>
    <definedName name="Z_894CA59A_0757_4F2B_BB73_5E444DBB48F8_.wvu.PrintArea" localSheetId="5" hidden="1">'tabel 4'!$A$1:$L$67</definedName>
    <definedName name="Z_8955521E_0A21_484C_BF96_C91EEAB381C3_.wvu.Cols" localSheetId="22" hidden="1">'tabel 19'!$A:$B</definedName>
    <definedName name="Z_8955521E_0A21_484C_BF96_C91EEAB381C3_.wvu.PrintArea" localSheetId="22" hidden="1">'tabel 19'!$A$1:$V$81</definedName>
    <definedName name="Z_8955521E_0A21_484C_BF96_C91EEAB381C3_.wvu.Rows" localSheetId="22" hidden="1">'tabel 19'!$1:$2,'tabel 19'!$6:$7</definedName>
    <definedName name="Z_8969ED02_8DF0_44E6_9307_4056114D00D2_.wvu.PrintArea" localSheetId="29" hidden="1">'tabel 25'!$A$1:$V$69</definedName>
    <definedName name="Z_89C4D6CE_1F76_46A0_BC9D_E5EF9D1D0EEF_.wvu.Cols" localSheetId="7" hidden="1">'tabel 6 '!$A:$B</definedName>
    <definedName name="Z_89C4D6CE_1F76_46A0_BC9D_E5EF9D1D0EEF_.wvu.PrintArea" localSheetId="7" hidden="1">'tabel 6 '!$A$1:$K$78</definedName>
    <definedName name="Z_89C4D6CE_1F76_46A0_BC9D_E5EF9D1D0EEF_.wvu.Rows" localSheetId="7" hidden="1">'tabel 6 '!$1:$1,'tabel 6 '!$3:$3,'tabel 6 '!$4:$5</definedName>
    <definedName name="Z_89D7E3FE_2FDF_4406_AD82_15998CB8B201_.wvu.Cols" localSheetId="6" hidden="1">'tabel 5'!$A:$B</definedName>
    <definedName name="Z_89D7E3FE_2FDF_4406_AD82_15998CB8B201_.wvu.PrintArea" localSheetId="6" hidden="1">'tabel 5'!$A$1:$M$78</definedName>
    <definedName name="Z_89D7E3FE_2FDF_4406_AD82_15998CB8B201_.wvu.Rows" localSheetId="6" hidden="1">'tabel 5'!$1:$1,'tabel 5'!$3:$3,'tabel 5'!$4:$5</definedName>
    <definedName name="Z_89F47796_2A35_4B1B_9B50_517AAA24142C_.wvu.Cols" localSheetId="5" hidden="1">'tabel 4'!$A:$B</definedName>
    <definedName name="Z_89F47796_2A35_4B1B_9B50_517AAA24142C_.wvu.PrintArea" localSheetId="5" hidden="1">'tabel 4'!$A$1:$L$67</definedName>
    <definedName name="Z_89F47796_2A35_4B1B_9B50_517AAA24142C_.wvu.Rows" localSheetId="5" hidden="1">'tabel 4'!$1:$1,'tabel 4'!$2:$2,'tabel 4'!$4:$5</definedName>
    <definedName name="Z_89F5C1F1_1D0E_4E23_86FB_40AE05D053D2_.wvu.PrintArea" localSheetId="30" hidden="1">'tabel 26'!$A$1:$V$69</definedName>
    <definedName name="Z_89F72CBE_8379_4524_AAC8_09C7556A3A51_.wvu.Cols" localSheetId="1" hidden="1">'tabel 2'!$A:$A</definedName>
    <definedName name="Z_89F72CBE_8379_4524_AAC8_09C7556A3A51_.wvu.PrintArea" localSheetId="1" hidden="1">'tabel 2'!$A$1:$N$17</definedName>
    <definedName name="Z_89F72CBE_8379_4524_AAC8_09C7556A3A51_.wvu.Rows" localSheetId="1" hidden="1">'tabel 2'!$1:$4,'tabel 2'!$5:$6</definedName>
    <definedName name="Z_89FCDC49_D8B7_4028_9AFB_50F3D033C975_.wvu.PrintArea" localSheetId="27" hidden="1">'tabel 24'!$A$1:$M$67</definedName>
    <definedName name="Z_89FCDC49_D8B7_4028_9AFB_50F3D033C975_.wvu.Rows" localSheetId="27" hidden="1">'tabel 24'!$1:$4,'tabel 24'!$5:$6</definedName>
    <definedName name="Z_8A1DDEE3_67D9_4190_8DB2_9ECBAD5ADA17_.wvu.PrintArea" localSheetId="27" hidden="1">'tabel 24'!$A$1:$M$67</definedName>
    <definedName name="Z_8A3C8257_FD57_47D4_B4AB_E918B428F344_.wvu.Cols" localSheetId="24" hidden="1">'tabel 21'!$A:$B</definedName>
    <definedName name="Z_8A3C8257_FD57_47D4_B4AB_E918B428F344_.wvu.PrintArea" localSheetId="24" hidden="1">'tabel 21'!$A$1:$V$81</definedName>
    <definedName name="Z_8A3C8257_FD57_47D4_B4AB_E918B428F344_.wvu.Rows" localSheetId="24" hidden="1">'tabel 21'!$1:$2,'tabel 21'!$6:$7</definedName>
    <definedName name="Z_8A515954_FB1A_4E4A_851C_74F86BCE154E_.wvu.Cols" localSheetId="32" hidden="1">'tabel 28'!$A:$B</definedName>
    <definedName name="Z_8A515954_FB1A_4E4A_851C_74F86BCE154E_.wvu.PrintArea" localSheetId="32" hidden="1">'tabel 28'!$A$1:$V$69</definedName>
    <definedName name="Z_8A515954_FB1A_4E4A_851C_74F86BCE154E_.wvu.Rows" localSheetId="32" hidden="1">'tabel 28'!$1:$2,'tabel 28'!$6:$7</definedName>
    <definedName name="Z_8A789416_A000_4714_B247_F0128857C9AA_.wvu.Cols" localSheetId="23" hidden="1">'tabel 20'!$A:$B</definedName>
    <definedName name="Z_8A789416_A000_4714_B247_F0128857C9AA_.wvu.PrintArea" localSheetId="23" hidden="1">'tabel 20'!$A$1:$V$81</definedName>
    <definedName name="Z_8A789416_A000_4714_B247_F0128857C9AA_.wvu.Rows" localSheetId="23" hidden="1">'tabel 20'!$1:$2,'tabel 20'!$6:$7</definedName>
    <definedName name="Z_8A8A30AB_76D3_40B7_980B_534EC0D8CB13_.wvu.PrintArea" localSheetId="32" hidden="1">'tabel 28'!$A$1:$V$69</definedName>
    <definedName name="Z_8AC2901B_5763_49C2_A45F_AEF140538BDA_.wvu.PrintArea" localSheetId="27" hidden="1">'tabel 24'!$A$1:$M$67</definedName>
    <definedName name="Z_8AC2901B_5763_49C2_A45F_AEF140538BDA_.wvu.Rows" localSheetId="27" hidden="1">'tabel 24'!$1:$4,'tabel 24'!$5:$6</definedName>
    <definedName name="Z_8AE698C6_AE75_4491_AA31_06E2E82E6AB6_.wvu.Cols" localSheetId="1" hidden="1">'tabel 2'!$A:$A</definedName>
    <definedName name="Z_8AE698C6_AE75_4491_AA31_06E2E82E6AB6_.wvu.PrintArea" localSheetId="1" hidden="1">'tabel 2'!$A$1:$N$17</definedName>
    <definedName name="Z_8AE698C6_AE75_4491_AA31_06E2E82E6AB6_.wvu.Rows" localSheetId="1" hidden="1">'tabel 2'!$1:$4,'tabel 2'!$5:$6</definedName>
    <definedName name="Z_8BA6BF8B_CF36_4C24_B613_EE7FFE47D20C_.wvu.PrintArea" localSheetId="26" hidden="1">'tabel 23'!$A$1:$V$81</definedName>
    <definedName name="Z_8BD69030_DA36_446E_A77D_A3250D4E596A_.wvu.Cols" localSheetId="24" hidden="1">'tabel 21'!$A:$B</definedName>
    <definedName name="Z_8BD69030_DA36_446E_A77D_A3250D4E596A_.wvu.PrintArea" localSheetId="24" hidden="1">'tabel 21'!$A$1:$V$81</definedName>
    <definedName name="Z_8BD69030_DA36_446E_A77D_A3250D4E596A_.wvu.Rows" localSheetId="24" hidden="1">'tabel 21'!$1:$2,'tabel 21'!$6:$7</definedName>
    <definedName name="Z_8C226712_857E_498E_9EF6_798F23E35D03_.wvu.Cols" localSheetId="24" hidden="1">'tabel 21'!$A:$B</definedName>
    <definedName name="Z_8C226712_857E_498E_9EF6_798F23E35D03_.wvu.PrintArea" localSheetId="24" hidden="1">'tabel 21'!$A$1:$V$81</definedName>
    <definedName name="Z_8C226712_857E_498E_9EF6_798F23E35D03_.wvu.Rows" localSheetId="24" hidden="1">'tabel 21'!$1:$2,'tabel 21'!$6:$7</definedName>
    <definedName name="Z_8C396991_3E13_40BD_9645_D776860D6E92_.wvu.PrintArea" localSheetId="29" hidden="1">'tabel 25'!$A$1:$V$69</definedName>
    <definedName name="Z_8CBD248E_ADEE_4FBB_87EF_43EA0C65F992_.wvu.PrintArea" localSheetId="32" hidden="1">'tabel 28'!$A$1:$V$69</definedName>
    <definedName name="Z_8CBDA261_C931_4E7E_9551_85DC76F50C35_.wvu.Cols" localSheetId="29" hidden="1">'tabel 25'!$X:$X</definedName>
    <definedName name="Z_8CBDA261_C931_4E7E_9551_85DC76F50C35_.wvu.PrintArea" localSheetId="29" hidden="1">'tabel 25'!$A$1:$V$69</definedName>
    <definedName name="Z_8D159B1C_A466_493A_B9D4_160FBBB7965F_.wvu.Cols" localSheetId="1" hidden="1">'tabel 2'!$A:$A</definedName>
    <definedName name="Z_8D159B1C_A466_493A_B9D4_160FBBB7965F_.wvu.PrintArea" localSheetId="1" hidden="1">'tabel 2'!$A$1:$N$17</definedName>
    <definedName name="Z_8D159B1C_A466_493A_B9D4_160FBBB7965F_.wvu.Rows" localSheetId="1" hidden="1">'tabel 2'!$1:$4,'tabel 2'!$5:$6</definedName>
    <definedName name="Z_8D1EB224_7EF7_4E9C_8974_A26633BEDFE1_.wvu.PrintArea" localSheetId="4" hidden="1">'tabel 3'!$A$1:$N$66</definedName>
    <definedName name="Z_8D60DD68_B811_4CA5_9987_7AEBA088AE91_.wvu.Cols" localSheetId="7" hidden="1">'tabel 6 '!$A:$B</definedName>
    <definedName name="Z_8D60DD68_B811_4CA5_9987_7AEBA088AE91_.wvu.PrintArea" localSheetId="7" hidden="1">'tabel 6 '!$A$1:$K$78</definedName>
    <definedName name="Z_8D60DD68_B811_4CA5_9987_7AEBA088AE91_.wvu.Rows" localSheetId="7" hidden="1">'tabel 6 '!$1:$1,'tabel 6 '!$3:$3,'tabel 6 '!$4:$5</definedName>
    <definedName name="Z_8DB74195_783A_46D3_9787_B2C700E3F10D_.wvu.Cols" localSheetId="25" hidden="1">'tabel 22'!$A:$B</definedName>
    <definedName name="Z_8DB74195_783A_46D3_9787_B2C700E3F10D_.wvu.PrintArea" localSheetId="25" hidden="1">'tabel 22'!$A$1:$V$81</definedName>
    <definedName name="Z_8DB74195_783A_46D3_9787_B2C700E3F10D_.wvu.Rows" localSheetId="25" hidden="1">'tabel 22'!$1:$2,'tabel 22'!$6:$7</definedName>
    <definedName name="Z_8DEA91BE_41D0_4625_9ADE_ACFAD9209B67_.wvu.Cols" localSheetId="29" hidden="1">'tabel 25'!$A:$B</definedName>
    <definedName name="Z_8DEA91BE_41D0_4625_9ADE_ACFAD9209B67_.wvu.PrintArea" localSheetId="29" hidden="1">'tabel 25'!$A$1:$V$69</definedName>
    <definedName name="Z_8DEA91BE_41D0_4625_9ADE_ACFAD9209B67_.wvu.Rows" localSheetId="29" hidden="1">'tabel 25'!$1:$2,'tabel 25'!$6:$7</definedName>
    <definedName name="Z_8E1844D5_66B9_11D4_8F6C_00A0C949BF57_.wvu.Cols" localSheetId="4" hidden="1">'tabel 3'!#REF!</definedName>
    <definedName name="Z_8E1844D5_66B9_11D4_8F6C_00A0C949BF57_.wvu.Cols" localSheetId="5" hidden="1">'tabel 4'!#REF!</definedName>
    <definedName name="Z_8E1844D5_66B9_11D4_8F6C_00A0C949BF57_.wvu.Cols" localSheetId="6" hidden="1">'tabel 5'!#REF!</definedName>
    <definedName name="Z_8E1844D5_66B9_11D4_8F6C_00A0C949BF57_.wvu.Cols" localSheetId="7" hidden="1">'tabel 6 '!#REF!</definedName>
    <definedName name="Z_8E1844D5_66B9_11D4_8F6C_00A0C949BF57_.wvu.Rows" localSheetId="4" hidden="1">'tabel 3'!#REF!,'tabel 3'!$2:$2,'tabel 3'!#REF!</definedName>
    <definedName name="Z_8E1844D5_66B9_11D4_8F6C_00A0C949BF57_.wvu.Rows" localSheetId="5" hidden="1">'tabel 4'!#REF!,'tabel 4'!#REF!,'tabel 4'!#REF!</definedName>
    <definedName name="Z_8E1844D5_66B9_11D4_8F6C_00A0C949BF57_.wvu.Rows" localSheetId="6" hidden="1">'tabel 5'!#REF!,'tabel 5'!#REF!,'tabel 5'!#REF!</definedName>
    <definedName name="Z_8E1844D5_66B9_11D4_8F6C_00A0C949BF57_.wvu.Rows" localSheetId="7" hidden="1">'tabel 6 '!#REF!,'tabel 6 '!#REF!,'tabel 6 '!#REF!</definedName>
    <definedName name="Z_8E1844D7_66B9_11D4_8F6C_00A0C949BF57_.wvu.Cols" localSheetId="4" hidden="1">'tabel 3'!#REF!</definedName>
    <definedName name="Z_8E1844D7_66B9_11D4_8F6C_00A0C949BF57_.wvu.Cols" localSheetId="5" hidden="1">'tabel 4'!#REF!</definedName>
    <definedName name="Z_8E1844D7_66B9_11D4_8F6C_00A0C949BF57_.wvu.Cols" localSheetId="6" hidden="1">'tabel 5'!#REF!</definedName>
    <definedName name="Z_8E1844D7_66B9_11D4_8F6C_00A0C949BF57_.wvu.Cols" localSheetId="7" hidden="1">'tabel 6 '!#REF!</definedName>
    <definedName name="Z_8E1844D7_66B9_11D4_8F6C_00A0C949BF57_.wvu.Rows" localSheetId="4" hidden="1">'tabel 3'!#REF!,'tabel 3'!$2:$2,'tabel 3'!#REF!</definedName>
    <definedName name="Z_8E1844D7_66B9_11D4_8F6C_00A0C949BF57_.wvu.Rows" localSheetId="5" hidden="1">'tabel 4'!#REF!,'tabel 4'!#REF!,'tabel 4'!#REF!</definedName>
    <definedName name="Z_8E1844D7_66B9_11D4_8F6C_00A0C949BF57_.wvu.Rows" localSheetId="6" hidden="1">'tabel 5'!#REF!,'tabel 5'!#REF!,'tabel 5'!#REF!</definedName>
    <definedName name="Z_8E1844D7_66B9_11D4_8F6C_00A0C949BF57_.wvu.Rows" localSheetId="7" hidden="1">'tabel 6 '!#REF!,'tabel 6 '!#REF!,'tabel 6 '!#REF!</definedName>
    <definedName name="Z_8E1844DB_66B9_11D4_8F6C_00A0C949BF57_.wvu.Cols" localSheetId="4" hidden="1">'tabel 3'!#REF!</definedName>
    <definedName name="Z_8E1844DB_66B9_11D4_8F6C_00A0C949BF57_.wvu.Cols" localSheetId="5" hidden="1">'tabel 4'!#REF!</definedName>
    <definedName name="Z_8E1844DB_66B9_11D4_8F6C_00A0C949BF57_.wvu.Cols" localSheetId="6" hidden="1">'tabel 5'!#REF!</definedName>
    <definedName name="Z_8E1844DB_66B9_11D4_8F6C_00A0C949BF57_.wvu.Cols" localSheetId="7" hidden="1">'tabel 6 '!#REF!</definedName>
    <definedName name="Z_8E1844DB_66B9_11D4_8F6C_00A0C949BF57_.wvu.Rows" localSheetId="4" hidden="1">'tabel 3'!#REF!,'tabel 3'!$2:$2,'tabel 3'!#REF!</definedName>
    <definedName name="Z_8E1844DB_66B9_11D4_8F6C_00A0C949BF57_.wvu.Rows" localSheetId="5" hidden="1">'tabel 4'!#REF!,'tabel 4'!#REF!,'tabel 4'!#REF!</definedName>
    <definedName name="Z_8E1844DB_66B9_11D4_8F6C_00A0C949BF57_.wvu.Rows" localSheetId="6" hidden="1">'tabel 5'!#REF!,'tabel 5'!#REF!,'tabel 5'!#REF!</definedName>
    <definedName name="Z_8E1844DB_66B9_11D4_8F6C_00A0C949BF57_.wvu.Rows" localSheetId="7" hidden="1">'tabel 6 '!#REF!,'tabel 6 '!#REF!,'tabel 6 '!#REF!</definedName>
    <definedName name="Z_8E572B4C_8073_45BB_ADBB_620745CD3674_.wvu.PrintArea" localSheetId="27" hidden="1">'tabel 24'!$A$1:$M$67</definedName>
    <definedName name="Z_8E572B4C_8073_45BB_ADBB_620745CD3674_.wvu.Rows" localSheetId="27" hidden="1">'tabel 24'!$1:$4,'tabel 24'!$5:$6</definedName>
    <definedName name="Z_8EC5398F_8AC2_40F0_A341_6AE07ABDE2C8_.wvu.PrintArea" localSheetId="33" hidden="1">'tabel 29'!$A$1:$V$69</definedName>
    <definedName name="Z_8F9B2189_2408_4710_B73A_EA2253C32327_.wvu.PrintArea" localSheetId="7" hidden="1">'tabel 6 '!$A$1:$K$78</definedName>
    <definedName name="Z_8FCDDF73_141C_4404_87F5_CB8C5EC746D9_.wvu.Cols" localSheetId="20" hidden="1">'tabel 18'!$A:$B</definedName>
    <definedName name="Z_8FCDDF73_141C_4404_87F5_CB8C5EC746D9_.wvu.PrintArea" localSheetId="20" hidden="1">'tabel 18'!$A$1:$L$79</definedName>
    <definedName name="Z_8FCDDF73_141C_4404_87F5_CB8C5EC746D9_.wvu.Rows" localSheetId="20" hidden="1">'tabel 18'!$1:$2,'tabel 18'!$5:$6</definedName>
    <definedName name="Z_9012ED94_3A6A_4291_B696_DC265C63BD1A_.wvu.Cols" localSheetId="6" hidden="1">'tabel 5'!$A:$B</definedName>
    <definedName name="Z_9012ED94_3A6A_4291_B696_DC265C63BD1A_.wvu.PrintArea" localSheetId="6" hidden="1">'tabel 5'!$A$1:$M$78</definedName>
    <definedName name="Z_9012ED94_3A6A_4291_B696_DC265C63BD1A_.wvu.Rows" localSheetId="6" hidden="1">'tabel 5'!$1:$1,'tabel 5'!$3:$3,'tabel 5'!$4:$5</definedName>
    <definedName name="Z_907E2C8A_3B45_484F_B341_9E9E029B365B_.wvu.PrintArea" localSheetId="20" hidden="1">'tabel 18'!$A$1:$L$79</definedName>
    <definedName name="Z_909D16DB_1A43_4B61_90FE_2235383A91F2_.wvu.PrintArea" localSheetId="7" hidden="1">'tabel 6 '!$A$1:$K$78</definedName>
    <definedName name="Z_90B1C38F_F630_4EA8_AD4B_483353A5EAD1_.wvu.Cols" localSheetId="32" hidden="1">'tabel 28'!$A:$B</definedName>
    <definedName name="Z_90B1C38F_F630_4EA8_AD4B_483353A5EAD1_.wvu.PrintArea" localSheetId="32" hidden="1">'tabel 28'!$A$1:$V$69</definedName>
    <definedName name="Z_90B1C38F_F630_4EA8_AD4B_483353A5EAD1_.wvu.Rows" localSheetId="32" hidden="1">'tabel 28'!$1:$2,'tabel 28'!$6:$7</definedName>
    <definedName name="Z_9170F107_0B6D_466E_8AD3_33387618D421_.wvu.PrintArea" localSheetId="24" hidden="1">'tabel 21'!$A$1:$V$81</definedName>
    <definedName name="Z_917BD7B0_A8F7_418B_A831_212693E2EFA9_.wvu.Cols" localSheetId="6" hidden="1">'tabel 5'!$A:$B</definedName>
    <definedName name="Z_917BD7B0_A8F7_418B_A831_212693E2EFA9_.wvu.PrintArea" localSheetId="6" hidden="1">'tabel 5'!$A$1:$M$78</definedName>
    <definedName name="Z_917BD7B0_A8F7_418B_A831_212693E2EFA9_.wvu.Rows" localSheetId="6" hidden="1">'tabel 5'!$1:$1,'tabel 5'!$3:$3,'tabel 5'!$4:$5</definedName>
    <definedName name="Z_91811250_A411_445E_8A58_187FBC583178_.wvu.Cols" localSheetId="22" hidden="1">'tabel 19'!$A:$B</definedName>
    <definedName name="Z_91811250_A411_445E_8A58_187FBC583178_.wvu.PrintArea" localSheetId="22" hidden="1">'tabel 19'!$A$1:$V$81</definedName>
    <definedName name="Z_91811250_A411_445E_8A58_187FBC583178_.wvu.Rows" localSheetId="22" hidden="1">'tabel 19'!$1:$2,'tabel 19'!$6:$7</definedName>
    <definedName name="Z_918672E5_4A48_46B0_B7D4_A15D7B1493E5_.wvu.PrintArea" localSheetId="33" hidden="1">'tabel 29'!$A$1:$V$69</definedName>
    <definedName name="Z_91A6C82C_C2DD_40F1_B0AE_4D1ABB8B70F9_.wvu.Cols" localSheetId="32" hidden="1">'tabel 28'!$X:$X</definedName>
    <definedName name="Z_91A6C82C_C2DD_40F1_B0AE_4D1ABB8B70F9_.wvu.PrintArea" localSheetId="32" hidden="1">'tabel 28'!$A$1:$V$69</definedName>
    <definedName name="Z_91D6AB46_3C6A_49EA_9AAC_EB2869006A7F_.wvu.PrintArea" localSheetId="3" hidden="1">'tabel 2 (t)'!$A$1:$O$17</definedName>
    <definedName name="Z_923FACCD_6738_41EC_A596_59F767DAEFF9_.wvu.PrintArea" localSheetId="23" hidden="1">'tabel 20'!$A$1:$V$81</definedName>
    <definedName name="Z_92560DB8_D1F4_48C3_B986_1B34C90FA745_.wvu.PrintArea" localSheetId="7" hidden="1">'tabel 6 '!$A$1:$K$78</definedName>
    <definedName name="Z_928A6C53_4D6E_4AA9_BA44_A1B62FE4C593_.wvu.Cols" localSheetId="26" hidden="1">'tabel 23'!$A:$B</definedName>
    <definedName name="Z_928A6C53_4D6E_4AA9_BA44_A1B62FE4C593_.wvu.PrintArea" localSheetId="26" hidden="1">'tabel 23'!$A$1:$V$81</definedName>
    <definedName name="Z_928A6C53_4D6E_4AA9_BA44_A1B62FE4C593_.wvu.Rows" localSheetId="26" hidden="1">'tabel 23'!$1:$2,'tabel 23'!$6:$7</definedName>
    <definedName name="Z_92B69D71_C1E1_4E19_A02C_C3103A9140BE_.wvu.PrintArea" localSheetId="7" hidden="1">'tabel 6 '!$A$1:$K$78</definedName>
    <definedName name="Z_92B7E0B5_279B_4555_B412_DB1CBD53A5B8_.wvu.PrintArea" localSheetId="7" hidden="1">'tabel 6 '!$A$1:$K$78</definedName>
    <definedName name="Z_92D978DB_54B1_4D72_B343_D0FE0C67297D_.wvu.Cols" localSheetId="22" hidden="1">'tabel 19'!$X:$X</definedName>
    <definedName name="Z_92D978DB_54B1_4D72_B343_D0FE0C67297D_.wvu.PrintArea" localSheetId="22" hidden="1">'tabel 19'!$A$1:$V$81</definedName>
    <definedName name="Z_92E9EDB6_559D_4D25_93C1_7677F22920E3_.wvu.Cols" localSheetId="32" hidden="1">'tabel 28'!$A:$B</definedName>
    <definedName name="Z_92E9EDB6_559D_4D25_93C1_7677F22920E3_.wvu.PrintArea" localSheetId="32" hidden="1">'tabel 28'!$A$1:$V$69</definedName>
    <definedName name="Z_92E9EDB6_559D_4D25_93C1_7677F22920E3_.wvu.Rows" localSheetId="32" hidden="1">'tabel 28'!$1:$2,'tabel 28'!$6:$7</definedName>
    <definedName name="Z_93214999_4401_4EBF_B623_12D0080EF896_.wvu.PrintArea" localSheetId="23" hidden="1">'tabel 20'!$A$1:$V$81</definedName>
    <definedName name="Z_9474352A_3C24_4460_95C7_D30A64F45CDA_.wvu.PrintArea" localSheetId="23" hidden="1">'tabel 20'!$A$1:$V$81</definedName>
    <definedName name="Z_94800675_4C7B_430E_8435_32235A1C3CC4_.wvu.PrintArea" localSheetId="29" hidden="1">'tabel 25'!$A$1:$V$69</definedName>
    <definedName name="Z_9480E72D_6895_458E_9AFA_27050EEDAE5E_.wvu.PrintArea" localSheetId="7" hidden="1">'tabel 6 '!$A$1:$K$78</definedName>
    <definedName name="Z_94B7AF81_72FC_4174_8F01_723C7CDFE6E8_.wvu.Cols" localSheetId="4" hidden="1">'tabel 3'!#REF!</definedName>
    <definedName name="Z_94B7AF81_72FC_4174_8F01_723C7CDFE6E8_.wvu.PrintArea" localSheetId="4" hidden="1">'tabel 3'!$A$1:$N$66</definedName>
    <definedName name="Z_94D286A0_CDD8_4571_A82A_F3EE18575911_.wvu.Cols" localSheetId="6" hidden="1">'tabel 5'!#REF!</definedName>
    <definedName name="Z_94D286A0_CDD8_4571_A82A_F3EE18575911_.wvu.PrintArea" localSheetId="6" hidden="1">'tabel 5'!$A$1:$M$78</definedName>
    <definedName name="Z_94DEDCEC_8598_4C63_A2F1_7910C5A4ECA3_.wvu.Cols" localSheetId="7" hidden="1">'tabel 6 '!$A:$B</definedName>
    <definedName name="Z_94DEDCEC_8598_4C63_A2F1_7910C5A4ECA3_.wvu.PrintArea" localSheetId="7" hidden="1">'tabel 6 '!$A$1:$K$78</definedName>
    <definedName name="Z_94DEDCEC_8598_4C63_A2F1_7910C5A4ECA3_.wvu.Rows" localSheetId="7" hidden="1">'tabel 6 '!$1:$1,'tabel 6 '!$3:$3,'tabel 6 '!$4:$5</definedName>
    <definedName name="Z_94F8C7C6_2837_406A_9A02_8F3703320466_.wvu.PrintArea" localSheetId="27" hidden="1">'tabel 24'!$A$1:$M$67</definedName>
    <definedName name="Z_94F8C7C6_2837_406A_9A02_8F3703320466_.wvu.Rows" localSheetId="27" hidden="1">'tabel 24'!$1:$4,'tabel 24'!$5:$6</definedName>
    <definedName name="Z_94FD4DD1_1F08_4B4F_8C34_0BCA7F67E579_.wvu.PrintArea" localSheetId="25" hidden="1">'tabel 22'!$A$1:$V$81</definedName>
    <definedName name="Z_9514A341_D83B_45B5_A6C4_F340E8A9FE9C_.wvu.Cols" localSheetId="24" hidden="1">'tabel 21'!$A:$B</definedName>
    <definedName name="Z_9514A341_D83B_45B5_A6C4_F340E8A9FE9C_.wvu.PrintArea" localSheetId="24" hidden="1">'tabel 21'!$A$1:$V$81</definedName>
    <definedName name="Z_9514A341_D83B_45B5_A6C4_F340E8A9FE9C_.wvu.Rows" localSheetId="24" hidden="1">'tabel 21'!$1:$2,'tabel 21'!$6:$7</definedName>
    <definedName name="Z_9536A495_76C6_4ECD_9653_4947E79289B8_.wvu.Cols" localSheetId="29" hidden="1">'tabel 25'!$A:$B</definedName>
    <definedName name="Z_9536A495_76C6_4ECD_9653_4947E79289B8_.wvu.PrintArea" localSheetId="29" hidden="1">'tabel 25'!$A$1:$V$69</definedName>
    <definedName name="Z_9536A495_76C6_4ECD_9653_4947E79289B8_.wvu.Rows" localSheetId="29" hidden="1">'tabel 25'!$1:$2,'tabel 25'!$6:$7</definedName>
    <definedName name="Z_95DD4151_532B_4912_B231_4A1C5F6FE584_.wvu.PrintArea" localSheetId="26" hidden="1">'tabel 23'!$A$1:$V$81</definedName>
    <definedName name="Z_95E8AA50_C3D6_41AB_96EE_83AB142FA442_.wvu.PrintArea" localSheetId="5" hidden="1">'tabel 4'!$A$1:$L$67</definedName>
    <definedName name="Z_95E8AA50_C3D6_41AB_96EE_83AB142FA442_.wvu.Rows" localSheetId="5" hidden="1">'tabel 4'!$67:$67</definedName>
    <definedName name="Z_960C45F5_50EF_4212_8BB1_389B9A807053_.wvu.Cols" localSheetId="31" hidden="1">'tabel 27'!$A:$B</definedName>
    <definedName name="Z_960C45F5_50EF_4212_8BB1_389B9A807053_.wvu.PrintArea" localSheetId="31" hidden="1">'tabel 27'!$A$1:$V$69</definedName>
    <definedName name="Z_960C45F5_50EF_4212_8BB1_389B9A807053_.wvu.Rows" localSheetId="31" hidden="1">'tabel 27'!$1:$2,'tabel 27'!$6:$7</definedName>
    <definedName name="Z_96555599_9C08_44D8_A56A_3D472B7F8C9E_.wvu.Cols" localSheetId="29" hidden="1">'tabel 25'!$A:$B</definedName>
    <definedName name="Z_96555599_9C08_44D8_A56A_3D472B7F8C9E_.wvu.PrintArea" localSheetId="29" hidden="1">'tabel 25'!$A$1:$V$69</definedName>
    <definedName name="Z_96555599_9C08_44D8_A56A_3D472B7F8C9E_.wvu.Rows" localSheetId="29" hidden="1">'tabel 25'!$1:$2,'tabel 25'!$6:$7</definedName>
    <definedName name="Z_967E4D27_BB0D_4E51_A305_2CB76733C579_.wvu.Cols" localSheetId="31" hidden="1">'tabel 27'!#REF!</definedName>
    <definedName name="Z_967E4D27_BB0D_4E51_A305_2CB76733C579_.wvu.PrintArea" localSheetId="31" hidden="1">'tabel 27'!$A$1:$V$69</definedName>
    <definedName name="Z_9716333C_3029_4BD9_AC3A_C9C15BB50E03_.wvu.PrintArea" localSheetId="23" hidden="1">'tabel 20'!$A$1:$V$81</definedName>
    <definedName name="Z_972F4EC3_4A37_4524_B9FA_52ADC2C1B07E_.wvu.Cols" localSheetId="2" hidden="1">'tabel 2 (b)'!$A:$A</definedName>
    <definedName name="Z_972F4EC3_4A37_4524_B9FA_52ADC2C1B07E_.wvu.PrintArea" localSheetId="2" hidden="1">'tabel 2 (b)'!$A$1:$O$17</definedName>
    <definedName name="Z_972F4EC3_4A37_4524_B9FA_52ADC2C1B07E_.wvu.Rows" localSheetId="2" hidden="1">'tabel 2 (b)'!$1:$4,'tabel 2 (b)'!$5:$6</definedName>
    <definedName name="Z_97715CDE_89A8_4E5E_AF60_E284A62DD99E_.wvu.PrintArea" localSheetId="33" hidden="1">'tabel 29'!$A$1:$V$69</definedName>
    <definedName name="Z_977BC41C_10BD_417C_A313_1655B88EBA4B_.wvu.PrintArea" localSheetId="4" hidden="1">'tabel 3'!$A$1:$N$66</definedName>
    <definedName name="Z_9787129C_0013_4DBC_B4BB_69F53A25EE6E_.wvu.Cols" localSheetId="33" hidden="1">'tabel 29'!$A:$B</definedName>
    <definedName name="Z_9787129C_0013_4DBC_B4BB_69F53A25EE6E_.wvu.PrintArea" localSheetId="33" hidden="1">'tabel 29'!$A$1:$V$69</definedName>
    <definedName name="Z_9787129C_0013_4DBC_B4BB_69F53A25EE6E_.wvu.Rows" localSheetId="33" hidden="1">'tabel 29'!$1:$2,'tabel 29'!$6:$7</definedName>
    <definedName name="Z_979185D8_5A35_43C4_BAA4_0572526B0A48_.wvu.Cols" localSheetId="4" hidden="1">'tabel 3'!#REF!</definedName>
    <definedName name="Z_979185D8_5A35_43C4_BAA4_0572526B0A48_.wvu.PrintArea" localSheetId="4" hidden="1">'tabel 3'!$A$1:$N$66</definedName>
    <definedName name="Z_97BC0EED_48BD_44A3_BC5C_168E472C058F_.wvu.PrintArea" localSheetId="5" hidden="1">'tabel 4'!$A$1:$L$67</definedName>
    <definedName name="Z_97BC0EED_48BD_44A3_BC5C_168E472C058F_.wvu.Rows" localSheetId="5" hidden="1">'tabel 4'!$67:$67</definedName>
    <definedName name="Z_97C778AA_9831_4D48_BC1C_72F526DE1633_.wvu.Cols" localSheetId="4" hidden="1">'tabel 3'!#REF!</definedName>
    <definedName name="Z_97C778AA_9831_4D48_BC1C_72F526DE1633_.wvu.PrintArea" localSheetId="4" hidden="1">'tabel 3'!$A$1:$N$66</definedName>
    <definedName name="Z_981162A0_90FC_457B_BA58_C2E6F98C3D06_.wvu.PrintArea" localSheetId="22" hidden="1">'tabel 19'!$A$1:$V$81</definedName>
    <definedName name="Z_985A6AA3_E04D_4739_AA08_5E753621A61C_.wvu.PrintArea" localSheetId="5" hidden="1">'tabel 4'!$A$1:$L$67</definedName>
    <definedName name="Z_985A6AA3_E04D_4739_AA08_5E753621A61C_.wvu.Rows" localSheetId="5" hidden="1">'tabel 4'!$67:$67</definedName>
    <definedName name="Z_9879867E_E151_46DF_A159_9B05DEB73F9E_.wvu.Cols" localSheetId="24" hidden="1">'tabel 21'!$A:$B</definedName>
    <definedName name="Z_9879867E_E151_46DF_A159_9B05DEB73F9E_.wvu.PrintArea" localSheetId="24" hidden="1">'tabel 21'!$A$1:$V$81</definedName>
    <definedName name="Z_9879867E_E151_46DF_A159_9B05DEB73F9E_.wvu.Rows" localSheetId="24" hidden="1">'tabel 21'!$1:$2,'tabel 21'!$6:$7</definedName>
    <definedName name="Z_988F89C0_76CC_41AA_A691_0F4B60F193F1_.wvu.PrintArea" localSheetId="27" hidden="1">'tabel 24'!$A$1:$M$67</definedName>
    <definedName name="Z_988F89C0_76CC_41AA_A691_0F4B60F193F1_.wvu.Rows" localSheetId="27" hidden="1">'tabel 24'!$1:$4,'tabel 24'!$5:$6</definedName>
    <definedName name="Z_989AF0ED_A3C5_4B19_B6D0_70319EFAA5A3_.wvu.PrintArea" localSheetId="2" hidden="1">'tabel 2 (b)'!$A$1:$O$17</definedName>
    <definedName name="Z_98A16D8D_A05D_4E35_8F40_1DA19A1AB445_.wvu.Cols" localSheetId="25" hidden="1">'tabel 22'!$A:$B</definedName>
    <definedName name="Z_98A16D8D_A05D_4E35_8F40_1DA19A1AB445_.wvu.PrintArea" localSheetId="25" hidden="1">'tabel 22'!$A$1:$V$81</definedName>
    <definedName name="Z_98A16D8D_A05D_4E35_8F40_1DA19A1AB445_.wvu.Rows" localSheetId="25" hidden="1">'tabel 22'!$1:$2,'tabel 22'!$6:$7</definedName>
    <definedName name="Z_98B324F6_FFD8_4DF5_B0D8_7081477D7F8D_.wvu.Cols" localSheetId="33" hidden="1">'tabel 29'!#REF!</definedName>
    <definedName name="Z_98B324F6_FFD8_4DF5_B0D8_7081477D7F8D_.wvu.PrintArea" localSheetId="33" hidden="1">'tabel 29'!$A$1:$V$69</definedName>
    <definedName name="Z_98D40445_93FE_4C90_8B59_2968170CCD8E_.wvu.Cols" localSheetId="5" hidden="1">'tabel 4'!$A:$B</definedName>
    <definedName name="Z_98D40445_93FE_4C90_8B59_2968170CCD8E_.wvu.PrintArea" localSheetId="5" hidden="1">'tabel 4'!$A$1:$L$67</definedName>
    <definedName name="Z_98D40445_93FE_4C90_8B59_2968170CCD8E_.wvu.Rows" localSheetId="5" hidden="1">'tabel 4'!$1:$1,'tabel 4'!$2:$2,'tabel 4'!$4:$5</definedName>
    <definedName name="Z_994646B2_14CE_4231_A11B_617C7B50F3AB_.wvu.Cols" localSheetId="6" hidden="1">'tabel 5'!$A:$B</definedName>
    <definedName name="Z_994646B2_14CE_4231_A11B_617C7B50F3AB_.wvu.PrintArea" localSheetId="6" hidden="1">'tabel 5'!$A$1:$M$78</definedName>
    <definedName name="Z_994646B2_14CE_4231_A11B_617C7B50F3AB_.wvu.Rows" localSheetId="6" hidden="1">'tabel 5'!$1:$1,'tabel 5'!$3:$3,'tabel 5'!$4:$5</definedName>
    <definedName name="Z_9973224D_73A9_4D42_AEB5_B1E327BD6E60_.wvu.PrintArea" localSheetId="30" hidden="1">'tabel 26'!$A$1:$V$69</definedName>
    <definedName name="Z_9993AE25_FF09_4705_B9BB_5F33C4B0A811_.wvu.Cols" localSheetId="22" hidden="1">'tabel 19'!$A:$B</definedName>
    <definedName name="Z_9993AE25_FF09_4705_B9BB_5F33C4B0A811_.wvu.PrintArea" localSheetId="22" hidden="1">'tabel 19'!$A$1:$V$81</definedName>
    <definedName name="Z_9993AE25_FF09_4705_B9BB_5F33C4B0A811_.wvu.Rows" localSheetId="22" hidden="1">'tabel 19'!$1:$2,'tabel 19'!$6:$7</definedName>
    <definedName name="Z_99B11CEB_6A6A_4504_B186_794358AD3719_.wvu.PrintArea" localSheetId="29" hidden="1">'tabel 25'!$A$1:$V$69</definedName>
    <definedName name="Z_99DC49BA_3812_41E7_9A8B_4541808F42B3_.wvu.PrintArea" localSheetId="6" hidden="1">'tabel 5'!$A$1:$M$78</definedName>
    <definedName name="Z_9A7CA695_2B75_4FA5_AFA2_7F045737069F_.wvu.Cols" localSheetId="4" hidden="1">'tabel 3'!#REF!</definedName>
    <definedName name="Z_9A7CA695_2B75_4FA5_AFA2_7F045737069F_.wvu.PrintArea" localSheetId="4" hidden="1">'tabel 3'!$A$1:$N$66</definedName>
    <definedName name="Z_9A844BDE_DC9F_4B62_B03B_8EB0F3512D28_.wvu.PrintArea" localSheetId="23" hidden="1">'tabel 20'!$A$1:$V$81</definedName>
    <definedName name="Z_9B34C2D6_A40D_4C9C_BDE5_D42512E82C0D_.wvu.Cols" localSheetId="31" hidden="1">'tabel 27'!$A:$B</definedName>
    <definedName name="Z_9B34C2D6_A40D_4C9C_BDE5_D42512E82C0D_.wvu.PrintArea" localSheetId="31" hidden="1">'tabel 27'!$A$1:$V$69</definedName>
    <definedName name="Z_9B34C2D6_A40D_4C9C_BDE5_D42512E82C0D_.wvu.Rows" localSheetId="31" hidden="1">'tabel 27'!$1:$2,'tabel 27'!$6:$7</definedName>
    <definedName name="Z_9B61D1FE_6D9C_43D5_B9D0_DAFB5C5D9340_.wvu.Cols" localSheetId="33" hidden="1">'tabel 29'!$A:$B</definedName>
    <definedName name="Z_9B61D1FE_6D9C_43D5_B9D0_DAFB5C5D9340_.wvu.PrintArea" localSheetId="33" hidden="1">'tabel 29'!$A$1:$V$69</definedName>
    <definedName name="Z_9B61D1FE_6D9C_43D5_B9D0_DAFB5C5D9340_.wvu.Rows" localSheetId="33" hidden="1">'tabel 29'!$1:$2,'tabel 29'!$6:$7</definedName>
    <definedName name="Z_9B6543DE_093D_49D8_9CD0_F70B2C8FEA2C_.wvu.PrintArea" localSheetId="5" hidden="1">'tabel 4'!$A$1:$L$67</definedName>
    <definedName name="Z_9B73156B_6F49_4E2C_8936_BFCF89823652_.wvu.Cols" localSheetId="5" hidden="1">'tabel 4'!$A:$B</definedName>
    <definedName name="Z_9B73156B_6F49_4E2C_8936_BFCF89823652_.wvu.PrintArea" localSheetId="5" hidden="1">'tabel 4'!$A$1:$L$67</definedName>
    <definedName name="Z_9B73156B_6F49_4E2C_8936_BFCF89823652_.wvu.Rows" localSheetId="5" hidden="1">'tabel 4'!$1:$1,'tabel 4'!$2:$2,'tabel 4'!$4:$5</definedName>
    <definedName name="Z_9B7554D9_0BAB_41A1_9246_9E30E77F3ABF_.wvu.Cols" localSheetId="26" hidden="1">'tabel 23'!$A:$B</definedName>
    <definedName name="Z_9B7554D9_0BAB_41A1_9246_9E30E77F3ABF_.wvu.PrintArea" localSheetId="26" hidden="1">'tabel 23'!$A$1:$V$81</definedName>
    <definedName name="Z_9B7554D9_0BAB_41A1_9246_9E30E77F3ABF_.wvu.Rows" localSheetId="26" hidden="1">'tabel 23'!$1:$2,'tabel 23'!$6:$7</definedName>
    <definedName name="Z_9C01F9BD_2A93_4A97_9351_F0B0D745B574_.wvu.PrintArea" localSheetId="22" hidden="1">'tabel 19'!$A$1:$V$81</definedName>
    <definedName name="Z_9C5109C1_1979_4E4D_9997_847C29677F90_.wvu.Cols" localSheetId="5" hidden="1">'tabel 4'!$A:$B</definedName>
    <definedName name="Z_9C5109C1_1979_4E4D_9997_847C29677F90_.wvu.PrintArea" localSheetId="5" hidden="1">'tabel 4'!$A$1:$L$67</definedName>
    <definedName name="Z_9C5109C1_1979_4E4D_9997_847C29677F90_.wvu.Rows" localSheetId="5" hidden="1">'tabel 4'!$1:$1,'tabel 4'!$2:$2,'tabel 4'!$4:$5</definedName>
    <definedName name="Z_9C703852_46EF_4CAD_A16B_C919B2DF1BEC_.wvu.Cols" localSheetId="26" hidden="1">'tabel 23'!$A:$B</definedName>
    <definedName name="Z_9C703852_46EF_4CAD_A16B_C919B2DF1BEC_.wvu.PrintArea" localSheetId="26" hidden="1">'tabel 23'!$A$1:$V$81</definedName>
    <definedName name="Z_9C703852_46EF_4CAD_A16B_C919B2DF1BEC_.wvu.Rows" localSheetId="26" hidden="1">'tabel 23'!$1:$2,'tabel 23'!$6:$7</definedName>
    <definedName name="Z_9C7C5645_6FD3_4240_B8FC_37002DA986D2_.wvu.Cols" localSheetId="6" hidden="1">'tabel 5'!#REF!</definedName>
    <definedName name="Z_9C7C5645_6FD3_4240_B8FC_37002DA986D2_.wvu.PrintArea" localSheetId="6" hidden="1">'tabel 5'!$A$1:$M$78</definedName>
    <definedName name="Z_9C9CB3D2_3C09_4C79_BF08_1D6957D47717_.wvu.Cols" localSheetId="5" hidden="1">'tabel 4'!$A:$B</definedName>
    <definedName name="Z_9C9CB3D2_3C09_4C79_BF08_1D6957D47717_.wvu.PrintArea" localSheetId="5" hidden="1">'tabel 4'!$A$1:$L$67</definedName>
    <definedName name="Z_9C9CB3D2_3C09_4C79_BF08_1D6957D47717_.wvu.Rows" localSheetId="5" hidden="1">'tabel 4'!$1:$1,'tabel 4'!$2:$2,'tabel 4'!$4:$5</definedName>
    <definedName name="Z_9CC371BB_9BB8_4FC3_8A99_E5B1C8CA3BA1_.wvu.PrintArea" localSheetId="33" hidden="1">'tabel 29'!$A$1:$V$69</definedName>
    <definedName name="Z_9CEDF9FD_6798_40F0_94A0_BAD81F62EEFB_.wvu.Cols" localSheetId="5" hidden="1">'tabel 4'!$A:$B</definedName>
    <definedName name="Z_9CEDF9FD_6798_40F0_94A0_BAD81F62EEFB_.wvu.PrintArea" localSheetId="5" hidden="1">'tabel 4'!$A$1:$L$67</definedName>
    <definedName name="Z_9CEDF9FD_6798_40F0_94A0_BAD81F62EEFB_.wvu.Rows" localSheetId="5" hidden="1">'tabel 4'!$1:$1,'tabel 4'!$2:$2,'tabel 4'!$4:$5</definedName>
    <definedName name="Z_9D4B6B65_3491_48EF_90E0_94682CFA4498_.wvu.Cols" localSheetId="31" hidden="1">'tabel 27'!$A:$B</definedName>
    <definedName name="Z_9D4B6B65_3491_48EF_90E0_94682CFA4498_.wvu.PrintArea" localSheetId="31" hidden="1">'tabel 27'!$A$1:$V$69</definedName>
    <definedName name="Z_9D4B6B65_3491_48EF_90E0_94682CFA4498_.wvu.Rows" localSheetId="31" hidden="1">'tabel 27'!$1:$2,'tabel 27'!$6:$7</definedName>
    <definedName name="Z_9D4E4C25_148C_4CFC_8E79_0551C90DF523_.wvu.PrintArea" localSheetId="1" hidden="1">'tabel 2'!$A$1:$N$17</definedName>
    <definedName name="Z_9D8C43D9_E041_467E_9344_FEF1EF603BB9_.wvu.Cols" localSheetId="32" hidden="1">'tabel 28'!$A:$B</definedName>
    <definedName name="Z_9D8C43D9_E041_467E_9344_FEF1EF603BB9_.wvu.PrintArea" localSheetId="32" hidden="1">'tabel 28'!$A$1:$V$69</definedName>
    <definedName name="Z_9D8C43D9_E041_467E_9344_FEF1EF603BB9_.wvu.Rows" localSheetId="32" hidden="1">'tabel 28'!$1:$2,'tabel 28'!$6:$7</definedName>
    <definedName name="Z_9DC55E04_22EA_4AC0_9457_021C126EBA59_.wvu.PrintArea" localSheetId="27" hidden="1">'tabel 24'!$A$1:$M$67</definedName>
    <definedName name="Z_9DDA96FF_B00F_474F_9DD0_4672DC2B53E8_.wvu.Cols" localSheetId="33" hidden="1">'tabel 29'!#REF!</definedName>
    <definedName name="Z_9DDA96FF_B00F_474F_9DD0_4672DC2B53E8_.wvu.PrintArea" localSheetId="33" hidden="1">'tabel 29'!$A$1:$V$69</definedName>
    <definedName name="Z_9DEC5CA9_A44D_4A1B_AF78_8AEB5704ADF6_.wvu.Cols" localSheetId="20" hidden="1">'tabel 18'!$N:$N</definedName>
    <definedName name="Z_9DEC5CA9_A44D_4A1B_AF78_8AEB5704ADF6_.wvu.PrintArea" localSheetId="20" hidden="1">'tabel 18'!$A$1:$L$79</definedName>
    <definedName name="Z_9E43F613_B3F5_4D0D_8F4D_D17CFF34C508_.wvu.Cols" localSheetId="33" hidden="1">'tabel 29'!$A:$B</definedName>
    <definedName name="Z_9E43F613_B3F5_4D0D_8F4D_D17CFF34C508_.wvu.PrintArea" localSheetId="33" hidden="1">'tabel 29'!$A$1:$V$69</definedName>
    <definedName name="Z_9E43F613_B3F5_4D0D_8F4D_D17CFF34C508_.wvu.Rows" localSheetId="33" hidden="1">'tabel 29'!$1:$2,'tabel 29'!$6:$7</definedName>
    <definedName name="Z_9EB3897E_46B5_4722_9F8A_ECCFBE42ACA0_.wvu.Cols" localSheetId="27" hidden="1">'tabel 24'!#REF!</definedName>
    <definedName name="Z_9EB3897E_46B5_4722_9F8A_ECCFBE42ACA0_.wvu.PrintArea" localSheetId="27" hidden="1">'tabel 24'!$A$1:$M$67</definedName>
    <definedName name="Z_9EB3897E_46B5_4722_9F8A_ECCFBE42ACA0_.wvu.Rows" localSheetId="27" hidden="1">'tabel 24'!$1:$4,'tabel 24'!$5:$6</definedName>
    <definedName name="Z_9EBB1607_5333_4FA2_8FDE_817AF4DDEAAE_.wvu.Cols" localSheetId="3" hidden="1">'tabel 2 (t)'!$A:$A</definedName>
    <definedName name="Z_9EBB1607_5333_4FA2_8FDE_817AF4DDEAAE_.wvu.PrintArea" localSheetId="3" hidden="1">'tabel 2 (t)'!$A$1:$O$17</definedName>
    <definedName name="Z_9EBB1607_5333_4FA2_8FDE_817AF4DDEAAE_.wvu.Rows" localSheetId="3" hidden="1">'tabel 2 (t)'!$1:$4,'tabel 2 (t)'!$5:$6</definedName>
    <definedName name="Z_9EF23A64_D5E5_46B0_A751_1EE4CA574FCF_.wvu.Cols" localSheetId="2" hidden="1">'tabel 2 (b)'!$A:$A</definedName>
    <definedName name="Z_9EF23A64_D5E5_46B0_A751_1EE4CA574FCF_.wvu.PrintArea" localSheetId="2" hidden="1">'tabel 2 (b)'!$A$1:$O$17</definedName>
    <definedName name="Z_9EF23A64_D5E5_46B0_A751_1EE4CA574FCF_.wvu.Rows" localSheetId="2" hidden="1">'tabel 2 (b)'!$1:$4,'tabel 2 (b)'!$5:$6</definedName>
    <definedName name="Z_9F29AC5A_40C1_4CF1_9C23_166A1A9B0A2E_.wvu.Cols" localSheetId="31" hidden="1">'tabel 27'!$A:$B</definedName>
    <definedName name="Z_9F29AC5A_40C1_4CF1_9C23_166A1A9B0A2E_.wvu.PrintArea" localSheetId="31" hidden="1">'tabel 27'!$A$1:$V$69</definedName>
    <definedName name="Z_9F29AC5A_40C1_4CF1_9C23_166A1A9B0A2E_.wvu.Rows" localSheetId="31" hidden="1">'tabel 27'!$1:$2,'tabel 27'!$6:$7</definedName>
    <definedName name="Z_9F33D817_F8E2_4386_9E4F_F5C3085B3EEC_.wvu.PrintArea" localSheetId="2" hidden="1">'tabel 2 (b)'!$A$1:$O$17</definedName>
    <definedName name="Z_9F417194_F9CC_4A2B_B116_D97FC734D354_.wvu.Cols" localSheetId="6" hidden="1">'tabel 5'!#REF!</definedName>
    <definedName name="Z_9F417194_F9CC_4A2B_B116_D97FC734D354_.wvu.PrintArea" localSheetId="6" hidden="1">'tabel 5'!$A$1:$M$78</definedName>
    <definedName name="Z_9F68DDAD_6A1A_416B_B154_4D542BBFFD86_.wvu.Cols" localSheetId="33" hidden="1">'tabel 29'!$A:$B</definedName>
    <definedName name="Z_9F68DDAD_6A1A_416B_B154_4D542BBFFD86_.wvu.PrintArea" localSheetId="33" hidden="1">'tabel 29'!$A$1:$V$69</definedName>
    <definedName name="Z_9F68DDAD_6A1A_416B_B154_4D542BBFFD86_.wvu.Rows" localSheetId="33" hidden="1">'tabel 29'!$1:$2,'tabel 29'!$6:$7</definedName>
    <definedName name="Z_9F834EA5_50DB_49B3_8E59_CC4527454FAC_.wvu.Cols" localSheetId="26" hidden="1">'tabel 23'!$A:$B</definedName>
    <definedName name="Z_9F834EA5_50DB_49B3_8E59_CC4527454FAC_.wvu.PrintArea" localSheetId="26" hidden="1">'tabel 23'!$A$1:$V$81</definedName>
    <definedName name="Z_9F834EA5_50DB_49B3_8E59_CC4527454FAC_.wvu.Rows" localSheetId="26" hidden="1">'tabel 23'!$1:$2,'tabel 23'!$6:$7</definedName>
    <definedName name="Z_9FB1B65A_729E_4DAF_84E5_4F86E4F78ACC_.wvu.Cols" localSheetId="4" hidden="1">'tabel 3'!$B:$B</definedName>
    <definedName name="Z_9FB1B65A_729E_4DAF_84E5_4F86E4F78ACC_.wvu.PrintArea" localSheetId="4" hidden="1">'tabel 3'!$A$1:$N$66</definedName>
    <definedName name="Z_9FD6E21C_BBF4_4C70_88D5_C76892CB96F6_.wvu.Cols" localSheetId="33" hidden="1">'tabel 29'!$A:$B</definedName>
    <definedName name="Z_9FD6E21C_BBF4_4C70_88D5_C76892CB96F6_.wvu.PrintArea" localSheetId="33" hidden="1">'tabel 29'!$A$1:$V$69</definedName>
    <definedName name="Z_9FD6E21C_BBF4_4C70_88D5_C76892CB96F6_.wvu.Rows" localSheetId="33" hidden="1">'tabel 29'!$1:$2,'tabel 29'!$6:$7</definedName>
    <definedName name="Z_9FD8AC0D_DECE_4F24_AA57_EF60B1F61F83_.wvu.Cols" localSheetId="5" hidden="1">'tabel 4'!$A:$B</definedName>
    <definedName name="Z_9FD8AC0D_DECE_4F24_AA57_EF60B1F61F83_.wvu.PrintArea" localSheetId="5" hidden="1">'tabel 4'!$A$1:$L$67</definedName>
    <definedName name="Z_9FD8AC0D_DECE_4F24_AA57_EF60B1F61F83_.wvu.Rows" localSheetId="5" hidden="1">'tabel 4'!$1:$1,'tabel 4'!$2:$2,'tabel 4'!$4:$5</definedName>
    <definedName name="Z_A07200D2_1F5B_40C3_81A0_AF0FFDDF802E_.wvu.Cols" localSheetId="4" hidden="1">'tabel 3'!#REF!</definedName>
    <definedName name="Z_A07200D2_1F5B_40C3_81A0_AF0FFDDF802E_.wvu.PrintArea" localSheetId="4" hidden="1">'tabel 3'!$A$1:$N$66</definedName>
    <definedName name="Z_A07F6DA1_CB08_11D2_815A_00104BAF4F9D_.wvu.Cols" localSheetId="4" hidden="1">'tabel 3'!$B:$B</definedName>
    <definedName name="Z_A07F6DA1_CB08_11D2_815A_00104BAF4F9D_.wvu.Cols" localSheetId="5" hidden="1">'tabel 4'!$A:$B</definedName>
    <definedName name="Z_A07F6DA1_CB08_11D2_815A_00104BAF4F9D_.wvu.Cols" localSheetId="6" hidden="1">'tabel 5'!$A:$B</definedName>
    <definedName name="Z_A07F6DA1_CB08_11D2_815A_00104BAF4F9D_.wvu.Cols" localSheetId="7" hidden="1">'tabel 6 '!$A:$B</definedName>
    <definedName name="Z_A07F6DA1_CB08_11D2_815A_00104BAF4F9D_.wvu.Rows" localSheetId="4" hidden="1">'tabel 3'!$1:$1,'tabel 3'!#REF!,'tabel 3'!$4:$5</definedName>
    <definedName name="Z_A07F6DA1_CB08_11D2_815A_00104BAF4F9D_.wvu.Rows" localSheetId="5" hidden="1">'tabel 4'!$1:$1,'tabel 4'!$2:$2,'tabel 4'!$4:$5</definedName>
    <definedName name="Z_A07F6DA1_CB08_11D2_815A_00104BAF4F9D_.wvu.Rows" localSheetId="6" hidden="1">'tabel 5'!$1:$1,'tabel 5'!$3:$3,'tabel 5'!$4:$5</definedName>
    <definedName name="Z_A07F6DA1_CB08_11D2_815A_00104BAF4F9D_.wvu.Rows" localSheetId="7" hidden="1">'tabel 6 '!$1:$1,'tabel 6 '!$3:$3,'tabel 6 '!$4:$5</definedName>
    <definedName name="Z_A07F6DA2_CB08_11D2_815A_00104BAF4F9D_.wvu.Cols" localSheetId="4" hidden="1">'tabel 3'!$B:$B</definedName>
    <definedName name="Z_A07F6DA2_CB08_11D2_815A_00104BAF4F9D_.wvu.Cols" localSheetId="5" hidden="1">'tabel 4'!$A:$B</definedName>
    <definedName name="Z_A07F6DA2_CB08_11D2_815A_00104BAF4F9D_.wvu.Cols" localSheetId="6" hidden="1">'tabel 5'!$A:$B</definedName>
    <definedName name="Z_A07F6DA2_CB08_11D2_815A_00104BAF4F9D_.wvu.Cols" localSheetId="7" hidden="1">'tabel 6 '!$A:$B</definedName>
    <definedName name="Z_A07F6DA2_CB08_11D2_815A_00104BAF4F9D_.wvu.Rows" localSheetId="4" hidden="1">'tabel 3'!$1:$1,'tabel 3'!#REF!,'tabel 3'!$4:$5</definedName>
    <definedName name="Z_A07F6DA2_CB08_11D2_815A_00104BAF4F9D_.wvu.Rows" localSheetId="5" hidden="1">'tabel 4'!$1:$1,'tabel 4'!$2:$2,'tabel 4'!$4:$5</definedName>
    <definedName name="Z_A07F6DA2_CB08_11D2_815A_00104BAF4F9D_.wvu.Rows" localSheetId="6" hidden="1">'tabel 5'!$1:$1,'tabel 5'!$3:$3,'tabel 5'!$4:$5</definedName>
    <definedName name="Z_A07F6DA2_CB08_11D2_815A_00104BAF4F9D_.wvu.Rows" localSheetId="7" hidden="1">'tabel 6 '!$1:$1,'tabel 6 '!$3:$3,'tabel 6 '!$4:$5</definedName>
    <definedName name="Z_A07F6DA3_CB08_11D2_815A_00104BAF4F9D_.wvu.Cols" localSheetId="4" hidden="1">'tabel 3'!$B:$B</definedName>
    <definedName name="Z_A07F6DA3_CB08_11D2_815A_00104BAF4F9D_.wvu.Cols" localSheetId="5" hidden="1">'tabel 4'!$A:$B</definedName>
    <definedName name="Z_A07F6DA3_CB08_11D2_815A_00104BAF4F9D_.wvu.Cols" localSheetId="6" hidden="1">'tabel 5'!$A:$B</definedName>
    <definedName name="Z_A07F6DA3_CB08_11D2_815A_00104BAF4F9D_.wvu.Cols" localSheetId="7" hidden="1">'tabel 6 '!$A:$B</definedName>
    <definedName name="Z_A07F6DA3_CB08_11D2_815A_00104BAF4F9D_.wvu.Rows" localSheetId="4" hidden="1">'tabel 3'!$1:$1,'tabel 3'!#REF!,'tabel 3'!$4:$5</definedName>
    <definedName name="Z_A07F6DA3_CB08_11D2_815A_00104BAF4F9D_.wvu.Rows" localSheetId="5" hidden="1">'tabel 4'!$1:$1,'tabel 4'!$2:$2,'tabel 4'!$4:$5</definedName>
    <definedName name="Z_A07F6DA3_CB08_11D2_815A_00104BAF4F9D_.wvu.Rows" localSheetId="6" hidden="1">'tabel 5'!$1:$1,'tabel 5'!$3:$3,'tabel 5'!$4:$5</definedName>
    <definedName name="Z_A07F6DA3_CB08_11D2_815A_00104BAF4F9D_.wvu.Rows" localSheetId="7" hidden="1">'tabel 6 '!$1:$1,'tabel 6 '!$3:$3,'tabel 6 '!$4:$5</definedName>
    <definedName name="Z_A07F6DA6_CB08_11D2_815A_00104BAF4F9D_.wvu.Cols" localSheetId="4" hidden="1">'tabel 3'!#REF!</definedName>
    <definedName name="Z_A07F6DA6_CB08_11D2_815A_00104BAF4F9D_.wvu.Cols" localSheetId="5" hidden="1">'tabel 4'!#REF!</definedName>
    <definedName name="Z_A07F6DA6_CB08_11D2_815A_00104BAF4F9D_.wvu.Cols" localSheetId="6" hidden="1">'tabel 5'!#REF!</definedName>
    <definedName name="Z_A07F6DA6_CB08_11D2_815A_00104BAF4F9D_.wvu.Cols" localSheetId="7" hidden="1">'tabel 6 '!#REF!</definedName>
    <definedName name="Z_A07F6DA6_CB08_11D2_815A_00104BAF4F9D_.wvu.Rows" localSheetId="4" hidden="1">'tabel 3'!#REF!,'tabel 3'!$2:$2,'tabel 3'!#REF!</definedName>
    <definedName name="Z_A07F6DA6_CB08_11D2_815A_00104BAF4F9D_.wvu.Rows" localSheetId="5" hidden="1">'tabel 4'!#REF!,'tabel 4'!#REF!,'tabel 4'!#REF!</definedName>
    <definedName name="Z_A07F6DA6_CB08_11D2_815A_00104BAF4F9D_.wvu.Rows" localSheetId="6" hidden="1">'tabel 5'!#REF!,'tabel 5'!#REF!,'tabel 5'!#REF!</definedName>
    <definedName name="Z_A07F6DA6_CB08_11D2_815A_00104BAF4F9D_.wvu.Rows" localSheetId="7" hidden="1">'tabel 6 '!#REF!,'tabel 6 '!#REF!,'tabel 6 '!#REF!</definedName>
    <definedName name="Z_A0E3998D_01D3_4FD8_9BD4_AFBA578DEE69_.wvu.Cols" localSheetId="6" hidden="1">'tabel 5'!$A:$B</definedName>
    <definedName name="Z_A0E3998D_01D3_4FD8_9BD4_AFBA578DEE69_.wvu.PrintArea" localSheetId="6" hidden="1">'tabel 5'!$A$1:$M$78</definedName>
    <definedName name="Z_A0E3998D_01D3_4FD8_9BD4_AFBA578DEE69_.wvu.Rows" localSheetId="6" hidden="1">'tabel 5'!$1:$1,'tabel 5'!$3:$3,'tabel 5'!$4:$5</definedName>
    <definedName name="Z_A151F349_E218_4029_B255_B49848465488_.wvu.Cols" localSheetId="29" hidden="1">'tabel 25'!$A:$B</definedName>
    <definedName name="Z_A151F349_E218_4029_B255_B49848465488_.wvu.PrintArea" localSheetId="29" hidden="1">'tabel 25'!$A$1:$V$69</definedName>
    <definedName name="Z_A151F349_E218_4029_B255_B49848465488_.wvu.Rows" localSheetId="29" hidden="1">'tabel 25'!$1:$2,'tabel 25'!$6:$7</definedName>
    <definedName name="Z_A157A73A_3A0D_4B36_9973_B61E8A53562F_.wvu.Cols" localSheetId="6" hidden="1">'tabel 5'!$A:$B</definedName>
    <definedName name="Z_A157A73A_3A0D_4B36_9973_B61E8A53562F_.wvu.PrintArea" localSheetId="6" hidden="1">'tabel 5'!$A$1:$M$78</definedName>
    <definedName name="Z_A157A73A_3A0D_4B36_9973_B61E8A53562F_.wvu.Rows" localSheetId="6" hidden="1">'tabel 5'!$1:$1,'tabel 5'!$3:$3,'tabel 5'!$4:$5</definedName>
    <definedName name="Z_A1607438_2FC6_4118_92B8_EC51FA35701D_.wvu.Cols" localSheetId="2" hidden="1">'tabel 2 (b)'!$A:$A</definedName>
    <definedName name="Z_A1607438_2FC6_4118_92B8_EC51FA35701D_.wvu.PrintArea" localSheetId="2" hidden="1">'tabel 2 (b)'!$A$1:$O$17</definedName>
    <definedName name="Z_A1607438_2FC6_4118_92B8_EC51FA35701D_.wvu.Rows" localSheetId="2" hidden="1">'tabel 2 (b)'!$1:$4,'tabel 2 (b)'!$5:$6</definedName>
    <definedName name="Z_A16CB564_8908_4D71_9527_A84EF0F09869_.wvu.PrintArea" localSheetId="32" hidden="1">'tabel 28'!$A$1:$V$69</definedName>
    <definedName name="Z_A1F137ED_7BE8_4BA3_88B7_2BC991B961E7_.wvu.Cols" localSheetId="2" hidden="1">'tabel 2 (b)'!$A:$A</definedName>
    <definedName name="Z_A1F137ED_7BE8_4BA3_88B7_2BC991B961E7_.wvu.PrintArea" localSheetId="2" hidden="1">'tabel 2 (b)'!$A$1:$O$17</definedName>
    <definedName name="Z_A1F137ED_7BE8_4BA3_88B7_2BC991B961E7_.wvu.Rows" localSheetId="2" hidden="1">'tabel 2 (b)'!$1:$4,'tabel 2 (b)'!$5:$6</definedName>
    <definedName name="Z_A2012203_5D1D_4C38_942B_6F17247C90CB_.wvu.Cols" localSheetId="25" hidden="1">'tabel 22'!$A:$B</definedName>
    <definedName name="Z_A2012203_5D1D_4C38_942B_6F17247C90CB_.wvu.PrintArea" localSheetId="25" hidden="1">'tabel 22'!$A$1:$V$81</definedName>
    <definedName name="Z_A2012203_5D1D_4C38_942B_6F17247C90CB_.wvu.Rows" localSheetId="25" hidden="1">'tabel 22'!$1:$2,'tabel 22'!$6:$7</definedName>
    <definedName name="Z_A241ED6A_C2F5_475E_A108_0B93E55168B4_.wvu.PrintArea" localSheetId="26" hidden="1">'tabel 23'!$A$1:$V$81</definedName>
    <definedName name="Z_A2B73953_5778_4849_BA35_ACF377E5DE64_.wvu.PrintArea" localSheetId="5" hidden="1">'tabel 4'!$A$1:$L$67</definedName>
    <definedName name="Z_A2B73953_5778_4849_BA35_ACF377E5DE64_.wvu.Rows" localSheetId="5" hidden="1">'tabel 4'!$67:$67</definedName>
    <definedName name="Z_A3C417C1_FE3A_4326_ADFF_2C07D8F271FC_.wvu.PrintArea" localSheetId="7" hidden="1">'tabel 6 '!$A$1:$K$78</definedName>
    <definedName name="Z_A42CDFC1_0FE5_45B9_AAD5_B14E7131DE0C_.wvu.PrintArea" localSheetId="26" hidden="1">'tabel 23'!$A$1:$V$81</definedName>
    <definedName name="Z_A42F6481_DA0C_4233_8241_4969ED6C5C32_.wvu.PrintArea" localSheetId="5" hidden="1">'tabel 4'!$A$1:$L$67</definedName>
    <definedName name="Z_A42F6481_DA0C_4233_8241_4969ED6C5C32_.wvu.Rows" localSheetId="5" hidden="1">'tabel 4'!$67:$67</definedName>
    <definedName name="Z_A447A807_9E06_4D24_B585_9848B14382F0_.wvu.Cols" localSheetId="32" hidden="1">'tabel 28'!$A:$B</definedName>
    <definedName name="Z_A447A807_9E06_4D24_B585_9848B14382F0_.wvu.PrintArea" localSheetId="32" hidden="1">'tabel 28'!$A$1:$V$69</definedName>
    <definedName name="Z_A447A807_9E06_4D24_B585_9848B14382F0_.wvu.Rows" localSheetId="32" hidden="1">'tabel 28'!$1:$2,'tabel 28'!$6:$7</definedName>
    <definedName name="Z_A4790C7D_674D_40F7_9D6D_00BA5CF7F091_.wvu.PrintArea" localSheetId="30" hidden="1">'tabel 26'!$A$1:$V$69</definedName>
    <definedName name="Z_A57CABC6_6927_4E08_ADA4_E75C89D5E391_.wvu.PrintArea" localSheetId="3" hidden="1">'tabel 2 (t)'!$A$1:$O$17</definedName>
    <definedName name="Z_A597EF62_1D21_46DF_8A06_8DF0A52F89B8_.wvu.PrintArea" localSheetId="4" hidden="1">'tabel 3'!$A$1:$N$66</definedName>
    <definedName name="Z_A5F2721C_3375_4C51_A3C6_C5EA18EFA909_.wvu.PrintArea" localSheetId="27" hidden="1">'tabel 24'!$A$1:$M$67</definedName>
    <definedName name="Z_A5F69DF9_D2A8_45E1_97E4_C272E83A616F_.wvu.PrintArea" localSheetId="33" hidden="1">'tabel 29'!$A$1:$V$69</definedName>
    <definedName name="Z_A655F911_FA87_4309_B6E6_5D0B6DEAB898_.wvu.Cols" localSheetId="26" hidden="1">'tabel 23'!$A:$B</definedName>
    <definedName name="Z_A655F911_FA87_4309_B6E6_5D0B6DEAB898_.wvu.PrintArea" localSheetId="26" hidden="1">'tabel 23'!$A$1:$V$81</definedName>
    <definedName name="Z_A655F911_FA87_4309_B6E6_5D0B6DEAB898_.wvu.Rows" localSheetId="26" hidden="1">'tabel 23'!$1:$2,'tabel 23'!$6:$7</definedName>
    <definedName name="Z_A6CB33B6_5A08_479C_BE45_A378C2B83C38_.wvu.Cols" localSheetId="23" hidden="1">'tabel 20'!$A:$B</definedName>
    <definedName name="Z_A6CB33B6_5A08_479C_BE45_A378C2B83C38_.wvu.PrintArea" localSheetId="23" hidden="1">'tabel 20'!$A$1:$V$81</definedName>
    <definedName name="Z_A6CB33B6_5A08_479C_BE45_A378C2B83C38_.wvu.Rows" localSheetId="23" hidden="1">'tabel 20'!$1:$2,'tabel 20'!$6:$7</definedName>
    <definedName name="Z_A7368C1F_AEC4_47C5_8C0A_92CB9F747B6D_.wvu.PrintArea" localSheetId="4" hidden="1">'tabel 3'!$A$1:$N$66</definedName>
    <definedName name="Z_A79232FF_0236_4BAE_A7B3_D7701A5BA12B_.wvu.Cols" localSheetId="3" hidden="1">'tabel 2 (t)'!$A:$A</definedName>
    <definedName name="Z_A79232FF_0236_4BAE_A7B3_D7701A5BA12B_.wvu.PrintArea" localSheetId="3" hidden="1">'tabel 2 (t)'!$A$1:$O$17</definedName>
    <definedName name="Z_A79232FF_0236_4BAE_A7B3_D7701A5BA12B_.wvu.Rows" localSheetId="3" hidden="1">'tabel 2 (t)'!$1:$4,'tabel 2 (t)'!$5:$6</definedName>
    <definedName name="Z_A7A54733_C93F_4A00_8A3A_1AC16690A4A7_.wvu.PrintArea" localSheetId="29" hidden="1">'tabel 25'!$A$1:$V$69</definedName>
    <definedName name="Z_A7AE8035_0019_4D17_B4FD_B78A3D66AD05_.wvu.PrintArea" localSheetId="31" hidden="1">'tabel 27'!$A$1:$V$69</definedName>
    <definedName name="Z_A7CCCD3B_E1DB_42B4_92DE_4BABEBCDA653_.wvu.Cols" localSheetId="7" hidden="1">'tabel 6 '!$A:$B</definedName>
    <definedName name="Z_A7CCCD3B_E1DB_42B4_92DE_4BABEBCDA653_.wvu.PrintArea" localSheetId="7" hidden="1">'tabel 6 '!$A$1:$K$78</definedName>
    <definedName name="Z_A7CCCD3B_E1DB_42B4_92DE_4BABEBCDA653_.wvu.Rows" localSheetId="7" hidden="1">'tabel 6 '!$1:$1,'tabel 6 '!$3:$3,'tabel 6 '!$4:$5</definedName>
    <definedName name="Z_A7E796BE_3898_43C9_BF98_3A4E4A4F64AB_.wvu.Cols" localSheetId="5" hidden="1">'tabel 4'!#REF!</definedName>
    <definedName name="Z_A7E796BE_3898_43C9_BF98_3A4E4A4F64AB_.wvu.PrintArea" localSheetId="5" hidden="1">'tabel 4'!$A$1:$L$67</definedName>
    <definedName name="Z_A7E796BE_3898_43C9_BF98_3A4E4A4F64AB_.wvu.Rows" localSheetId="5" hidden="1">'tabel 4'!$67:$67</definedName>
    <definedName name="Z_A87AF11D_0C33_47D2_8257_39631B195F43_.wvu.PrintArea" localSheetId="27" hidden="1">'tabel 24'!$A$1:$M$67</definedName>
    <definedName name="Z_A87AF11D_0C33_47D2_8257_39631B195F43_.wvu.Rows" localSheetId="27" hidden="1">'tabel 24'!$1:$4,'tabel 24'!$5:$6</definedName>
    <definedName name="Z_A8C8FA48_75DB_4C34_99FD_7C014268B3BC_.wvu.Cols" localSheetId="5" hidden="1">'tabel 4'!$A:$B</definedName>
    <definedName name="Z_A8C8FA48_75DB_4C34_99FD_7C014268B3BC_.wvu.PrintArea" localSheetId="5" hidden="1">'tabel 4'!$A$1:$L$67</definedName>
    <definedName name="Z_A8C8FA48_75DB_4C34_99FD_7C014268B3BC_.wvu.Rows" localSheetId="5" hidden="1">'tabel 4'!$1:$1,'tabel 4'!$2:$2,'tabel 4'!$4:$5</definedName>
    <definedName name="Z_A8E5C4FE_21C7_4D21_95B1_C782D0964D66_.wvu.PrintArea" localSheetId="32" hidden="1">'tabel 28'!$A$1:$V$69</definedName>
    <definedName name="Z_A925A06C_0A7F_402E_94A3_01E784A5C51A_.wvu.Cols" localSheetId="29" hidden="1">'tabel 25'!$A:$B</definedName>
    <definedName name="Z_A925A06C_0A7F_402E_94A3_01E784A5C51A_.wvu.PrintArea" localSheetId="29" hidden="1">'tabel 25'!$A$1:$V$69</definedName>
    <definedName name="Z_A925A06C_0A7F_402E_94A3_01E784A5C51A_.wvu.Rows" localSheetId="29" hidden="1">'tabel 25'!$1:$2,'tabel 25'!$6:$7</definedName>
    <definedName name="Z_A92CF8F3_48F8_469E_8216_A3964808510C_.wvu.PrintArea" localSheetId="30" hidden="1">'tabel 26'!$A$1:$V$69</definedName>
    <definedName name="Z_A92F0944_BD9D_43D2_AAFF_7788A7B84467_.wvu.PrintArea" localSheetId="3" hidden="1">'tabel 2 (t)'!$A$1:$O$17</definedName>
    <definedName name="Z_A956E360_BD18_4317_8A15_58B41218006E_.wvu.Cols" localSheetId="25" hidden="1">'tabel 22'!$A:$B</definedName>
    <definedName name="Z_A956E360_BD18_4317_8A15_58B41218006E_.wvu.PrintArea" localSheetId="25" hidden="1">'tabel 22'!$A$1:$V$81</definedName>
    <definedName name="Z_A956E360_BD18_4317_8A15_58B41218006E_.wvu.Rows" localSheetId="25" hidden="1">'tabel 22'!$1:$2,'tabel 22'!$6:$7</definedName>
    <definedName name="Z_A9AC141C_3E9D_426E_8BFB_6FDC0CC4A0A9_.wvu.PrintArea" localSheetId="25" hidden="1">'tabel 22'!$A$1:$V$81</definedName>
    <definedName name="Z_A9F69564_03E9_49BE_AB3E_69CA14E12664_.wvu.Cols" localSheetId="7" hidden="1">'tabel 6 '!$A:$B</definedName>
    <definedName name="Z_A9F69564_03E9_49BE_AB3E_69CA14E12664_.wvu.PrintArea" localSheetId="7" hidden="1">'tabel 6 '!$A$1:$K$74</definedName>
    <definedName name="Z_A9F69564_03E9_49BE_AB3E_69CA14E12664_.wvu.Rows" localSheetId="7" hidden="1">'tabel 6 '!$1:$1,'tabel 6 '!$3:$3,'tabel 6 '!$4:$5</definedName>
    <definedName name="Z_AA2DF417_6DAA_46B3_868A_5BD8094E8D4D_.wvu.PrintArea" localSheetId="29" hidden="1">'tabel 25'!$A$1:$V$69</definedName>
    <definedName name="Z_AA54DC18_4CA9_4E07_9807_3506FACF51B1_.wvu.Cols" localSheetId="1" hidden="1">'tabel 2'!$A:$A</definedName>
    <definedName name="Z_AA54DC18_4CA9_4E07_9807_3506FACF51B1_.wvu.PrintArea" localSheetId="1" hidden="1">'tabel 2'!$A$1:$N$17</definedName>
    <definedName name="Z_AA54DC18_4CA9_4E07_9807_3506FACF51B1_.wvu.Rows" localSheetId="1" hidden="1">'tabel 2'!$1:$4,'tabel 2'!$5:$6</definedName>
    <definedName name="Z_AA655356_3B33_497A_A260_BA69E3BCAC65_.wvu.PrintArea" localSheetId="5" hidden="1">'tabel 4'!$A$1:$L$67</definedName>
    <definedName name="Z_AA8BECF3_1B58_4606_9FF4_490A9FF387A4_.wvu.Cols" localSheetId="2" hidden="1">'tabel 2 (b)'!$A:$A</definedName>
    <definedName name="Z_AA8BECF3_1B58_4606_9FF4_490A9FF387A4_.wvu.PrintArea" localSheetId="2" hidden="1">'tabel 2 (b)'!$A$1:$O$17</definedName>
    <definedName name="Z_AA8BECF3_1B58_4606_9FF4_490A9FF387A4_.wvu.Rows" localSheetId="2" hidden="1">'tabel 2 (b)'!$1:$4,'tabel 2 (b)'!$5:$6</definedName>
    <definedName name="Z_AAA5D50A_627C_4651_8249_BBD9482E2763_.wvu.Cols" localSheetId="7" hidden="1">'tabel 6 '!$A:$B</definedName>
    <definedName name="Z_AAA5D50A_627C_4651_8249_BBD9482E2763_.wvu.PrintArea" localSheetId="7" hidden="1">'tabel 6 '!$A$1:$K$78</definedName>
    <definedName name="Z_AAA5D50A_627C_4651_8249_BBD9482E2763_.wvu.Rows" localSheetId="7" hidden="1">'tabel 6 '!$1:$1,'tabel 6 '!$3:$3,'tabel 6 '!$4:$5</definedName>
    <definedName name="Z_AAC9E582_B1C2_4AC4_94B9_4FB692325304_.wvu.Cols" localSheetId="3" hidden="1">'tabel 2 (t)'!$A:$A</definedName>
    <definedName name="Z_AAC9E582_B1C2_4AC4_94B9_4FB692325304_.wvu.PrintArea" localSheetId="3" hidden="1">'tabel 2 (t)'!$A$1:$O$17</definedName>
    <definedName name="Z_AAC9E582_B1C2_4AC4_94B9_4FB692325304_.wvu.Rows" localSheetId="3" hidden="1">'tabel 2 (t)'!$1:$4,'tabel 2 (t)'!$5:$6</definedName>
    <definedName name="Z_AB058B7D_7FF3_4513_A17A_01325F2DA40D_.wvu.PrintArea" localSheetId="30" hidden="1">'tabel 26'!$A$1:$V$69</definedName>
    <definedName name="Z_AB27D7D7_E551_4723_BD21_F2962982B7EC_.wvu.Cols" localSheetId="29" hidden="1">'tabel 25'!$A:$B</definedName>
    <definedName name="Z_AB27D7D7_E551_4723_BD21_F2962982B7EC_.wvu.PrintArea" localSheetId="29" hidden="1">'tabel 25'!$A$1:$V$69</definedName>
    <definedName name="Z_AB27D7D7_E551_4723_BD21_F2962982B7EC_.wvu.Rows" localSheetId="29" hidden="1">'tabel 25'!$1:$2,'tabel 25'!$6:$7</definedName>
    <definedName name="Z_AB4B57A0_8ED8_49B7_98E8_2EE504D00E85_.wvu.Cols" localSheetId="4" hidden="1">'tabel 3'!#REF!</definedName>
    <definedName name="Z_AB4B57A0_8ED8_49B7_98E8_2EE504D00E85_.wvu.PrintArea" localSheetId="4" hidden="1">'tabel 3'!$A$1:$N$66</definedName>
    <definedName name="Z_AB62D111_265A_4B90_8261_FEA9F6E186F4_.wvu.Cols" localSheetId="4" hidden="1">'tabel 3'!#REF!</definedName>
    <definedName name="Z_AB62D111_265A_4B90_8261_FEA9F6E186F4_.wvu.PrintArea" localSheetId="4" hidden="1">'tabel 3'!$A$1:$N$66</definedName>
    <definedName name="Z_AB6EE486_A50E_473C_84F3_04EC3C749D8D_.wvu.PrintArea" localSheetId="33" hidden="1">'tabel 29'!$A$1:$V$69</definedName>
    <definedName name="Z_AB7A1160_D55D_431B_8D13_F7604B6CB842_.wvu.Cols" localSheetId="6" hidden="1">'tabel 5'!$A:$B</definedName>
    <definedName name="Z_AB7A1160_D55D_431B_8D13_F7604B6CB842_.wvu.PrintArea" localSheetId="6" hidden="1">'tabel 5'!$A$1:$M$78</definedName>
    <definedName name="Z_AB7A1160_D55D_431B_8D13_F7604B6CB842_.wvu.Rows" localSheetId="6" hidden="1">'tabel 5'!$1:$1,'tabel 5'!$3:$3,'tabel 5'!$4:$5</definedName>
    <definedName name="Z_AC136BB0_1C93_4312_8045_123924F0D5F4_.wvu.PrintArea" localSheetId="25" hidden="1">'tabel 22'!$A$1:$V$81</definedName>
    <definedName name="Z_AC35D343_E454_4991_835C_870E219BAACA_.wvu.PrintArea" localSheetId="4" hidden="1">'tabel 3'!$A$1:$N$66</definedName>
    <definedName name="Z_AC59F817_30F5_47A0_8F8E_49746AF42C73_.wvu.PrintArea" localSheetId="6" hidden="1">'tabel 5'!$A$1:$M$78</definedName>
    <definedName name="Z_ACF0DCD6_D086_46CA_8EC4_E17EE5C9AB01_.wvu.Cols" localSheetId="30" hidden="1">'tabel 26'!$A:$B</definedName>
    <definedName name="Z_ACF0DCD6_D086_46CA_8EC4_E17EE5C9AB01_.wvu.PrintArea" localSheetId="30" hidden="1">'tabel 26'!$A$1:$V$69</definedName>
    <definedName name="Z_ACF0DCD6_D086_46CA_8EC4_E17EE5C9AB01_.wvu.Rows" localSheetId="30" hidden="1">'tabel 26'!$1:$2,'tabel 26'!$6:$7</definedName>
    <definedName name="Z_ACFFC723_343C_43FA_84AC_C5A79490F517_.wvu.PrintArea" localSheetId="24" hidden="1">'tabel 21'!$A$1:$V$81</definedName>
    <definedName name="Z_AD1DC6A2_78DB_4731_A360_153D40E61CF4_.wvu.Cols" localSheetId="33" hidden="1">'tabel 29'!$A:$B</definedName>
    <definedName name="Z_AD1DC6A2_78DB_4731_A360_153D40E61CF4_.wvu.PrintArea" localSheetId="33" hidden="1">'tabel 29'!$A$1:$V$69</definedName>
    <definedName name="Z_AD1DC6A2_78DB_4731_A360_153D40E61CF4_.wvu.Rows" localSheetId="33" hidden="1">'tabel 29'!$1:$2,'tabel 29'!$6:$7</definedName>
    <definedName name="Z_AD2D6D50_4DFF_41C1_8545_DDB92D0E458C_.wvu.PrintArea" localSheetId="20" hidden="1">'tabel 18'!$A$1:$L$79</definedName>
    <definedName name="Z_AD4DDEAE_608B_44CB_97FE_60B44B5CF59C_.wvu.Cols" localSheetId="25" hidden="1">'tabel 22'!$X:$AS</definedName>
    <definedName name="Z_AD4DDEAE_608B_44CB_97FE_60B44B5CF59C_.wvu.PrintArea" localSheetId="25" hidden="1">'tabel 22'!$A$1:$V$81</definedName>
    <definedName name="Z_AD8B6CDB_58D8_4C10_A8E0_2C0D5D5F6D66_.wvu.PrintArea" localSheetId="24" hidden="1">'tabel 21'!$A$1:$V$81</definedName>
    <definedName name="Z_ADA2C2CC_820A_421D_9892_8510D46CBE29_.wvu.PrintArea" localSheetId="25" hidden="1">'tabel 22'!$A$1:$V$81</definedName>
    <definedName name="Z_ADA46861_F6AB_4296_AD5F_7A954BE653FB_.wvu.Cols" localSheetId="25" hidden="1">'tabel 22'!$A:$B</definedName>
    <definedName name="Z_ADA46861_F6AB_4296_AD5F_7A954BE653FB_.wvu.PrintArea" localSheetId="25" hidden="1">'tabel 22'!$A$1:$V$81</definedName>
    <definedName name="Z_ADA46861_F6AB_4296_AD5F_7A954BE653FB_.wvu.Rows" localSheetId="25" hidden="1">'tabel 22'!$1:$2,'tabel 22'!$6:$7</definedName>
    <definedName name="Z_AE08184C_8513_43B4_BE1C_2A5CABBBB95B_.wvu.Cols" localSheetId="32" hidden="1">'tabel 28'!$A:$B</definedName>
    <definedName name="Z_AE08184C_8513_43B4_BE1C_2A5CABBBB95B_.wvu.PrintArea" localSheetId="32" hidden="1">'tabel 28'!$A$1:$V$69</definedName>
    <definedName name="Z_AE08184C_8513_43B4_BE1C_2A5CABBBB95B_.wvu.Rows" localSheetId="32" hidden="1">'tabel 28'!$1:$2,'tabel 28'!$6:$7</definedName>
    <definedName name="Z_AE33D764_76CC_4FC7_A459_FAF7D1B48E0A_.wvu.PrintArea" localSheetId="31" hidden="1">'tabel 27'!$A$1:$V$69</definedName>
    <definedName name="Z_AE3F3DF4_B7AB_4201_B04D_7008876BA6FE_.wvu.Cols" localSheetId="4" hidden="1">'tabel 3'!$B:$B</definedName>
    <definedName name="Z_AE3F3DF4_B7AB_4201_B04D_7008876BA6FE_.wvu.PrintArea" localSheetId="4" hidden="1">'tabel 3'!$A$1:$N$66</definedName>
    <definedName name="Z_AE542E22_6C54_4A03_A23D_B003732FC51F_.wvu.PrintArea" localSheetId="27" hidden="1">'tabel 24'!$A$1:$M$67</definedName>
    <definedName name="Z_AE542E22_6C54_4A03_A23D_B003732FC51F_.wvu.Rows" localSheetId="27" hidden="1">'tabel 24'!$1:$4,'tabel 24'!$5:$6</definedName>
    <definedName name="Z_AEDC4CE2_1DFB_11D1_940C_00A0C949BEFF_.wvu.Cols" localSheetId="2" hidden="1">'tabel 2 (b)'!$A:$A</definedName>
    <definedName name="Z_AEDC4CE2_1DFB_11D1_940C_00A0C949BEFF_.wvu.Rows" localSheetId="2" hidden="1">'tabel 2 (b)'!$1:$4,'tabel 2 (b)'!$5:$6</definedName>
    <definedName name="Z_AEDC4CE3_1DFB_11D1_940C_00A0C949BEFF_.wvu.Cols" localSheetId="1" hidden="1">'tabel 2'!$A:$A</definedName>
    <definedName name="Z_AEDC4CE3_1DFB_11D1_940C_00A0C949BEFF_.wvu.Cols" localSheetId="3" hidden="1">'tabel 2 (t)'!$A:$A</definedName>
    <definedName name="Z_AEDC4CE3_1DFB_11D1_940C_00A0C949BEFF_.wvu.Rows" localSheetId="1" hidden="1">'tabel 2'!$1:$4,'tabel 2'!$5:$6</definedName>
    <definedName name="Z_AEDC4CE3_1DFB_11D1_940C_00A0C949BEFF_.wvu.Rows" localSheetId="3" hidden="1">'tabel 2 (t)'!$1:$4,'tabel 2 (t)'!$5:$6</definedName>
    <definedName name="Z_AEDC4CE4_1DFB_11D1_940C_00A0C949BEFF_.wvu.Cols" localSheetId="20" hidden="1">'tabel 18'!$A:$B</definedName>
    <definedName name="Z_AEDC4CE4_1DFB_11D1_940C_00A0C949BEFF_.wvu.Cols" localSheetId="22" hidden="1">'tabel 19'!$A:$B</definedName>
    <definedName name="Z_AEDC4CE4_1DFB_11D1_940C_00A0C949BEFF_.wvu.Cols" localSheetId="23" hidden="1">'tabel 20'!$A:$B</definedName>
    <definedName name="Z_AEDC4CE4_1DFB_11D1_940C_00A0C949BEFF_.wvu.Cols" localSheetId="24" hidden="1">'tabel 21'!$A:$B</definedName>
    <definedName name="Z_AEDC4CE4_1DFB_11D1_940C_00A0C949BEFF_.wvu.Cols" localSheetId="25" hidden="1">'tabel 22'!$A:$B</definedName>
    <definedName name="Z_AEDC4CE4_1DFB_11D1_940C_00A0C949BEFF_.wvu.Cols" localSheetId="26" hidden="1">'tabel 23'!$A:$B</definedName>
    <definedName name="Z_AEDC4CE4_1DFB_11D1_940C_00A0C949BEFF_.wvu.Cols" localSheetId="29" hidden="1">'tabel 25'!$A:$B</definedName>
    <definedName name="Z_AEDC4CE4_1DFB_11D1_940C_00A0C949BEFF_.wvu.Cols" localSheetId="30" hidden="1">'tabel 26'!$A:$B</definedName>
    <definedName name="Z_AEDC4CE4_1DFB_11D1_940C_00A0C949BEFF_.wvu.Cols" localSheetId="31" hidden="1">'tabel 27'!$A:$B</definedName>
    <definedName name="Z_AEDC4CE4_1DFB_11D1_940C_00A0C949BEFF_.wvu.Cols" localSheetId="32" hidden="1">'tabel 28'!$A:$B</definedName>
    <definedName name="Z_AEDC4CE4_1DFB_11D1_940C_00A0C949BEFF_.wvu.Cols" localSheetId="33" hidden="1">'tabel 29'!$A:$B</definedName>
    <definedName name="Z_AEDC4CE4_1DFB_11D1_940C_00A0C949BEFF_.wvu.Rows" localSheetId="20" hidden="1">'tabel 18'!$1:$2,'tabel 18'!$5:$6</definedName>
    <definedName name="Z_AEDC4CE4_1DFB_11D1_940C_00A0C949BEFF_.wvu.Rows" localSheetId="22" hidden="1">'tabel 19'!$1:$2,'tabel 19'!$6:$7</definedName>
    <definedName name="Z_AEDC4CE4_1DFB_11D1_940C_00A0C949BEFF_.wvu.Rows" localSheetId="23" hidden="1">'tabel 20'!$1:$2,'tabel 20'!$6:$7</definedName>
    <definedName name="Z_AEDC4CE4_1DFB_11D1_940C_00A0C949BEFF_.wvu.Rows" localSheetId="24" hidden="1">'tabel 21'!$1:$2,'tabel 21'!$6:$7</definedName>
    <definedName name="Z_AEDC4CE4_1DFB_11D1_940C_00A0C949BEFF_.wvu.Rows" localSheetId="25" hidden="1">'tabel 22'!$1:$2,'tabel 22'!$6:$7</definedName>
    <definedName name="Z_AEDC4CE4_1DFB_11D1_940C_00A0C949BEFF_.wvu.Rows" localSheetId="26" hidden="1">'tabel 23'!$1:$2,'tabel 23'!$6:$7</definedName>
    <definedName name="Z_AEDC4CE4_1DFB_11D1_940C_00A0C949BEFF_.wvu.Rows" localSheetId="29" hidden="1">'tabel 25'!$1:$2,'tabel 25'!$6:$7</definedName>
    <definedName name="Z_AEDC4CE4_1DFB_11D1_940C_00A0C949BEFF_.wvu.Rows" localSheetId="30" hidden="1">'tabel 26'!$1:$2,'tabel 26'!$6:$7</definedName>
    <definedName name="Z_AEDC4CE4_1DFB_11D1_940C_00A0C949BEFF_.wvu.Rows" localSheetId="31" hidden="1">'tabel 27'!$1:$2,'tabel 27'!$6:$7</definedName>
    <definedName name="Z_AEDC4CE4_1DFB_11D1_940C_00A0C949BEFF_.wvu.Rows" localSheetId="32" hidden="1">'tabel 28'!$1:$2,'tabel 28'!$6:$7</definedName>
    <definedName name="Z_AEDC4CE4_1DFB_11D1_940C_00A0C949BEFF_.wvu.Rows" localSheetId="33" hidden="1">'tabel 29'!$1:$2,'tabel 29'!$6:$7</definedName>
    <definedName name="Z_AEDC4CEF_1DFB_11D1_940C_00A0C949BEFF_.wvu.Rows" localSheetId="27" hidden="1">'tabel 24'!$1:$4,'tabel 24'!$5:$6</definedName>
    <definedName name="Z_AF19E7C8_F4CF_49E2_9161_E52692775045_.wvu.PrintArea" localSheetId="5" hidden="1">'tabel 4'!$A$1:$L$67</definedName>
    <definedName name="Z_B0901B6A_1202_4F88_BDDF_F87B75ED393B_.wvu.Cols" localSheetId="7" hidden="1">'tabel 6 '!$A:$B</definedName>
    <definedName name="Z_B0901B6A_1202_4F88_BDDF_F87B75ED393B_.wvu.PrintArea" localSheetId="7" hidden="1">'tabel 6 '!$A$1:$K$78</definedName>
    <definedName name="Z_B0901B6A_1202_4F88_BDDF_F87B75ED393B_.wvu.Rows" localSheetId="7" hidden="1">'tabel 6 '!$1:$1,'tabel 6 '!$3:$3,'tabel 6 '!$4:$5</definedName>
    <definedName name="Z_B0925C3B_B0AA_40DF_B09D_E8AE884A5CC1_.wvu.PrintArea" localSheetId="2" hidden="1">'tabel 2 (b)'!$A$1:$O$17</definedName>
    <definedName name="Z_B0CF0CBD_CFB2_4825_9FDB_3A2922D0E897_.wvu.PrintArea" localSheetId="20" hidden="1">'tabel 18'!$A$1:$L$79</definedName>
    <definedName name="Z_B0F2BAF9_63C4_4168_8E35_C7EA529787E6_.wvu.PrintArea" localSheetId="27" hidden="1">'tabel 24'!$A$1:$M$67</definedName>
    <definedName name="Z_B0F2BAF9_63C4_4168_8E35_C7EA529787E6_.wvu.Rows" localSheetId="27" hidden="1">'tabel 24'!$1:$4,'tabel 24'!$5:$6</definedName>
    <definedName name="Z_B0F99F2E_4D6D_4855_A497_1FBCC17B9049_.wvu.PrintArea" localSheetId="7" hidden="1">'tabel 6 '!$A$1:$K$78</definedName>
    <definedName name="Z_B130DEF0_6CAE_468E_8D39_762CBA181EB9_.wvu.PrintArea" localSheetId="24" hidden="1">'tabel 21'!$A$1:$V$81</definedName>
    <definedName name="Z_B1770076_0775_4AAD_B0C9_B5B3E3CBAE13_.wvu.Cols" localSheetId="22" hidden="1">'tabel 19'!$X:$X</definedName>
    <definedName name="Z_B1770076_0775_4AAD_B0C9_B5B3E3CBAE13_.wvu.PrintArea" localSheetId="22" hidden="1">'tabel 19'!$A$1:$V$81</definedName>
    <definedName name="Z_B1C1F71C_8A02_4C6D_B991_7E28F3B2CABB_.wvu.Cols" localSheetId="7" hidden="1">'tabel 6 '!$A:$B</definedName>
    <definedName name="Z_B1C1F71C_8A02_4C6D_B991_7E28F3B2CABB_.wvu.PrintArea" localSheetId="7" hidden="1">'tabel 6 '!$A$1:$K$78</definedName>
    <definedName name="Z_B1C1F71C_8A02_4C6D_B991_7E28F3B2CABB_.wvu.Rows" localSheetId="7" hidden="1">'tabel 6 '!$1:$1,'tabel 6 '!$3:$3,'tabel 6 '!$4:$5</definedName>
    <definedName name="Z_B1DF101F_B13D_4CCA_B93C_8449A02A6881_.wvu.Cols" localSheetId="7" hidden="1">'tabel 6 '!#REF!</definedName>
    <definedName name="Z_B1DF101F_B13D_4CCA_B93C_8449A02A6881_.wvu.PrintArea" localSheetId="7" hidden="1">'tabel 6 '!$A$1:$K$78</definedName>
    <definedName name="Z_B1F8DD6D_C949_45BF_94BA_39991FB18CA0_.wvu.Cols" localSheetId="24" hidden="1">'tabel 21'!$A:$B</definedName>
    <definedName name="Z_B1F8DD6D_C949_45BF_94BA_39991FB18CA0_.wvu.PrintArea" localSheetId="24" hidden="1">'tabel 21'!$A$1:$V$81</definedName>
    <definedName name="Z_B1F8DD6D_C949_45BF_94BA_39991FB18CA0_.wvu.Rows" localSheetId="24" hidden="1">'tabel 21'!$1:$2,'tabel 21'!$6:$7</definedName>
    <definedName name="Z_B2234256_D7B2_4EF1_A819_85987A00EFFB_.wvu.PrintArea" localSheetId="24" hidden="1">'tabel 21'!$A$1:$V$81</definedName>
    <definedName name="Z_B2A37488_EF65_4E1E_81B6_348EF0799D98_.wvu.PrintArea" localSheetId="22" hidden="1">'tabel 19'!$A$1:$V$81</definedName>
    <definedName name="Z_B2F9B3EE_8AFC_4A00_89CC_4B9246E52102_.wvu.Cols" localSheetId="20" hidden="1">'tabel 18'!$A:$B</definedName>
    <definedName name="Z_B2F9B3EE_8AFC_4A00_89CC_4B9246E52102_.wvu.PrintArea" localSheetId="20" hidden="1">'tabel 18'!$A$1:$L$79</definedName>
    <definedName name="Z_B2F9B3EE_8AFC_4A00_89CC_4B9246E52102_.wvu.Rows" localSheetId="20" hidden="1">'tabel 18'!$1:$2,'tabel 18'!$5:$6</definedName>
    <definedName name="Z_B33F8001_507C_4621_B643_C75029E892D9_.wvu.PrintArea" localSheetId="24" hidden="1">'tabel 21'!$A$1:$V$81</definedName>
    <definedName name="Z_B389FE15_BCF0_4BAE_A9B3_CBC4690EEA70_.wvu.Cols" localSheetId="2" hidden="1">'tabel 2 (b)'!$A:$A</definedName>
    <definedName name="Z_B389FE15_BCF0_4BAE_A9B3_CBC4690EEA70_.wvu.PrintArea" localSheetId="2" hidden="1">'tabel 2 (b)'!$A$1:$O$17</definedName>
    <definedName name="Z_B389FE15_BCF0_4BAE_A9B3_CBC4690EEA70_.wvu.Rows" localSheetId="2" hidden="1">'tabel 2 (b)'!$1:$4,'tabel 2 (b)'!$5:$6</definedName>
    <definedName name="Z_B3E029BD_B190_4CE0_A0FC_5CC7BB2819E6_.wvu.Cols" localSheetId="26" hidden="1">'tabel 23'!$A:$B</definedName>
    <definedName name="Z_B3E029BD_B190_4CE0_A0FC_5CC7BB2819E6_.wvu.PrintArea" localSheetId="26" hidden="1">'tabel 23'!$A$1:$V$81</definedName>
    <definedName name="Z_B3E029BD_B190_4CE0_A0FC_5CC7BB2819E6_.wvu.Rows" localSheetId="26" hidden="1">'tabel 23'!$1:$2,'tabel 23'!$6:$7</definedName>
    <definedName name="Z_B3F053F4_571B_4D14_A7DA_0CD302AEFB25_.wvu.PrintArea" localSheetId="24" hidden="1">'tabel 21'!$A$1:$V$81</definedName>
    <definedName name="Z_B3F5A21D_F485_4FD8_B66D_7476E58935A2_.wvu.PrintArea" localSheetId="3" hidden="1">'tabel 2 (t)'!$A$1:$O$17</definedName>
    <definedName name="Z_B4071D01_EDC8_45FB_BB35_2974D8D02A4D_.wvu.PrintArea" localSheetId="4" hidden="1">'tabel 3'!$A$1:$N$66</definedName>
    <definedName name="Z_B5B0AD04_528E_4252_8D9A_98AC2CB73A09_.wvu.Cols" localSheetId="7" hidden="1">'tabel 6 '!#REF!</definedName>
    <definedName name="Z_B5B0AD04_528E_4252_8D9A_98AC2CB73A09_.wvu.PrintArea" localSheetId="7" hidden="1">'tabel 6 '!$A$1:$K$78</definedName>
    <definedName name="Z_B5DDF4AD_F627_4E7A_AFCB_DC463ED8C091_.wvu.Cols" localSheetId="29" hidden="1">'tabel 25'!$A:$B</definedName>
    <definedName name="Z_B5DDF4AD_F627_4E7A_AFCB_DC463ED8C091_.wvu.PrintArea" localSheetId="29" hidden="1">'tabel 25'!$A$1:$V$69</definedName>
    <definedName name="Z_B5DDF4AD_F627_4E7A_AFCB_DC463ED8C091_.wvu.Rows" localSheetId="29" hidden="1">'tabel 25'!$1:$2,'tabel 25'!$6:$7</definedName>
    <definedName name="Z_B5E07295_C020_465D_A079_89D06A56C171_.wvu.Cols" localSheetId="22" hidden="1">'tabel 19'!$A:$B</definedName>
    <definedName name="Z_B5E07295_C020_465D_A079_89D06A56C171_.wvu.PrintArea" localSheetId="22" hidden="1">'tabel 19'!$A$1:$V$81</definedName>
    <definedName name="Z_B5E07295_C020_465D_A079_89D06A56C171_.wvu.Rows" localSheetId="22" hidden="1">'tabel 19'!$1:$2,'tabel 19'!$6:$7</definedName>
    <definedName name="Z_B5F6F44C_66A9_4D29_83F9_76282FFCD7D6_.wvu.PrintArea" localSheetId="30" hidden="1">'tabel 26'!$A$1:$V$69</definedName>
    <definedName name="Z_B6150037_CC7F_4EBB_A15D_A76D2FD8A7D4_.wvu.PrintArea" localSheetId="7" hidden="1">'tabel 6 '!$A$1:$K$78</definedName>
    <definedName name="Z_B6962164_BBFC_4E6B_81DA_EB21957DA7E8_.wvu.PrintArea" localSheetId="7" hidden="1">'tabel 6 '!$A$1:$K$78</definedName>
    <definedName name="Z_B697F9B3_697B_4584_8EF7_0C79B02A6AEF_.wvu.PrintArea" localSheetId="30" hidden="1">'tabel 26'!$A$1:$V$69</definedName>
    <definedName name="Z_B6B1CA94_8E91_11D2_811B_00104BAF4F9D_.wvu.Cols" localSheetId="2" hidden="1">'tabel 2 (b)'!#REF!</definedName>
    <definedName name="Z_B6B1CA95_8E91_11D2_811B_00104BAF4F9D_.wvu.Cols" localSheetId="1" hidden="1">'tabel 2'!#REF!</definedName>
    <definedName name="Z_B6B1CA95_8E91_11D2_811B_00104BAF4F9D_.wvu.Cols" localSheetId="3" hidden="1">'tabel 2 (t)'!#REF!</definedName>
    <definedName name="Z_B6B1CA96_8E91_11D2_811B_00104BAF4F9D_.wvu.Cols" localSheetId="20" hidden="1">'tabel 18'!#REF!</definedName>
    <definedName name="Z_B6B1CA96_8E91_11D2_811B_00104BAF4F9D_.wvu.Cols" localSheetId="22" hidden="1">'tabel 19'!#REF!</definedName>
    <definedName name="Z_B6B1CA96_8E91_11D2_811B_00104BAF4F9D_.wvu.Cols" localSheetId="23" hidden="1">'tabel 20'!#REF!</definedName>
    <definedName name="Z_B6B1CA96_8E91_11D2_811B_00104BAF4F9D_.wvu.Cols" localSheetId="24" hidden="1">'tabel 21'!#REF!</definedName>
    <definedName name="Z_B6B1CA96_8E91_11D2_811B_00104BAF4F9D_.wvu.Cols" localSheetId="25" hidden="1">'tabel 22'!#REF!</definedName>
    <definedName name="Z_B6B1CA96_8E91_11D2_811B_00104BAF4F9D_.wvu.Cols" localSheetId="26" hidden="1">'tabel 23'!#REF!</definedName>
    <definedName name="Z_B6B1CA96_8E91_11D2_811B_00104BAF4F9D_.wvu.Cols" localSheetId="29" hidden="1">'tabel 25'!#REF!</definedName>
    <definedName name="Z_B6B1CA96_8E91_11D2_811B_00104BAF4F9D_.wvu.Cols" localSheetId="30" hidden="1">'tabel 26'!#REF!</definedName>
    <definedName name="Z_B6B1CA96_8E91_11D2_811B_00104BAF4F9D_.wvu.Cols" localSheetId="31" hidden="1">'tabel 27'!#REF!</definedName>
    <definedName name="Z_B6B1CA96_8E91_11D2_811B_00104BAF4F9D_.wvu.Cols" localSheetId="32" hidden="1">'tabel 28'!#REF!</definedName>
    <definedName name="Z_B6B1CA96_8E91_11D2_811B_00104BAF4F9D_.wvu.Cols" localSheetId="33" hidden="1">'tabel 29'!#REF!</definedName>
    <definedName name="Z_B6B1CAA2_8E91_11D2_811B_00104BAF4F9D_.wvu.Cols" localSheetId="27" hidden="1">'tabel 24'!#REF!</definedName>
    <definedName name="Z_B6B1CAAD_8E91_11D2_811B_00104BAF4F9D_.wvu.Cols" localSheetId="2" hidden="1">'tabel 2 (b)'!$A:$A</definedName>
    <definedName name="Z_B6B1CAAD_8E91_11D2_811B_00104BAF4F9D_.wvu.Rows" localSheetId="2" hidden="1">'tabel 2 (b)'!$1:$4,'tabel 2 (b)'!$5:$6</definedName>
    <definedName name="Z_B6B1CAAE_8E91_11D2_811B_00104BAF4F9D_.wvu.Cols" localSheetId="1" hidden="1">'tabel 2'!$A:$A</definedName>
    <definedName name="Z_B6B1CAAE_8E91_11D2_811B_00104BAF4F9D_.wvu.Cols" localSheetId="3" hidden="1">'tabel 2 (t)'!$A:$A</definedName>
    <definedName name="Z_B6B1CAAE_8E91_11D2_811B_00104BAF4F9D_.wvu.Rows" localSheetId="1" hidden="1">'tabel 2'!$1:$4,'tabel 2'!$5:$6</definedName>
    <definedName name="Z_B6B1CAAE_8E91_11D2_811B_00104BAF4F9D_.wvu.Rows" localSheetId="3" hidden="1">'tabel 2 (t)'!$1:$4,'tabel 2 (t)'!$5:$6</definedName>
    <definedName name="Z_B6B1CAAF_8E91_11D2_811B_00104BAF4F9D_.wvu.Cols" localSheetId="20" hidden="1">'tabel 18'!$A:$B</definedName>
    <definedName name="Z_B6B1CAAF_8E91_11D2_811B_00104BAF4F9D_.wvu.Cols" localSheetId="22" hidden="1">'tabel 19'!$A:$B</definedName>
    <definedName name="Z_B6B1CAAF_8E91_11D2_811B_00104BAF4F9D_.wvu.Cols" localSheetId="23" hidden="1">'tabel 20'!$A:$B</definedName>
    <definedName name="Z_B6B1CAAF_8E91_11D2_811B_00104BAF4F9D_.wvu.Cols" localSheetId="24" hidden="1">'tabel 21'!$A:$B</definedName>
    <definedName name="Z_B6B1CAAF_8E91_11D2_811B_00104BAF4F9D_.wvu.Cols" localSheetId="25" hidden="1">'tabel 22'!$A:$B</definedName>
    <definedName name="Z_B6B1CAAF_8E91_11D2_811B_00104BAF4F9D_.wvu.Cols" localSheetId="26" hidden="1">'tabel 23'!$A:$B</definedName>
    <definedName name="Z_B6B1CAAF_8E91_11D2_811B_00104BAF4F9D_.wvu.Cols" localSheetId="29" hidden="1">'tabel 25'!$A:$B</definedName>
    <definedName name="Z_B6B1CAAF_8E91_11D2_811B_00104BAF4F9D_.wvu.Cols" localSheetId="30" hidden="1">'tabel 26'!$A:$B</definedName>
    <definedName name="Z_B6B1CAAF_8E91_11D2_811B_00104BAF4F9D_.wvu.Cols" localSheetId="31" hidden="1">'tabel 27'!$A:$B</definedName>
    <definedName name="Z_B6B1CAAF_8E91_11D2_811B_00104BAF4F9D_.wvu.Cols" localSheetId="32" hidden="1">'tabel 28'!$A:$B</definedName>
    <definedName name="Z_B6B1CAAF_8E91_11D2_811B_00104BAF4F9D_.wvu.Cols" localSheetId="33" hidden="1">'tabel 29'!$A:$B</definedName>
    <definedName name="Z_B6B1CAAF_8E91_11D2_811B_00104BAF4F9D_.wvu.Rows" localSheetId="20" hidden="1">'tabel 18'!$1:$2,'tabel 18'!$5:$6</definedName>
    <definedName name="Z_B6B1CAAF_8E91_11D2_811B_00104BAF4F9D_.wvu.Rows" localSheetId="22" hidden="1">'tabel 19'!$1:$2,'tabel 19'!$6:$7</definedName>
    <definedName name="Z_B6B1CAAF_8E91_11D2_811B_00104BAF4F9D_.wvu.Rows" localSheetId="23" hidden="1">'tabel 20'!$1:$2,'tabel 20'!$6:$7</definedName>
    <definedName name="Z_B6B1CAAF_8E91_11D2_811B_00104BAF4F9D_.wvu.Rows" localSheetId="24" hidden="1">'tabel 21'!$1:$2,'tabel 21'!$6:$7</definedName>
    <definedName name="Z_B6B1CAAF_8E91_11D2_811B_00104BAF4F9D_.wvu.Rows" localSheetId="25" hidden="1">'tabel 22'!$1:$2,'tabel 22'!$6:$7</definedName>
    <definedName name="Z_B6B1CAAF_8E91_11D2_811B_00104BAF4F9D_.wvu.Rows" localSheetId="26" hidden="1">'tabel 23'!$1:$2,'tabel 23'!$6:$7</definedName>
    <definedName name="Z_B6B1CAAF_8E91_11D2_811B_00104BAF4F9D_.wvu.Rows" localSheetId="29" hidden="1">'tabel 25'!$1:$2,'tabel 25'!$6:$7</definedName>
    <definedName name="Z_B6B1CAAF_8E91_11D2_811B_00104BAF4F9D_.wvu.Rows" localSheetId="30" hidden="1">'tabel 26'!$1:$2,'tabel 26'!$6:$7</definedName>
    <definedName name="Z_B6B1CAAF_8E91_11D2_811B_00104BAF4F9D_.wvu.Rows" localSheetId="31" hidden="1">'tabel 27'!$1:$2,'tabel 27'!$6:$7</definedName>
    <definedName name="Z_B6B1CAAF_8E91_11D2_811B_00104BAF4F9D_.wvu.Rows" localSheetId="32" hidden="1">'tabel 28'!$1:$2,'tabel 28'!$6:$7</definedName>
    <definedName name="Z_B6B1CAAF_8E91_11D2_811B_00104BAF4F9D_.wvu.Rows" localSheetId="33" hidden="1">'tabel 29'!$1:$2,'tabel 29'!$6:$7</definedName>
    <definedName name="Z_B6B1CABB_8E91_11D2_811B_00104BAF4F9D_.wvu.Cols" localSheetId="27" hidden="1">'tabel 24'!#REF!</definedName>
    <definedName name="Z_B6B1CABB_8E91_11D2_811B_00104BAF4F9D_.wvu.Rows" localSheetId="27" hidden="1">'tabel 24'!$1:$4,'tabel 24'!$5:$6</definedName>
    <definedName name="Z_B6F71C2C_5B80_4593_AF2F_FC2415A7ADB4_.wvu.Cols" localSheetId="22" hidden="1">'tabel 19'!$A:$B</definedName>
    <definedName name="Z_B6F71C2C_5B80_4593_AF2F_FC2415A7ADB4_.wvu.PrintArea" localSheetId="22" hidden="1">'tabel 19'!$A$1:$V$81</definedName>
    <definedName name="Z_B6F71C2C_5B80_4593_AF2F_FC2415A7ADB4_.wvu.Rows" localSheetId="22" hidden="1">'tabel 19'!$1:$2,'tabel 19'!$6:$7</definedName>
    <definedName name="Z_B717E9BE_8855_414F_8CB1_A47205B3E9BD_.wvu.Cols" localSheetId="20" hidden="1">'tabel 18'!$A:$B</definedName>
    <definedName name="Z_B717E9BE_8855_414F_8CB1_A47205B3E9BD_.wvu.PrintArea" localSheetId="20" hidden="1">'tabel 18'!$A$1:$L$79</definedName>
    <definedName name="Z_B717E9BE_8855_414F_8CB1_A47205B3E9BD_.wvu.Rows" localSheetId="20" hidden="1">'tabel 18'!$1:$2,'tabel 18'!$5:$6</definedName>
    <definedName name="Z_B71E9611_A703_44FC_AE55_BF94295564C5_.wvu.PrintArea" localSheetId="31" hidden="1">'tabel 27'!$A$1:$V$69</definedName>
    <definedName name="Z_B71FA303_0992_4329_A3CE_FB4A43DBE0FC_.wvu.PrintArea" localSheetId="32" hidden="1">'tabel 28'!$A$1:$V$69</definedName>
    <definedName name="Z_B7530842_66CD_4AC5_AA65_D9D538386E2D_.wvu.PrintArea" localSheetId="3" hidden="1">'tabel 2 (t)'!$A$1:$O$17</definedName>
    <definedName name="Z_B7B9FF91_0480_4287_8CAF_ECC2C6C1FAD3_.wvu.PrintArea" localSheetId="7" hidden="1">'tabel 6 '!$A$1:$K$74</definedName>
    <definedName name="Z_B7DECF03_CBA3_4DAF_ADEB_A2F8B4E554E6_.wvu.Cols" localSheetId="6" hidden="1">'tabel 5'!#REF!</definedName>
    <definedName name="Z_B7DECF03_CBA3_4DAF_ADEB_A2F8B4E554E6_.wvu.PrintArea" localSheetId="6" hidden="1">'tabel 5'!$A$1:$M$78</definedName>
    <definedName name="Z_B807500D_D95B_482C_84FA_D6FB28C1DFC0_.wvu.PrintArea" localSheetId="7" hidden="1">'tabel 6 '!$A$1:$K$78</definedName>
    <definedName name="Z_B823AF90_B941_4A32_AA34_B83A5929C336_.wvu.PrintArea" localSheetId="22" hidden="1">'tabel 19'!$A$1:$V$81</definedName>
    <definedName name="Z_B87A645F_A574_42ED_B266_DC5EA3614F59_.wvu.Cols" localSheetId="32" hidden="1">'tabel 28'!$X:$X</definedName>
    <definedName name="Z_B87A645F_A574_42ED_B266_DC5EA3614F59_.wvu.PrintArea" localSheetId="32" hidden="1">'tabel 28'!$A$1:$V$69</definedName>
    <definedName name="Z_B8BB1520_E114_47DC_BB5B_405D2EE4FE66_.wvu.Cols" localSheetId="5" hidden="1">'tabel 4'!$A:$B</definedName>
    <definedName name="Z_B8BB1520_E114_47DC_BB5B_405D2EE4FE66_.wvu.PrintArea" localSheetId="5" hidden="1">'tabel 4'!$A$1:$L$67</definedName>
    <definedName name="Z_B8BB1520_E114_47DC_BB5B_405D2EE4FE66_.wvu.Rows" localSheetId="5" hidden="1">'tabel 4'!$1:$1,'tabel 4'!$2:$2,'tabel 4'!$4:$5</definedName>
    <definedName name="Z_B8C5A09F_C859_4693_93CB_F89B229A035D_.wvu.PrintArea" localSheetId="32" hidden="1">'tabel 28'!$A$1:$V$69</definedName>
    <definedName name="Z_B948C01B_8DE5_43D4_9F86_869023E5C420_.wvu.Cols" localSheetId="31" hidden="1">'tabel 27'!$A:$B</definedName>
    <definedName name="Z_B948C01B_8DE5_43D4_9F86_869023E5C420_.wvu.PrintArea" localSheetId="31" hidden="1">'tabel 27'!$A$1:$V$69</definedName>
    <definedName name="Z_B948C01B_8DE5_43D4_9F86_869023E5C420_.wvu.Rows" localSheetId="31" hidden="1">'tabel 27'!$1:$2,'tabel 27'!$6:$7</definedName>
    <definedName name="Z_B9516F52_B766_4E8E_A1A0_4E78B608846E_.wvu.PrintArea" localSheetId="1" hidden="1">'tabel 2'!$A$1:$N$17</definedName>
    <definedName name="Z_B96DBB5D_D0B1_4033_AFC8_2C51D634EAEF_.wvu.PrintArea" localSheetId="29" hidden="1">'tabel 25'!$A$1:$V$69</definedName>
    <definedName name="Z_B974F464_2DCC_48F0_B58E_FA0CE5EF4AA6_.wvu.PrintArea" localSheetId="33" hidden="1">'tabel 29'!$A$1:$V$69</definedName>
    <definedName name="Z_B97812F7_24E4_4D42_B890_DA13C5083277_.wvu.PrintArea" localSheetId="2" hidden="1">'tabel 2 (b)'!$A$1:$O$17</definedName>
    <definedName name="Z_B99D875B_E3C3_42C8_B9D6_590784670BCF_.wvu.Cols" localSheetId="4" hidden="1">'tabel 3'!$B:$B</definedName>
    <definedName name="Z_B99D875B_E3C3_42C8_B9D6_590784670BCF_.wvu.PrintArea" localSheetId="4" hidden="1">'tabel 3'!$A$1:$N$66</definedName>
    <definedName name="Z_B9BABF52_98C9_43BE_A68D_EF4125D5BCFC_.wvu.Cols" localSheetId="26" hidden="1">'tabel 23'!$A:$B</definedName>
    <definedName name="Z_B9BABF52_98C9_43BE_A68D_EF4125D5BCFC_.wvu.PrintArea" localSheetId="26" hidden="1">'tabel 23'!$A$1:$V$81</definedName>
    <definedName name="Z_B9BABF52_98C9_43BE_A68D_EF4125D5BCFC_.wvu.Rows" localSheetId="26" hidden="1">'tabel 23'!$1:$2,'tabel 23'!$6:$7</definedName>
    <definedName name="Z_B9BAED6A_1BD8_4E8C_85E2_C32E34E017F1_.wvu.Cols" localSheetId="29" hidden="1">'tabel 25'!$A:$B</definedName>
    <definedName name="Z_B9BAED6A_1BD8_4E8C_85E2_C32E34E017F1_.wvu.PrintArea" localSheetId="29" hidden="1">'tabel 25'!$A$1:$V$69</definedName>
    <definedName name="Z_B9BAED6A_1BD8_4E8C_85E2_C32E34E017F1_.wvu.Rows" localSheetId="29" hidden="1">'tabel 25'!$1:$2,'tabel 25'!$6:$7</definedName>
    <definedName name="Z_B9C7DB1D_8AE5_4525_9FA1_349C40716EAA_.wvu.Cols" localSheetId="4" hidden="1">'tabel 3'!#REF!</definedName>
    <definedName name="Z_B9C7DB1D_8AE5_4525_9FA1_349C40716EAA_.wvu.PrintArea" localSheetId="4" hidden="1">'tabel 3'!$A$1:$N$66</definedName>
    <definedName name="Z_B9CFFA02_C7C1_4BB3_BB02_1753984F73D4_.wvu.Cols" localSheetId="7" hidden="1">'tabel 6 '!#REF!</definedName>
    <definedName name="Z_B9CFFA02_C7C1_4BB3_BB02_1753984F73D4_.wvu.PrintArea" localSheetId="7" hidden="1">'tabel 6 '!$A$1:$K$78</definedName>
    <definedName name="Z_BA1F14A3_DD10_4A18_B16B_409138FDB536_.wvu.Cols" localSheetId="23" hidden="1">'tabel 20'!$A:$B</definedName>
    <definedName name="Z_BA1F14A3_DD10_4A18_B16B_409138FDB536_.wvu.PrintArea" localSheetId="23" hidden="1">'tabel 20'!$A$1:$V$81</definedName>
    <definedName name="Z_BA1F14A3_DD10_4A18_B16B_409138FDB536_.wvu.Rows" localSheetId="23" hidden="1">'tabel 20'!$1:$2,'tabel 20'!$6:$7</definedName>
    <definedName name="Z_BA7A3471_FEF0_43D9_B06E_972CC8B1191D_.wvu.PrintArea" localSheetId="31" hidden="1">'tabel 27'!$A$1:$V$69</definedName>
    <definedName name="Z_BAB8968B_7842_4ECE_80F7_B74B0811A8A2_.wvu.PrintArea" localSheetId="22" hidden="1">'tabel 19'!$A$1:$V$81</definedName>
    <definedName name="Z_BAF36816_03DC_4D93_B9FE_3D3776CF682D_.wvu.Cols" localSheetId="23" hidden="1">'tabel 20'!$A:$B</definedName>
    <definedName name="Z_BAF36816_03DC_4D93_B9FE_3D3776CF682D_.wvu.PrintArea" localSheetId="23" hidden="1">'tabel 20'!$A$1:$V$81</definedName>
    <definedName name="Z_BAF36816_03DC_4D93_B9FE_3D3776CF682D_.wvu.Rows" localSheetId="23" hidden="1">'tabel 20'!$1:$2,'tabel 20'!$6:$7</definedName>
    <definedName name="Z_BAF8DE4E_3929_4002_844C_E0FDCDFB6BD7_.wvu.Cols" localSheetId="6" hidden="1">'tabel 5'!#REF!,'tabel 5'!$O:$U</definedName>
    <definedName name="Z_BAF8DE4E_3929_4002_844C_E0FDCDFB6BD7_.wvu.PrintArea" localSheetId="6" hidden="1">'tabel 5'!$A$1:$M$78</definedName>
    <definedName name="Z_BB03D4BF_9238_4EA0_95A3_FA273C6A1E4D_.wvu.PrintArea" localSheetId="32" hidden="1">'tabel 28'!$A$1:$V$69</definedName>
    <definedName name="Z_BB642DC8_0585_46F4_88D6_59F5115EAEB6_.wvu.PrintArea" localSheetId="31" hidden="1">'tabel 27'!$A$1:$V$69</definedName>
    <definedName name="Z_BBD91FC7_69F0_4FFA_94C2_6B15687ADB81_.wvu.Cols" localSheetId="20" hidden="1">'tabel 18'!$A:$B</definedName>
    <definedName name="Z_BBD91FC7_69F0_4FFA_94C2_6B15687ADB81_.wvu.PrintArea" localSheetId="20" hidden="1">'tabel 18'!$A$1:$L$79</definedName>
    <definedName name="Z_BBD91FC7_69F0_4FFA_94C2_6B15687ADB81_.wvu.Rows" localSheetId="20" hidden="1">'tabel 18'!$1:$2,'tabel 18'!$5:$6</definedName>
    <definedName name="Z_BBE50A51_A656_4E12_9622_CC71309FCC33_.wvu.PrintArea" localSheetId="23" hidden="1">'tabel 20'!$A$1:$V$81</definedName>
    <definedName name="Z_BC41FD78_5587_4380_AB57_94A04EB27763_.wvu.PrintArea" localSheetId="7" hidden="1">'tabel 6 '!$A$1:$K$78</definedName>
    <definedName name="Z_BC471B17_3D27_4C11_8AB2_CBF6A5ECFCC7_.wvu.PrintArea" localSheetId="24" hidden="1">'tabel 21'!$A$1:$V$81</definedName>
    <definedName name="Z_BC566C92_F604_43EE_A116_1BDF87FCB6DA_.wvu.PrintArea" localSheetId="1" hidden="1">'tabel 2'!$A$1:$N$17</definedName>
    <definedName name="Z_BC7AB10F_CF63_11D4_94ED_00A0C949BF57_.wvu.Cols" localSheetId="4" hidden="1">'tabel 3'!#REF!</definedName>
    <definedName name="Z_BC7AB10F_CF63_11D4_94ED_00A0C949BF57_.wvu.Cols" localSheetId="5" hidden="1">'tabel 4'!#REF!</definedName>
    <definedName name="Z_BC7AB10F_CF63_11D4_94ED_00A0C949BF57_.wvu.Cols" localSheetId="6" hidden="1">'tabel 5'!#REF!</definedName>
    <definedName name="Z_BC7AB10F_CF63_11D4_94ED_00A0C949BF57_.wvu.Cols" localSheetId="7" hidden="1">'tabel 6 '!#REF!</definedName>
    <definedName name="Z_BC7AB10F_CF63_11D4_94ED_00A0C949BF57_.wvu.Rows" localSheetId="4" hidden="1">'tabel 3'!#REF!,'tabel 3'!$2:$2,'tabel 3'!#REF!</definedName>
    <definedName name="Z_BC7AB10F_CF63_11D4_94ED_00A0C949BF57_.wvu.Rows" localSheetId="5" hidden="1">'tabel 4'!#REF!,'tabel 4'!#REF!,'tabel 4'!#REF!</definedName>
    <definedName name="Z_BC7AB10F_CF63_11D4_94ED_00A0C949BF57_.wvu.Rows" localSheetId="6" hidden="1">'tabel 5'!#REF!,'tabel 5'!#REF!,'tabel 5'!#REF!</definedName>
    <definedName name="Z_BC7AB10F_CF63_11D4_94ED_00A0C949BF57_.wvu.Rows" localSheetId="7" hidden="1">'tabel 6 '!#REF!,'tabel 6 '!#REF!,'tabel 6 '!#REF!</definedName>
    <definedName name="Z_BC7AB110_CF63_11D4_94ED_00A0C949BF57_.wvu.Cols" localSheetId="4" hidden="1">'tabel 3'!#REF!</definedName>
    <definedName name="Z_BC7AB110_CF63_11D4_94ED_00A0C949BF57_.wvu.Cols" localSheetId="5" hidden="1">'tabel 4'!#REF!</definedName>
    <definedName name="Z_BC7AB110_CF63_11D4_94ED_00A0C949BF57_.wvu.Cols" localSheetId="6" hidden="1">'tabel 5'!#REF!</definedName>
    <definedName name="Z_BC7AB110_CF63_11D4_94ED_00A0C949BF57_.wvu.Cols" localSheetId="7" hidden="1">'tabel 6 '!#REF!</definedName>
    <definedName name="Z_BC7AB110_CF63_11D4_94ED_00A0C949BF57_.wvu.Rows" localSheetId="4" hidden="1">'tabel 3'!#REF!,'tabel 3'!$2:$2,'tabel 3'!#REF!</definedName>
    <definedName name="Z_BC7AB110_CF63_11D4_94ED_00A0C949BF57_.wvu.Rows" localSheetId="5" hidden="1">'tabel 4'!#REF!,'tabel 4'!#REF!,'tabel 4'!#REF!</definedName>
    <definedName name="Z_BC7AB110_CF63_11D4_94ED_00A0C949BF57_.wvu.Rows" localSheetId="6" hidden="1">'tabel 5'!#REF!,'tabel 5'!#REF!,'tabel 5'!#REF!</definedName>
    <definedName name="Z_BC7AB110_CF63_11D4_94ED_00A0C949BF57_.wvu.Rows" localSheetId="7" hidden="1">'tabel 6 '!#REF!,'tabel 6 '!#REF!,'tabel 6 '!#REF!</definedName>
    <definedName name="Z_BC7AB111_CF63_11D4_94ED_00A0C949BF57_.wvu.Cols" localSheetId="4" hidden="1">'tabel 3'!#REF!</definedName>
    <definedName name="Z_BC7AB111_CF63_11D4_94ED_00A0C949BF57_.wvu.Cols" localSheetId="5" hidden="1">'tabel 4'!#REF!</definedName>
    <definedName name="Z_BC7AB111_CF63_11D4_94ED_00A0C949BF57_.wvu.Cols" localSheetId="6" hidden="1">'tabel 5'!#REF!</definedName>
    <definedName name="Z_BC7AB111_CF63_11D4_94ED_00A0C949BF57_.wvu.Cols" localSheetId="7" hidden="1">'tabel 6 '!#REF!</definedName>
    <definedName name="Z_BC7AB111_CF63_11D4_94ED_00A0C949BF57_.wvu.Rows" localSheetId="4" hidden="1">'tabel 3'!#REF!,'tabel 3'!$2:$2,'tabel 3'!#REF!</definedName>
    <definedName name="Z_BC7AB111_CF63_11D4_94ED_00A0C949BF57_.wvu.Rows" localSheetId="5" hidden="1">'tabel 4'!#REF!,'tabel 4'!#REF!,'tabel 4'!#REF!</definedName>
    <definedName name="Z_BC7AB111_CF63_11D4_94ED_00A0C949BF57_.wvu.Rows" localSheetId="6" hidden="1">'tabel 5'!#REF!,'tabel 5'!#REF!,'tabel 5'!#REF!</definedName>
    <definedName name="Z_BC7AB111_CF63_11D4_94ED_00A0C949BF57_.wvu.Rows" localSheetId="7" hidden="1">'tabel 6 '!#REF!,'tabel 6 '!#REF!,'tabel 6 '!#REF!</definedName>
    <definedName name="Z_BC7AB112_CF63_11D4_94ED_00A0C949BF57_.wvu.Cols" localSheetId="4" hidden="1">'tabel 3'!#REF!</definedName>
    <definedName name="Z_BC7AB112_CF63_11D4_94ED_00A0C949BF57_.wvu.Cols" localSheetId="5" hidden="1">'tabel 4'!#REF!</definedName>
    <definedName name="Z_BC7AB112_CF63_11D4_94ED_00A0C949BF57_.wvu.Cols" localSheetId="6" hidden="1">'tabel 5'!#REF!</definedName>
    <definedName name="Z_BC7AB112_CF63_11D4_94ED_00A0C949BF57_.wvu.Cols" localSheetId="7" hidden="1">'tabel 6 '!#REF!</definedName>
    <definedName name="Z_BC7AB112_CF63_11D4_94ED_00A0C949BF57_.wvu.Rows" localSheetId="4" hidden="1">'tabel 3'!#REF!,'tabel 3'!$2:$2,'tabel 3'!#REF!</definedName>
    <definedName name="Z_BC7AB112_CF63_11D4_94ED_00A0C949BF57_.wvu.Rows" localSheetId="5" hidden="1">'tabel 4'!#REF!,'tabel 4'!#REF!,'tabel 4'!#REF!</definedName>
    <definedName name="Z_BC7AB112_CF63_11D4_94ED_00A0C949BF57_.wvu.Rows" localSheetId="6" hidden="1">'tabel 5'!#REF!,'tabel 5'!#REF!,'tabel 5'!#REF!</definedName>
    <definedName name="Z_BC7AB112_CF63_11D4_94ED_00A0C949BF57_.wvu.Rows" localSheetId="7" hidden="1">'tabel 6 '!#REF!,'tabel 6 '!#REF!,'tabel 6 '!#REF!</definedName>
    <definedName name="Z_BC7AB113_CF63_11D4_94ED_00A0C949BF57_.wvu.Cols" localSheetId="4" hidden="1">'tabel 3'!#REF!</definedName>
    <definedName name="Z_BC7AB113_CF63_11D4_94ED_00A0C949BF57_.wvu.Cols" localSheetId="5" hidden="1">'tabel 4'!#REF!</definedName>
    <definedName name="Z_BC7AB113_CF63_11D4_94ED_00A0C949BF57_.wvu.Cols" localSheetId="6" hidden="1">'tabel 5'!#REF!</definedName>
    <definedName name="Z_BC7AB113_CF63_11D4_94ED_00A0C949BF57_.wvu.Cols" localSheetId="7" hidden="1">'tabel 6 '!#REF!</definedName>
    <definedName name="Z_BC7AB113_CF63_11D4_94ED_00A0C949BF57_.wvu.Rows" localSheetId="4" hidden="1">'tabel 3'!#REF!,'tabel 3'!$2:$2,'tabel 3'!#REF!</definedName>
    <definedName name="Z_BC7AB113_CF63_11D4_94ED_00A0C949BF57_.wvu.Rows" localSheetId="5" hidden="1">'tabel 4'!#REF!,'tabel 4'!#REF!,'tabel 4'!#REF!</definedName>
    <definedName name="Z_BC7AB113_CF63_11D4_94ED_00A0C949BF57_.wvu.Rows" localSheetId="6" hidden="1">'tabel 5'!#REF!,'tabel 5'!#REF!,'tabel 5'!#REF!</definedName>
    <definedName name="Z_BC7AB113_CF63_11D4_94ED_00A0C949BF57_.wvu.Rows" localSheetId="7" hidden="1">'tabel 6 '!#REF!,'tabel 6 '!#REF!,'tabel 6 '!#REF!</definedName>
    <definedName name="Z_BC7AB114_CF63_11D4_94ED_00A0C949BF57_.wvu.Cols" localSheetId="4" hidden="1">'tabel 3'!#REF!</definedName>
    <definedName name="Z_BC7AB114_CF63_11D4_94ED_00A0C949BF57_.wvu.Cols" localSheetId="5" hidden="1">'tabel 4'!#REF!</definedName>
    <definedName name="Z_BC7AB114_CF63_11D4_94ED_00A0C949BF57_.wvu.Cols" localSheetId="6" hidden="1">'tabel 5'!#REF!</definedName>
    <definedName name="Z_BC7AB114_CF63_11D4_94ED_00A0C949BF57_.wvu.Cols" localSheetId="7" hidden="1">'tabel 6 '!#REF!</definedName>
    <definedName name="Z_BC7AB114_CF63_11D4_94ED_00A0C949BF57_.wvu.Rows" localSheetId="4" hidden="1">'tabel 3'!#REF!,'tabel 3'!$2:$2,'tabel 3'!#REF!</definedName>
    <definedName name="Z_BC7AB114_CF63_11D4_94ED_00A0C949BF57_.wvu.Rows" localSheetId="5" hidden="1">'tabel 4'!#REF!,'tabel 4'!#REF!,'tabel 4'!#REF!</definedName>
    <definedName name="Z_BC7AB114_CF63_11D4_94ED_00A0C949BF57_.wvu.Rows" localSheetId="6" hidden="1">'tabel 5'!#REF!,'tabel 5'!#REF!,'tabel 5'!#REF!</definedName>
    <definedName name="Z_BC7AB114_CF63_11D4_94ED_00A0C949BF57_.wvu.Rows" localSheetId="7" hidden="1">'tabel 6 '!#REF!,'tabel 6 '!#REF!,'tabel 6 '!#REF!</definedName>
    <definedName name="Z_BC7AB115_CF63_11D4_94ED_00A0C949BF57_.wvu.Cols" localSheetId="4" hidden="1">'tabel 3'!#REF!</definedName>
    <definedName name="Z_BC7AB115_CF63_11D4_94ED_00A0C949BF57_.wvu.Cols" localSheetId="5" hidden="1">'tabel 4'!#REF!</definedName>
    <definedName name="Z_BC7AB115_CF63_11D4_94ED_00A0C949BF57_.wvu.Cols" localSheetId="6" hidden="1">'tabel 5'!#REF!</definedName>
    <definedName name="Z_BC7AB115_CF63_11D4_94ED_00A0C949BF57_.wvu.Cols" localSheetId="7" hidden="1">'tabel 6 '!#REF!</definedName>
    <definedName name="Z_BC7AB115_CF63_11D4_94ED_00A0C949BF57_.wvu.Rows" localSheetId="4" hidden="1">'tabel 3'!#REF!,'tabel 3'!$2:$2,'tabel 3'!#REF!</definedName>
    <definedName name="Z_BC7AB115_CF63_11D4_94ED_00A0C949BF57_.wvu.Rows" localSheetId="5" hidden="1">'tabel 4'!#REF!,'tabel 4'!#REF!,'tabel 4'!#REF!</definedName>
    <definedName name="Z_BC7AB115_CF63_11D4_94ED_00A0C949BF57_.wvu.Rows" localSheetId="6" hidden="1">'tabel 5'!#REF!,'tabel 5'!#REF!,'tabel 5'!#REF!</definedName>
    <definedName name="Z_BC7AB115_CF63_11D4_94ED_00A0C949BF57_.wvu.Rows" localSheetId="7" hidden="1">'tabel 6 '!#REF!,'tabel 6 '!#REF!,'tabel 6 '!#REF!</definedName>
    <definedName name="Z_BC7AB116_CF63_11D4_94ED_00A0C949BF57_.wvu.Cols" localSheetId="4" hidden="1">'tabel 3'!#REF!</definedName>
    <definedName name="Z_BC7AB116_CF63_11D4_94ED_00A0C949BF57_.wvu.Cols" localSheetId="5" hidden="1">'tabel 4'!#REF!</definedName>
    <definedName name="Z_BC7AB116_CF63_11D4_94ED_00A0C949BF57_.wvu.Cols" localSheetId="6" hidden="1">'tabel 5'!#REF!</definedName>
    <definedName name="Z_BC7AB116_CF63_11D4_94ED_00A0C949BF57_.wvu.Cols" localSheetId="7" hidden="1">'tabel 6 '!#REF!</definedName>
    <definedName name="Z_BC7AB116_CF63_11D4_94ED_00A0C949BF57_.wvu.Rows" localSheetId="4" hidden="1">'tabel 3'!#REF!,'tabel 3'!$2:$2,'tabel 3'!#REF!</definedName>
    <definedName name="Z_BC7AB116_CF63_11D4_94ED_00A0C949BF57_.wvu.Rows" localSheetId="5" hidden="1">'tabel 4'!#REF!,'tabel 4'!#REF!,'tabel 4'!#REF!</definedName>
    <definedName name="Z_BC7AB116_CF63_11D4_94ED_00A0C949BF57_.wvu.Rows" localSheetId="6" hidden="1">'tabel 5'!#REF!,'tabel 5'!#REF!,'tabel 5'!#REF!</definedName>
    <definedName name="Z_BC7AB116_CF63_11D4_94ED_00A0C949BF57_.wvu.Rows" localSheetId="7" hidden="1">'tabel 6 '!#REF!,'tabel 6 '!#REF!,'tabel 6 '!#REF!</definedName>
    <definedName name="Z_BC7AB117_CF63_11D4_94ED_00A0C949BF57_.wvu.Cols" localSheetId="4" hidden="1">'tabel 3'!#REF!</definedName>
    <definedName name="Z_BC7AB117_CF63_11D4_94ED_00A0C949BF57_.wvu.Cols" localSheetId="5" hidden="1">'tabel 4'!#REF!</definedName>
    <definedName name="Z_BC7AB117_CF63_11D4_94ED_00A0C949BF57_.wvu.Cols" localSheetId="6" hidden="1">'tabel 5'!#REF!</definedName>
    <definedName name="Z_BC7AB117_CF63_11D4_94ED_00A0C949BF57_.wvu.Cols" localSheetId="7" hidden="1">'tabel 6 '!#REF!</definedName>
    <definedName name="Z_BC7AB117_CF63_11D4_94ED_00A0C949BF57_.wvu.Rows" localSheetId="4" hidden="1">'tabel 3'!#REF!,'tabel 3'!$2:$2,'tabel 3'!#REF!</definedName>
    <definedName name="Z_BC7AB117_CF63_11D4_94ED_00A0C949BF57_.wvu.Rows" localSheetId="5" hidden="1">'tabel 4'!#REF!,'tabel 4'!#REF!,'tabel 4'!#REF!</definedName>
    <definedName name="Z_BC7AB117_CF63_11D4_94ED_00A0C949BF57_.wvu.Rows" localSheetId="6" hidden="1">'tabel 5'!#REF!,'tabel 5'!#REF!,'tabel 5'!#REF!</definedName>
    <definedName name="Z_BC7AB117_CF63_11D4_94ED_00A0C949BF57_.wvu.Rows" localSheetId="7" hidden="1">'tabel 6 '!#REF!,'tabel 6 '!#REF!,'tabel 6 '!#REF!</definedName>
    <definedName name="Z_BC7AB118_CF63_11D4_94ED_00A0C949BF57_.wvu.Cols" localSheetId="4" hidden="1">'tabel 3'!#REF!</definedName>
    <definedName name="Z_BC7AB118_CF63_11D4_94ED_00A0C949BF57_.wvu.Cols" localSheetId="5" hidden="1">'tabel 4'!#REF!</definedName>
    <definedName name="Z_BC7AB118_CF63_11D4_94ED_00A0C949BF57_.wvu.Cols" localSheetId="6" hidden="1">'tabel 5'!#REF!</definedName>
    <definedName name="Z_BC7AB118_CF63_11D4_94ED_00A0C949BF57_.wvu.Cols" localSheetId="7" hidden="1">'tabel 6 '!#REF!</definedName>
    <definedName name="Z_BC7AB118_CF63_11D4_94ED_00A0C949BF57_.wvu.Rows" localSheetId="4" hidden="1">'tabel 3'!#REF!,'tabel 3'!$2:$2,'tabel 3'!#REF!</definedName>
    <definedName name="Z_BC7AB118_CF63_11D4_94ED_00A0C949BF57_.wvu.Rows" localSheetId="5" hidden="1">'tabel 4'!#REF!,'tabel 4'!#REF!,'tabel 4'!#REF!</definedName>
    <definedName name="Z_BC7AB118_CF63_11D4_94ED_00A0C949BF57_.wvu.Rows" localSheetId="6" hidden="1">'tabel 5'!#REF!,'tabel 5'!#REF!,'tabel 5'!#REF!</definedName>
    <definedName name="Z_BC7AB118_CF63_11D4_94ED_00A0C949BF57_.wvu.Rows" localSheetId="7" hidden="1">'tabel 6 '!#REF!,'tabel 6 '!#REF!,'tabel 6 '!#REF!</definedName>
    <definedName name="Z_BC7AB11A_CF63_11D4_94ED_00A0C949BF57_.wvu.Cols" localSheetId="4" hidden="1">'tabel 3'!#REF!</definedName>
    <definedName name="Z_BC7AB11A_CF63_11D4_94ED_00A0C949BF57_.wvu.Cols" localSheetId="5" hidden="1">'tabel 4'!#REF!</definedName>
    <definedName name="Z_BC7AB11A_CF63_11D4_94ED_00A0C949BF57_.wvu.Cols" localSheetId="6" hidden="1">'tabel 5'!#REF!</definedName>
    <definedName name="Z_BC7AB11A_CF63_11D4_94ED_00A0C949BF57_.wvu.Cols" localSheetId="7" hidden="1">'tabel 6 '!#REF!</definedName>
    <definedName name="Z_BC7AB11A_CF63_11D4_94ED_00A0C949BF57_.wvu.Rows" localSheetId="4" hidden="1">'tabel 3'!#REF!,'tabel 3'!$2:$2,'tabel 3'!#REF!</definedName>
    <definedName name="Z_BC7AB11A_CF63_11D4_94ED_00A0C949BF57_.wvu.Rows" localSheetId="5" hidden="1">'tabel 4'!#REF!,'tabel 4'!#REF!,'tabel 4'!#REF!</definedName>
    <definedName name="Z_BC7AB11A_CF63_11D4_94ED_00A0C949BF57_.wvu.Rows" localSheetId="6" hidden="1">'tabel 5'!#REF!,'tabel 5'!#REF!,'tabel 5'!#REF!</definedName>
    <definedName name="Z_BC7AB11A_CF63_11D4_94ED_00A0C949BF57_.wvu.Rows" localSheetId="7" hidden="1">'tabel 6 '!#REF!,'tabel 6 '!#REF!,'tabel 6 '!#REF!</definedName>
    <definedName name="Z_BC7AB11B_CF63_11D4_94ED_00A0C949BF57_.wvu.Cols" localSheetId="4" hidden="1">'tabel 3'!#REF!</definedName>
    <definedName name="Z_BC7AB11B_CF63_11D4_94ED_00A0C949BF57_.wvu.Cols" localSheetId="5" hidden="1">'tabel 4'!#REF!</definedName>
    <definedName name="Z_BC7AB11B_CF63_11D4_94ED_00A0C949BF57_.wvu.Cols" localSheetId="6" hidden="1">'tabel 5'!#REF!</definedName>
    <definedName name="Z_BC7AB11B_CF63_11D4_94ED_00A0C949BF57_.wvu.Cols" localSheetId="7" hidden="1">'tabel 6 '!#REF!</definedName>
    <definedName name="Z_BC7AB11B_CF63_11D4_94ED_00A0C949BF57_.wvu.Rows" localSheetId="4" hidden="1">'tabel 3'!#REF!,'tabel 3'!$2:$2,'tabel 3'!#REF!</definedName>
    <definedName name="Z_BC7AB11B_CF63_11D4_94ED_00A0C949BF57_.wvu.Rows" localSheetId="5" hidden="1">'tabel 4'!#REF!,'tabel 4'!#REF!,'tabel 4'!#REF!</definedName>
    <definedName name="Z_BC7AB11B_CF63_11D4_94ED_00A0C949BF57_.wvu.Rows" localSheetId="6" hidden="1">'tabel 5'!#REF!,'tabel 5'!#REF!,'tabel 5'!#REF!</definedName>
    <definedName name="Z_BC7AB11B_CF63_11D4_94ED_00A0C949BF57_.wvu.Rows" localSheetId="7" hidden="1">'tabel 6 '!#REF!,'tabel 6 '!#REF!,'tabel 6 '!#REF!</definedName>
    <definedName name="Z_BC7AB11C_CF63_11D4_94ED_00A0C949BF57_.wvu.Cols" localSheetId="4" hidden="1">'tabel 3'!#REF!</definedName>
    <definedName name="Z_BC7AB11C_CF63_11D4_94ED_00A0C949BF57_.wvu.Cols" localSheetId="5" hidden="1">'tabel 4'!#REF!</definedName>
    <definedName name="Z_BC7AB11C_CF63_11D4_94ED_00A0C949BF57_.wvu.Cols" localSheetId="6" hidden="1">'tabel 5'!#REF!</definedName>
    <definedName name="Z_BC7AB11C_CF63_11D4_94ED_00A0C949BF57_.wvu.Cols" localSheetId="7" hidden="1">'tabel 6 '!#REF!</definedName>
    <definedName name="Z_BC7AB11C_CF63_11D4_94ED_00A0C949BF57_.wvu.Rows" localSheetId="4" hidden="1">'tabel 3'!#REF!,'tabel 3'!$2:$2,'tabel 3'!#REF!</definedName>
    <definedName name="Z_BC7AB11C_CF63_11D4_94ED_00A0C949BF57_.wvu.Rows" localSheetId="5" hidden="1">'tabel 4'!#REF!,'tabel 4'!#REF!,'tabel 4'!#REF!</definedName>
    <definedName name="Z_BC7AB11C_CF63_11D4_94ED_00A0C949BF57_.wvu.Rows" localSheetId="6" hidden="1">'tabel 5'!#REF!,'tabel 5'!#REF!,'tabel 5'!#REF!</definedName>
    <definedName name="Z_BC7AB11C_CF63_11D4_94ED_00A0C949BF57_.wvu.Rows" localSheetId="7" hidden="1">'tabel 6 '!#REF!,'tabel 6 '!#REF!,'tabel 6 '!#REF!</definedName>
    <definedName name="Z_BCB7739A_F957_4714_9AFA_9A6AE190B70A_.wvu.PrintArea" localSheetId="5" hidden="1">'tabel 4'!$A$1:$L$67</definedName>
    <definedName name="Z_BCB7739A_F957_4714_9AFA_9A6AE190B70A_.wvu.Rows" localSheetId="5" hidden="1">'tabel 4'!$67:$67</definedName>
    <definedName name="Z_BCBB54CB_4410_4A6F_9C20_A8619B21E2BC_.wvu.Cols" localSheetId="26" hidden="1">'tabel 23'!$A:$B</definedName>
    <definedName name="Z_BCBB54CB_4410_4A6F_9C20_A8619B21E2BC_.wvu.PrintArea" localSheetId="26" hidden="1">'tabel 23'!$A$1:$V$81</definedName>
    <definedName name="Z_BCBB54CB_4410_4A6F_9C20_A8619B21E2BC_.wvu.Rows" localSheetId="26" hidden="1">'tabel 23'!$1:$2,'tabel 23'!$6:$7</definedName>
    <definedName name="Z_BCC2BD44_1107_4FFC_90C6_21A0113BE220_.wvu.Cols" localSheetId="24" hidden="1">'tabel 21'!$A:$B</definedName>
    <definedName name="Z_BCC2BD44_1107_4FFC_90C6_21A0113BE220_.wvu.PrintArea" localSheetId="24" hidden="1">'tabel 21'!$A$1:$V$81</definedName>
    <definedName name="Z_BCC2BD44_1107_4FFC_90C6_21A0113BE220_.wvu.Rows" localSheetId="24" hidden="1">'tabel 21'!$1:$2,'tabel 21'!$6:$7</definedName>
    <definedName name="Z_BD1788E3_3329_40A5_93A0_419836F4EDE4_.wvu.Cols" localSheetId="32" hidden="1">'tabel 28'!$A:$B</definedName>
    <definedName name="Z_BD1788E3_3329_40A5_93A0_419836F4EDE4_.wvu.PrintArea" localSheetId="32" hidden="1">'tabel 28'!$A$1:$V$69</definedName>
    <definedName name="Z_BD1788E3_3329_40A5_93A0_419836F4EDE4_.wvu.Rows" localSheetId="32" hidden="1">'tabel 28'!$1:$2,'tabel 28'!$6:$7</definedName>
    <definedName name="Z_BDB935FA_1B23_4BD6_92FC_818C243EF4B5_.wvu.Cols" localSheetId="2" hidden="1">'tabel 2 (b)'!$A:$A</definedName>
    <definedName name="Z_BDB935FA_1B23_4BD6_92FC_818C243EF4B5_.wvu.PrintArea" localSheetId="2" hidden="1">'tabel 2 (b)'!$A$1:$O$17</definedName>
    <definedName name="Z_BDB935FA_1B23_4BD6_92FC_818C243EF4B5_.wvu.Rows" localSheetId="2" hidden="1">'tabel 2 (b)'!$1:$4,'tabel 2 (b)'!$5:$6</definedName>
    <definedName name="Z_BE0E26A9_A321_4107_9E30_7A3D50522467_.wvu.Cols" localSheetId="6" hidden="1">'tabel 5'!#REF!</definedName>
    <definedName name="Z_BE0E26A9_A321_4107_9E30_7A3D50522467_.wvu.PrintArea" localSheetId="6" hidden="1">'tabel 5'!$A$1:$M$78</definedName>
    <definedName name="Z_BE3EE34C_D744_47BF_88C0_1C6448CEBDAE_.wvu.PrintArea" localSheetId="31" hidden="1">'tabel 27'!$A$1:$V$69</definedName>
    <definedName name="Z_BF432AB2_5E71_44F9_9A37_C1BB37B3B022_.wvu.Cols" localSheetId="4" hidden="1">'tabel 3'!#REF!</definedName>
    <definedName name="Z_BF432AB2_5E71_44F9_9A37_C1BB37B3B022_.wvu.PrintArea" localSheetId="4" hidden="1">'tabel 3'!$A$1:$N$66</definedName>
    <definedName name="Z_BF73B68C_C728_42B5_82B3_AE346389E368_.wvu.Cols" localSheetId="1" hidden="1">'tabel 2'!$A:$A</definedName>
    <definedName name="Z_BF73B68C_C728_42B5_82B3_AE346389E368_.wvu.PrintArea" localSheetId="1" hidden="1">'tabel 2'!$A$1:$N$17</definedName>
    <definedName name="Z_BF73B68C_C728_42B5_82B3_AE346389E368_.wvu.Rows" localSheetId="1" hidden="1">'tabel 2'!$1:$4,'tabel 2'!$5:$6</definedName>
    <definedName name="Z_BF96CADC_6D2C_431A_842A_48A33D594E23_.wvu.Cols" localSheetId="1" hidden="1">'tabel 2'!$A:$A</definedName>
    <definedName name="Z_BF96CADC_6D2C_431A_842A_48A33D594E23_.wvu.PrintArea" localSheetId="1" hidden="1">'tabel 2'!$A$1:$N$17</definedName>
    <definedName name="Z_BF96CADC_6D2C_431A_842A_48A33D594E23_.wvu.Rows" localSheetId="1" hidden="1">'tabel 2'!$1:$4,'tabel 2'!$5:$6</definedName>
    <definedName name="Z_BFF7B33F_3028_457A_AFA5_43BED3521B97_.wvu.PrintArea" localSheetId="25" hidden="1">'tabel 22'!$A$1:$V$81</definedName>
    <definedName name="Z_C00CD442_3D0B_4C5B_B45C_A7BC9BA7A17C_.wvu.PrintArea" localSheetId="26" hidden="1">'tabel 23'!$A$1:$V$81</definedName>
    <definedName name="Z_C00F0792_0EBD_43D1_8670_5CAB1C54B1CE_.wvu.PrintArea" localSheetId="4" hidden="1">'tabel 3'!$A$1:$N$66</definedName>
    <definedName name="Z_C014DCF3_25A9_420C_88FF_B90069A14C52_.wvu.PrintArea" localSheetId="20" hidden="1">'tabel 18'!$A$1:$L$79</definedName>
    <definedName name="Z_C0201B4C_BF48_4E1A_8E13_500E205AE05B_.wvu.PrintArea" localSheetId="29" hidden="1">'tabel 25'!$A$1:$V$69</definedName>
    <definedName name="Z_C053DAC1_0A5C_4337_B11C_6D79B638AE09_.wvu.Cols" localSheetId="24" hidden="1">'tabel 21'!$A:$B</definedName>
    <definedName name="Z_C053DAC1_0A5C_4337_B11C_6D79B638AE09_.wvu.PrintArea" localSheetId="24" hidden="1">'tabel 21'!$A$1:$V$81</definedName>
    <definedName name="Z_C053DAC1_0A5C_4337_B11C_6D79B638AE09_.wvu.Rows" localSheetId="24" hidden="1">'tabel 21'!$1:$2,'tabel 21'!$6:$7</definedName>
    <definedName name="Z_C06506FF_EC17_47C0_90EB_A2FB11776F2D_.wvu.PrintArea" localSheetId="25" hidden="1">'tabel 22'!$A$1:$V$81</definedName>
    <definedName name="Z_C0834D6A_99B5_4A07_AA46_C9A2A3D5BDB0_.wvu.Cols" localSheetId="23" hidden="1">'tabel 20'!$A:$B</definedName>
    <definedName name="Z_C0834D6A_99B5_4A07_AA46_C9A2A3D5BDB0_.wvu.PrintArea" localSheetId="23" hidden="1">'tabel 20'!$A$1:$V$81</definedName>
    <definedName name="Z_C0834D6A_99B5_4A07_AA46_C9A2A3D5BDB0_.wvu.Rows" localSheetId="23" hidden="1">'tabel 20'!$1:$2,'tabel 20'!$6:$7</definedName>
    <definedName name="Z_C0A4AF57_CB18_11D2_815A_00104BAF4F9D_.wvu.Cols" localSheetId="4" hidden="1">'tabel 3'!#REF!</definedName>
    <definedName name="Z_C0A4AF57_CB18_11D2_815A_00104BAF4F9D_.wvu.Cols" localSheetId="5" hidden="1">'tabel 4'!#REF!</definedName>
    <definedName name="Z_C0A4AF57_CB18_11D2_815A_00104BAF4F9D_.wvu.Cols" localSheetId="6" hidden="1">'tabel 5'!#REF!</definedName>
    <definedName name="Z_C0A4AF57_CB18_11D2_815A_00104BAF4F9D_.wvu.Cols" localSheetId="7" hidden="1">'tabel 6 '!#REF!</definedName>
    <definedName name="Z_C0A4AF57_CB18_11D2_815A_00104BAF4F9D_.wvu.Rows" localSheetId="4" hidden="1">'tabel 3'!#REF!,'tabel 3'!$2:$2,'tabel 3'!#REF!</definedName>
    <definedName name="Z_C0A4AF57_CB18_11D2_815A_00104BAF4F9D_.wvu.Rows" localSheetId="5" hidden="1">'tabel 4'!#REF!,'tabel 4'!#REF!,'tabel 4'!#REF!</definedName>
    <definedName name="Z_C0A4AF57_CB18_11D2_815A_00104BAF4F9D_.wvu.Rows" localSheetId="6" hidden="1">'tabel 5'!#REF!,'tabel 5'!#REF!,'tabel 5'!#REF!</definedName>
    <definedName name="Z_C0A4AF57_CB18_11D2_815A_00104BAF4F9D_.wvu.Rows" localSheetId="7" hidden="1">'tabel 6 '!#REF!,'tabel 6 '!#REF!,'tabel 6 '!#REF!</definedName>
    <definedName name="Z_C0A4AF58_CB18_11D2_815A_00104BAF4F9D_.wvu.Cols" localSheetId="4" hidden="1">'tabel 3'!#REF!</definedName>
    <definedName name="Z_C0A4AF58_CB18_11D2_815A_00104BAF4F9D_.wvu.Cols" localSheetId="5" hidden="1">'tabel 4'!#REF!</definedName>
    <definedName name="Z_C0A4AF58_CB18_11D2_815A_00104BAF4F9D_.wvu.Cols" localSheetId="6" hidden="1">'tabel 5'!#REF!</definedName>
    <definedName name="Z_C0A4AF58_CB18_11D2_815A_00104BAF4F9D_.wvu.Cols" localSheetId="7" hidden="1">'tabel 6 '!#REF!</definedName>
    <definedName name="Z_C0A4AF58_CB18_11D2_815A_00104BAF4F9D_.wvu.Rows" localSheetId="4" hidden="1">'tabel 3'!#REF!,'tabel 3'!$2:$2,'tabel 3'!#REF!</definedName>
    <definedName name="Z_C0A4AF58_CB18_11D2_815A_00104BAF4F9D_.wvu.Rows" localSheetId="5" hidden="1">'tabel 4'!#REF!,'tabel 4'!#REF!,'tabel 4'!#REF!</definedName>
    <definedName name="Z_C0A4AF58_CB18_11D2_815A_00104BAF4F9D_.wvu.Rows" localSheetId="6" hidden="1">'tabel 5'!#REF!,'tabel 5'!#REF!,'tabel 5'!#REF!</definedName>
    <definedName name="Z_C0A4AF58_CB18_11D2_815A_00104BAF4F9D_.wvu.Rows" localSheetId="7" hidden="1">'tabel 6 '!#REF!,'tabel 6 '!#REF!,'tabel 6 '!#REF!</definedName>
    <definedName name="Z_C1235405_DE6B_4659_8095_EEC028969566_.wvu.Cols" localSheetId="22" hidden="1">'tabel 19'!$A:$B</definedName>
    <definedName name="Z_C1235405_DE6B_4659_8095_EEC028969566_.wvu.PrintArea" localSheetId="22" hidden="1">'tabel 19'!$A$1:$V$81</definedName>
    <definedName name="Z_C1235405_DE6B_4659_8095_EEC028969566_.wvu.Rows" localSheetId="22" hidden="1">'tabel 19'!$1:$2,'tabel 19'!$6:$7</definedName>
    <definedName name="Z_C157642B_194B_4046_9384_B8BD84490DB7_.wvu.Cols" localSheetId="20" hidden="1">'tabel 18'!$A:$B</definedName>
    <definedName name="Z_C157642B_194B_4046_9384_B8BD84490DB7_.wvu.PrintArea" localSheetId="20" hidden="1">'tabel 18'!$A$1:$L$79</definedName>
    <definedName name="Z_C157642B_194B_4046_9384_B8BD84490DB7_.wvu.Rows" localSheetId="20" hidden="1">'tabel 18'!$1:$2,'tabel 18'!$5:$6</definedName>
    <definedName name="Z_C167E5E3_4874_4693_BE8F_924C9F3BC412_.wvu.PrintArea" localSheetId="5" hidden="1">'tabel 4'!$A$1:$L$67</definedName>
    <definedName name="Z_C23C3467_92D4_4FE5_B461_387FE10FD728_.wvu.PrintArea" localSheetId="27" hidden="1">'tabel 24'!$A$1:$M$67</definedName>
    <definedName name="Z_C274502B_03C3_4A26_9F37_A2F38B95D19B_.wvu.Cols" localSheetId="23" hidden="1">'tabel 20'!$A:$B</definedName>
    <definedName name="Z_C274502B_03C3_4A26_9F37_A2F38B95D19B_.wvu.PrintArea" localSheetId="23" hidden="1">'tabel 20'!$A$1:$V$81</definedName>
    <definedName name="Z_C274502B_03C3_4A26_9F37_A2F38B95D19B_.wvu.Rows" localSheetId="23" hidden="1">'tabel 20'!$1:$2,'tabel 20'!$6:$7</definedName>
    <definedName name="Z_C284EEB4_B88C_45B1_B869_6566BE1316B9_.wvu.PrintArea" localSheetId="24" hidden="1">'tabel 21'!$A$1:$V$81</definedName>
    <definedName name="Z_C2BA1ADB_A786_4D20_BC0C_B8B8738ABB6E_.wvu.PrintArea" localSheetId="4" hidden="1">'tabel 3'!$A$1:$N$66</definedName>
    <definedName name="Z_C2EBF61A_402C_4031_806A_61A0C8F3BA04_.wvu.PrintArea" localSheetId="5" hidden="1">'tabel 4'!$A$1:$L$67</definedName>
    <definedName name="Z_C2FB3F5E_CD73_49A4_A764_7519FAD4E7F1_.wvu.Cols" localSheetId="20" hidden="1">'tabel 18'!$A:$B</definedName>
    <definedName name="Z_C2FB3F5E_CD73_49A4_A764_7519FAD4E7F1_.wvu.PrintArea" localSheetId="20" hidden="1">'tabel 18'!$A$1:$L$79</definedName>
    <definedName name="Z_C2FB3F5E_CD73_49A4_A764_7519FAD4E7F1_.wvu.Rows" localSheetId="20" hidden="1">'tabel 18'!$1:$2,'tabel 18'!$5:$6</definedName>
    <definedName name="Z_C39A0139_393C_4325_8705_3BBF2192322E_.wvu.Cols" localSheetId="20" hidden="1">'tabel 18'!$A:$B</definedName>
    <definedName name="Z_C39A0139_393C_4325_8705_3BBF2192322E_.wvu.PrintArea" localSheetId="20" hidden="1">'tabel 18'!$A$1:$L$79</definedName>
    <definedName name="Z_C39A0139_393C_4325_8705_3BBF2192322E_.wvu.Rows" localSheetId="20" hidden="1">'tabel 18'!$1:$2,'tabel 18'!$5:$6</definedName>
    <definedName name="Z_C39B368E_771B_4FD3_A8BB_11FE5B34B5CC_.wvu.PrintArea" localSheetId="5" hidden="1">'tabel 4'!$A$1:$L$67</definedName>
    <definedName name="Z_C39B368E_771B_4FD3_A8BB_11FE5B34B5CC_.wvu.Rows" localSheetId="5" hidden="1">'tabel 4'!$67:$67</definedName>
    <definedName name="Z_C3A9D1BE_1C01_4F71_B797_D93C6178946F_.wvu.Cols" localSheetId="7" hidden="1">'tabel 6 '!$M:$M</definedName>
    <definedName name="Z_C3A9D1BE_1C01_4F71_B797_D93C6178946F_.wvu.PrintArea" localSheetId="7" hidden="1">'tabel 6 '!$A$1:$K$78</definedName>
    <definedName name="Z_C3EF657E_58FE_46D7_B9BF_3BA004D129E0_.wvu.PrintArea" localSheetId="23" hidden="1">'tabel 20'!$A$1:$V$81</definedName>
    <definedName name="Z_C411103B_A2E2_4815_8244_16645150F22D_.wvu.Cols" localSheetId="29" hidden="1">'tabel 25'!$A:$B</definedName>
    <definedName name="Z_C411103B_A2E2_4815_8244_16645150F22D_.wvu.PrintArea" localSheetId="29" hidden="1">'tabel 25'!$A$1:$V$69</definedName>
    <definedName name="Z_C411103B_A2E2_4815_8244_16645150F22D_.wvu.Rows" localSheetId="29" hidden="1">'tabel 25'!$1:$2,'tabel 25'!$6:$7</definedName>
    <definedName name="Z_C43E5125_0946_4ED6_82C3_8C5BFCA7815A_.wvu.PrintArea" localSheetId="2" hidden="1">'tabel 2 (b)'!$A$1:$O$17</definedName>
    <definedName name="Z_C4762964_43B8_49D4_859D_7BC1A5E1E1BD_.wvu.Cols" localSheetId="4" hidden="1">'tabel 3'!#REF!</definedName>
    <definedName name="Z_C4762964_43B8_49D4_859D_7BC1A5E1E1BD_.wvu.PrintArea" localSheetId="4" hidden="1">'tabel 3'!$A$1:$N$66</definedName>
    <definedName name="Z_C4C9ECC6_F74F_4392_87D6_18237FEEA15C_.wvu.Cols" localSheetId="4" hidden="1">'tabel 3'!#REF!,'tabel 3'!#REF!</definedName>
    <definedName name="Z_C4C9ECC6_F74F_4392_87D6_18237FEEA15C_.wvu.PrintArea" localSheetId="4" hidden="1">'tabel 3'!$A$1:$N$66</definedName>
    <definedName name="Z_C4FA6F2B_025B_433B_A1C3_94E7AB7598DE_.wvu.PrintArea" localSheetId="5" hidden="1">'tabel 4'!$A$1:$L$67</definedName>
    <definedName name="Z_C4FA6F2B_025B_433B_A1C3_94E7AB7598DE_.wvu.Rows" localSheetId="5" hidden="1">'tabel 4'!$67:$67</definedName>
    <definedName name="Z_C505C78B_1BF3_41E1_8DC4_89ABED040535_.wvu.Cols" localSheetId="2" hidden="1">'tabel 2 (b)'!$A:$A</definedName>
    <definedName name="Z_C505C78B_1BF3_41E1_8DC4_89ABED040535_.wvu.PrintArea" localSheetId="2" hidden="1">'tabel 2 (b)'!$A$1:$O$17</definedName>
    <definedName name="Z_C505C78B_1BF3_41E1_8DC4_89ABED040535_.wvu.Rows" localSheetId="2" hidden="1">'tabel 2 (b)'!$1:$4,'tabel 2 (b)'!$5:$6</definedName>
    <definedName name="Z_C527880C_E00B_4586_9C5D_732E0E7D79F6_.wvu.Cols" localSheetId="26" hidden="1">'tabel 23'!$A:$B</definedName>
    <definedName name="Z_C527880C_E00B_4586_9C5D_732E0E7D79F6_.wvu.PrintArea" localSheetId="26" hidden="1">'tabel 23'!$A$1:$V$81</definedName>
    <definedName name="Z_C527880C_E00B_4586_9C5D_732E0E7D79F6_.wvu.Rows" localSheetId="26" hidden="1">'tabel 23'!$1:$2,'tabel 23'!$6:$7</definedName>
    <definedName name="Z_C5373C67_351F_44D8_BD00_3FEB9CE20628_.wvu.PrintArea" localSheetId="30" hidden="1">'tabel 26'!$A$1:$V$69</definedName>
    <definedName name="Z_C53EC583_B4F7_42D3_9BB5_C43D1C4574BA_.wvu.Cols" localSheetId="1" hidden="1">'tabel 2'!$A:$A</definedName>
    <definedName name="Z_C53EC583_B4F7_42D3_9BB5_C43D1C4574BA_.wvu.PrintArea" localSheetId="1" hidden="1">'tabel 2'!$A$1:$N$17</definedName>
    <definedName name="Z_C53EC583_B4F7_42D3_9BB5_C43D1C4574BA_.wvu.Rows" localSheetId="1" hidden="1">'tabel 2'!$1:$4,'tabel 2'!$5:$6</definedName>
    <definedName name="Z_C5C53CAB_F108_4BED_AB8F_603DE842F742_.wvu.Cols" localSheetId="6" hidden="1">'tabel 5'!$A:$B</definedName>
    <definedName name="Z_C5C53CAB_F108_4BED_AB8F_603DE842F742_.wvu.PrintArea" localSheetId="6" hidden="1">'tabel 5'!$A$1:$M$78</definedName>
    <definedName name="Z_C5C53CAB_F108_4BED_AB8F_603DE842F742_.wvu.Rows" localSheetId="6" hidden="1">'tabel 5'!$1:$1,'tabel 5'!$3:$3,'tabel 5'!$4:$5</definedName>
    <definedName name="Z_C605A484_95DE_4B04_8369_D3C2EF6E2116_.wvu.PrintArea" localSheetId="29" hidden="1">'tabel 25'!$A$1:$V$69</definedName>
    <definedName name="Z_C6601D4E_55A8_451E_8E0C_85831C94CDFF_.wvu.Cols" localSheetId="4" hidden="1">'tabel 3'!$B:$B</definedName>
    <definedName name="Z_C6601D4E_55A8_451E_8E0C_85831C94CDFF_.wvu.PrintArea" localSheetId="4" hidden="1">'tabel 3'!$A$1:$N$66</definedName>
    <definedName name="Z_C66C0EC5_A949_4AD5_AE47_9F9BF61959DA_.wvu.PrintArea" localSheetId="26" hidden="1">'tabel 23'!$A$1:$V$81</definedName>
    <definedName name="Z_C66E304F_3410_4CC9_B35A_BE06D9B6C27F_.wvu.PrintArea" localSheetId="1" hidden="1">'tabel 2'!$A$1:$N$17</definedName>
    <definedName name="Z_C68A3D4A_640A_48A3_8BF8_7B39BD7A0FA1_.wvu.Cols" localSheetId="6" hidden="1">'tabel 5'!#REF!,'tabel 5'!$O:$U</definedName>
    <definedName name="Z_C68A3D4A_640A_48A3_8BF8_7B39BD7A0FA1_.wvu.PrintArea" localSheetId="6" hidden="1">'tabel 5'!$A$1:$M$78</definedName>
    <definedName name="Z_C6950BE9_FF7C_4CA6_B331_4B2788ABB1F0_.wvu.Cols" localSheetId="27" hidden="1">'tabel 24'!#REF!</definedName>
    <definedName name="Z_C6950BE9_FF7C_4CA6_B331_4B2788ABB1F0_.wvu.PrintArea" localSheetId="27" hidden="1">'tabel 24'!$A$1:$M$67</definedName>
    <definedName name="Z_C6950BE9_FF7C_4CA6_B331_4B2788ABB1F0_.wvu.Rows" localSheetId="27" hidden="1">'tabel 24'!$1:$4,'tabel 24'!$5:$6</definedName>
    <definedName name="Z_C72D4686_A1EA_4CF4_B397_7E1F3232A86C_.wvu.Cols" localSheetId="5" hidden="1">'tabel 4'!$A:$B</definedName>
    <definedName name="Z_C72D4686_A1EA_4CF4_B397_7E1F3232A86C_.wvu.PrintArea" localSheetId="5" hidden="1">'tabel 4'!$A$1:$L$67</definedName>
    <definedName name="Z_C72D4686_A1EA_4CF4_B397_7E1F3232A86C_.wvu.Rows" localSheetId="5" hidden="1">'tabel 4'!$1:$1,'tabel 4'!$2:$2,'tabel 4'!$4:$5</definedName>
    <definedName name="Z_C79113D6_0D5B_4078_B584_1C24E38A06FF_.wvu.Cols" localSheetId="6" hidden="1">'tabel 5'!$A:$B</definedName>
    <definedName name="Z_C79113D6_0D5B_4078_B584_1C24E38A06FF_.wvu.PrintArea" localSheetId="6" hidden="1">'tabel 5'!$A$1:$M$78</definedName>
    <definedName name="Z_C79113D6_0D5B_4078_B584_1C24E38A06FF_.wvu.Rows" localSheetId="6" hidden="1">'tabel 5'!$1:$1,'tabel 5'!$3:$3,'tabel 5'!$4:$5</definedName>
    <definedName name="Z_C7B27DD0_52AC_4D26_996E_C68345110DFE_.wvu.PrintArea" localSheetId="27" hidden="1">'tabel 24'!$A$1:$M$67</definedName>
    <definedName name="Z_C80AA900_1B21_45B2_B2B4_73B622D4E2D2_.wvu.PrintArea" localSheetId="5" hidden="1">'tabel 4'!$A$1:$L$67</definedName>
    <definedName name="Z_C80AA900_1B21_45B2_B2B4_73B622D4E2D2_.wvu.Rows" localSheetId="5" hidden="1">'tabel 4'!$67:$67</definedName>
    <definedName name="Z_C80D3B47_AC7D_4696_9FE3_AC1DEEFCEA9B_.wvu.Cols" localSheetId="33" hidden="1">'tabel 29'!$A:$B</definedName>
    <definedName name="Z_C80D3B47_AC7D_4696_9FE3_AC1DEEFCEA9B_.wvu.PrintArea" localSheetId="33" hidden="1">'tabel 29'!$A$1:$V$69</definedName>
    <definedName name="Z_C80D3B47_AC7D_4696_9FE3_AC1DEEFCEA9B_.wvu.Rows" localSheetId="33" hidden="1">'tabel 29'!$1:$2,'tabel 29'!$6:$7</definedName>
    <definedName name="Z_C8204E34_E0BF_4B8D_862C_802C84C004A6_.wvu.Cols" localSheetId="3" hidden="1">'tabel 2 (t)'!$A:$A</definedName>
    <definedName name="Z_C8204E34_E0BF_4B8D_862C_802C84C004A6_.wvu.PrintArea" localSheetId="3" hidden="1">'tabel 2 (t)'!$A$1:$O$17</definedName>
    <definedName name="Z_C8204E34_E0BF_4B8D_862C_802C84C004A6_.wvu.Rows" localSheetId="3" hidden="1">'tabel 2 (t)'!$1:$4,'tabel 2 (t)'!$5:$6</definedName>
    <definedName name="Z_C8C4F586_1FB0_462C_B6E5_CB35C061D4A3_.wvu.Cols" localSheetId="27" hidden="1">'tabel 24'!#REF!</definedName>
    <definedName name="Z_C8C4F586_1FB0_462C_B6E5_CB35C061D4A3_.wvu.PrintArea" localSheetId="27" hidden="1">'tabel 24'!$A$1:$M$67</definedName>
    <definedName name="Z_C8CBDB8B_B4CE_4084_9CEB_5F4873DCD8A2_.wvu.Cols" localSheetId="30" hidden="1">'tabel 26'!$A:$B</definedName>
    <definedName name="Z_C8CBDB8B_B4CE_4084_9CEB_5F4873DCD8A2_.wvu.PrintArea" localSheetId="30" hidden="1">'tabel 26'!$A$1:$V$69</definedName>
    <definedName name="Z_C8CBDB8B_B4CE_4084_9CEB_5F4873DCD8A2_.wvu.Rows" localSheetId="30" hidden="1">'tabel 26'!$1:$2,'tabel 26'!$6:$7</definedName>
    <definedName name="Z_C8D0F975_C86D_4F43_92AB_48D702DBC365_.wvu.Cols" localSheetId="6" hidden="1">'tabel 5'!#REF!</definedName>
    <definedName name="Z_C8D0F975_C86D_4F43_92AB_48D702DBC365_.wvu.PrintArea" localSheetId="6" hidden="1">'tabel 5'!$A$1:$M$78</definedName>
    <definedName name="Z_C8D33A73_1D1C_485A_812B_9684810A02FD_.wvu.Cols" localSheetId="6" hidden="1">'tabel 5'!$A:$B</definedName>
    <definedName name="Z_C8D33A73_1D1C_485A_812B_9684810A02FD_.wvu.PrintArea" localSheetId="6" hidden="1">'tabel 5'!$A$1:$M$78</definedName>
    <definedName name="Z_C8D33A73_1D1C_485A_812B_9684810A02FD_.wvu.Rows" localSheetId="6" hidden="1">'tabel 5'!$1:$1,'tabel 5'!$3:$3,'tabel 5'!$4:$5</definedName>
    <definedName name="Z_C8DCF3FC_7144_4500_A2F1_3BCA1187F084_.wvu.Cols" localSheetId="32" hidden="1">'tabel 28'!$A:$B</definedName>
    <definedName name="Z_C8DCF3FC_7144_4500_A2F1_3BCA1187F084_.wvu.PrintArea" localSheetId="32" hidden="1">'tabel 28'!$A$1:$V$69</definedName>
    <definedName name="Z_C8DCF3FC_7144_4500_A2F1_3BCA1187F084_.wvu.Rows" localSheetId="32" hidden="1">'tabel 28'!$1:$2,'tabel 28'!$6:$7</definedName>
    <definedName name="Z_C935B949_8A87_11D2_9578_00A0C949BEFF_.wvu.Cols" localSheetId="2" hidden="1">'tabel 2 (b)'!#REF!</definedName>
    <definedName name="Z_C935B94A_8A87_11D2_9578_00A0C949BEFF_.wvu.Cols" localSheetId="1" hidden="1">'tabel 2'!#REF!</definedName>
    <definedName name="Z_C935B94A_8A87_11D2_9578_00A0C949BEFF_.wvu.Cols" localSheetId="3" hidden="1">'tabel 2 (t)'!#REF!</definedName>
    <definedName name="Z_C935B94B_8A87_11D2_9578_00A0C949BEFF_.wvu.Cols" localSheetId="20" hidden="1">'tabel 18'!#REF!</definedName>
    <definedName name="Z_C935B94B_8A87_11D2_9578_00A0C949BEFF_.wvu.Cols" localSheetId="22" hidden="1">'tabel 19'!#REF!</definedName>
    <definedName name="Z_C935B94B_8A87_11D2_9578_00A0C949BEFF_.wvu.Cols" localSheetId="23" hidden="1">'tabel 20'!#REF!</definedName>
    <definedName name="Z_C935B94B_8A87_11D2_9578_00A0C949BEFF_.wvu.Cols" localSheetId="24" hidden="1">'tabel 21'!#REF!</definedName>
    <definedName name="Z_C935B94B_8A87_11D2_9578_00A0C949BEFF_.wvu.Cols" localSheetId="25" hidden="1">'tabel 22'!#REF!</definedName>
    <definedName name="Z_C935B94B_8A87_11D2_9578_00A0C949BEFF_.wvu.Cols" localSheetId="26" hidden="1">'tabel 23'!#REF!</definedName>
    <definedName name="Z_C935B94B_8A87_11D2_9578_00A0C949BEFF_.wvu.Cols" localSheetId="29" hidden="1">'tabel 25'!#REF!</definedName>
    <definedName name="Z_C935B94B_8A87_11D2_9578_00A0C949BEFF_.wvu.Cols" localSheetId="30" hidden="1">'tabel 26'!#REF!</definedName>
    <definedName name="Z_C935B94B_8A87_11D2_9578_00A0C949BEFF_.wvu.Cols" localSheetId="31" hidden="1">'tabel 27'!#REF!</definedName>
    <definedName name="Z_C935B94B_8A87_11D2_9578_00A0C949BEFF_.wvu.Cols" localSheetId="32" hidden="1">'tabel 28'!#REF!</definedName>
    <definedName name="Z_C935B94B_8A87_11D2_9578_00A0C949BEFF_.wvu.Cols" localSheetId="33" hidden="1">'tabel 29'!#REF!</definedName>
    <definedName name="Z_C935B956_8A87_11D2_9578_00A0C949BEFF_.wvu.Cols" localSheetId="27" hidden="1">'tabel 24'!#REF!</definedName>
    <definedName name="Z_C935B962_8A87_11D2_9578_00A0C949BEFF_.wvu.Cols" localSheetId="2" hidden="1">'tabel 2 (b)'!$A:$A</definedName>
    <definedName name="Z_C935B962_8A87_11D2_9578_00A0C949BEFF_.wvu.Rows" localSheetId="2" hidden="1">'tabel 2 (b)'!$1:$4,'tabel 2 (b)'!$5:$6</definedName>
    <definedName name="Z_C935B963_8A87_11D2_9578_00A0C949BEFF_.wvu.Cols" localSheetId="1" hidden="1">'tabel 2'!$A:$A</definedName>
    <definedName name="Z_C935B963_8A87_11D2_9578_00A0C949BEFF_.wvu.Cols" localSheetId="3" hidden="1">'tabel 2 (t)'!$A:$A</definedName>
    <definedName name="Z_C935B963_8A87_11D2_9578_00A0C949BEFF_.wvu.Rows" localSheetId="1" hidden="1">'tabel 2'!$1:$4,'tabel 2'!$5:$6</definedName>
    <definedName name="Z_C935B963_8A87_11D2_9578_00A0C949BEFF_.wvu.Rows" localSheetId="3" hidden="1">'tabel 2 (t)'!$1:$4,'tabel 2 (t)'!$5:$6</definedName>
    <definedName name="Z_C935B964_8A87_11D2_9578_00A0C949BEFF_.wvu.Cols" localSheetId="20" hidden="1">'tabel 18'!$A:$B</definedName>
    <definedName name="Z_C935B964_8A87_11D2_9578_00A0C949BEFF_.wvu.Cols" localSheetId="22" hidden="1">'tabel 19'!$A:$B</definedName>
    <definedName name="Z_C935B964_8A87_11D2_9578_00A0C949BEFF_.wvu.Cols" localSheetId="23" hidden="1">'tabel 20'!$A:$B</definedName>
    <definedName name="Z_C935B964_8A87_11D2_9578_00A0C949BEFF_.wvu.Cols" localSheetId="24" hidden="1">'tabel 21'!$A:$B</definedName>
    <definedName name="Z_C935B964_8A87_11D2_9578_00A0C949BEFF_.wvu.Cols" localSheetId="25" hidden="1">'tabel 22'!$A:$B</definedName>
    <definedName name="Z_C935B964_8A87_11D2_9578_00A0C949BEFF_.wvu.Cols" localSheetId="26" hidden="1">'tabel 23'!$A:$B</definedName>
    <definedName name="Z_C935B964_8A87_11D2_9578_00A0C949BEFF_.wvu.Cols" localSheetId="29" hidden="1">'tabel 25'!$A:$B</definedName>
    <definedName name="Z_C935B964_8A87_11D2_9578_00A0C949BEFF_.wvu.Cols" localSheetId="30" hidden="1">'tabel 26'!$A:$B</definedName>
    <definedName name="Z_C935B964_8A87_11D2_9578_00A0C949BEFF_.wvu.Cols" localSheetId="31" hidden="1">'tabel 27'!$A:$B</definedName>
    <definedName name="Z_C935B964_8A87_11D2_9578_00A0C949BEFF_.wvu.Cols" localSheetId="32" hidden="1">'tabel 28'!$A:$B</definedName>
    <definedName name="Z_C935B964_8A87_11D2_9578_00A0C949BEFF_.wvu.Cols" localSheetId="33" hidden="1">'tabel 29'!$A:$B</definedName>
    <definedName name="Z_C935B964_8A87_11D2_9578_00A0C949BEFF_.wvu.Rows" localSheetId="20" hidden="1">'tabel 18'!$1:$2,'tabel 18'!$5:$6</definedName>
    <definedName name="Z_C935B964_8A87_11D2_9578_00A0C949BEFF_.wvu.Rows" localSheetId="22" hidden="1">'tabel 19'!$1:$2,'tabel 19'!$6:$7</definedName>
    <definedName name="Z_C935B964_8A87_11D2_9578_00A0C949BEFF_.wvu.Rows" localSheetId="23" hidden="1">'tabel 20'!$1:$2,'tabel 20'!$6:$7</definedName>
    <definedName name="Z_C935B964_8A87_11D2_9578_00A0C949BEFF_.wvu.Rows" localSheetId="24" hidden="1">'tabel 21'!$1:$2,'tabel 21'!$6:$7</definedName>
    <definedName name="Z_C935B964_8A87_11D2_9578_00A0C949BEFF_.wvu.Rows" localSheetId="25" hidden="1">'tabel 22'!$1:$2,'tabel 22'!$6:$7</definedName>
    <definedName name="Z_C935B964_8A87_11D2_9578_00A0C949BEFF_.wvu.Rows" localSheetId="26" hidden="1">'tabel 23'!$1:$2,'tabel 23'!$6:$7</definedName>
    <definedName name="Z_C935B964_8A87_11D2_9578_00A0C949BEFF_.wvu.Rows" localSheetId="29" hidden="1">'tabel 25'!$1:$2,'tabel 25'!$6:$7</definedName>
    <definedName name="Z_C935B964_8A87_11D2_9578_00A0C949BEFF_.wvu.Rows" localSheetId="30" hidden="1">'tabel 26'!$1:$2,'tabel 26'!$6:$7</definedName>
    <definedName name="Z_C935B964_8A87_11D2_9578_00A0C949BEFF_.wvu.Rows" localSheetId="31" hidden="1">'tabel 27'!$1:$2,'tabel 27'!$6:$7</definedName>
    <definedName name="Z_C935B964_8A87_11D2_9578_00A0C949BEFF_.wvu.Rows" localSheetId="32" hidden="1">'tabel 28'!$1:$2,'tabel 28'!$6:$7</definedName>
    <definedName name="Z_C935B964_8A87_11D2_9578_00A0C949BEFF_.wvu.Rows" localSheetId="33" hidden="1">'tabel 29'!$1:$2,'tabel 29'!$6:$7</definedName>
    <definedName name="Z_C935B96F_8A87_11D2_9578_00A0C949BEFF_.wvu.Cols" localSheetId="27" hidden="1">'tabel 24'!#REF!</definedName>
    <definedName name="Z_C935B96F_8A87_11D2_9578_00A0C949BEFF_.wvu.Rows" localSheetId="27" hidden="1">'tabel 24'!$1:$4,'tabel 24'!$5:$6</definedName>
    <definedName name="Z_C936C044_B86C_45D4_AC56_3AB5FBD2E5F8_.wvu.Cols" localSheetId="24" hidden="1">'tabel 21'!$X:$AS</definedName>
    <definedName name="Z_C936C044_B86C_45D4_AC56_3AB5FBD2E5F8_.wvu.PrintArea" localSheetId="24" hidden="1">'tabel 21'!$A$1:$V$81</definedName>
    <definedName name="Z_C997FC5C_ED12_4167_92F8_B75B25F85D30_.wvu.Cols" localSheetId="23" hidden="1">'tabel 20'!$A:$B</definedName>
    <definedName name="Z_C997FC5C_ED12_4167_92F8_B75B25F85D30_.wvu.PrintArea" localSheetId="23" hidden="1">'tabel 20'!$A$1:$V$81</definedName>
    <definedName name="Z_C997FC5C_ED12_4167_92F8_B75B25F85D30_.wvu.Rows" localSheetId="23" hidden="1">'tabel 20'!$1:$2,'tabel 20'!$6:$7</definedName>
    <definedName name="Z_C9C8BB5A_B184_4D8E_9A40_5517CDC248F1_.wvu.PrintArea" localSheetId="5" hidden="1">'tabel 4'!$A$1:$L$67</definedName>
    <definedName name="Z_C9C8BB5A_B184_4D8E_9A40_5517CDC248F1_.wvu.Rows" localSheetId="5" hidden="1">'tabel 4'!$67:$67</definedName>
    <definedName name="Z_C9F900D8_BD29_4A72_91EF_70F308D51D7A_.wvu.PrintArea" localSheetId="25" hidden="1">'tabel 22'!$A$1:$V$81</definedName>
    <definedName name="Z_CA060935_81D0_45C3_ADC3_6EF6FF94E46A_.wvu.Cols" localSheetId="6" hidden="1">'tabel 5'!$A:$B</definedName>
    <definedName name="Z_CA060935_81D0_45C3_ADC3_6EF6FF94E46A_.wvu.PrintArea" localSheetId="6" hidden="1">'tabel 5'!$A$1:$M$78</definedName>
    <definedName name="Z_CA060935_81D0_45C3_ADC3_6EF6FF94E46A_.wvu.Rows" localSheetId="6" hidden="1">'tabel 5'!$1:$1,'tabel 5'!$3:$3,'tabel 5'!$4:$5</definedName>
    <definedName name="Z_CA110BDE_F5A1_4CC9_AD67_2DED7D8B84F1_.wvu.Cols" localSheetId="24" hidden="1">'tabel 21'!$A:$B</definedName>
    <definedName name="Z_CA110BDE_F5A1_4CC9_AD67_2DED7D8B84F1_.wvu.PrintArea" localSheetId="24" hidden="1">'tabel 21'!$A$1:$V$81</definedName>
    <definedName name="Z_CA110BDE_F5A1_4CC9_AD67_2DED7D8B84F1_.wvu.Rows" localSheetId="24" hidden="1">'tabel 21'!$1:$2,'tabel 21'!$6:$7</definedName>
    <definedName name="Z_CA16D37F_1EFD_41E9_B5B6_0118D47FB214_.wvu.Cols" localSheetId="24" hidden="1">'tabel 21'!$A:$B</definedName>
    <definedName name="Z_CA16D37F_1EFD_41E9_B5B6_0118D47FB214_.wvu.PrintArea" localSheetId="24" hidden="1">'tabel 21'!$A$1:$V$81</definedName>
    <definedName name="Z_CA16D37F_1EFD_41E9_B5B6_0118D47FB214_.wvu.Rows" localSheetId="24" hidden="1">'tabel 21'!$1:$2,'tabel 21'!$6:$7</definedName>
    <definedName name="Z_CA29A5C4_E9FB_4D54_BB19_50DB55F93EAC_.wvu.PrintArea" localSheetId="29" hidden="1">'tabel 25'!$A$1:$V$69</definedName>
    <definedName name="Z_CA5CBA12_5E45_4AC1_B93B_3EDBF1D1B382_.wvu.Cols" localSheetId="23" hidden="1">'tabel 20'!$A:$B</definedName>
    <definedName name="Z_CA5CBA12_5E45_4AC1_B93B_3EDBF1D1B382_.wvu.PrintArea" localSheetId="23" hidden="1">'tabel 20'!$A$1:$V$81</definedName>
    <definedName name="Z_CA5CBA12_5E45_4AC1_B93B_3EDBF1D1B382_.wvu.Rows" localSheetId="23" hidden="1">'tabel 20'!$1:$2,'tabel 20'!$6:$7</definedName>
    <definedName name="Z_CA8C5DC3_CBF1_4D57_B1C3_5E4B1131ED14_.wvu.Cols" localSheetId="1" hidden="1">'tabel 2'!$A:$A</definedName>
    <definedName name="Z_CA8C5DC3_CBF1_4D57_B1C3_5E4B1131ED14_.wvu.PrintArea" localSheetId="1" hidden="1">'tabel 2'!$A$1:$N$17</definedName>
    <definedName name="Z_CA8C5DC3_CBF1_4D57_B1C3_5E4B1131ED14_.wvu.Rows" localSheetId="1" hidden="1">'tabel 2'!$1:$4,'tabel 2'!$5:$6</definedName>
    <definedName name="Z_CA9AA4FB_4A29_44D6_9E0E_FBD091E220A4_.wvu.PrintArea" localSheetId="7" hidden="1">'tabel 6 '!$A$1:$K$78</definedName>
    <definedName name="Z_CAA0F81D_0996_4671_BF0E_942FC05C8E54_.wvu.Cols" localSheetId="1" hidden="1">'tabel 2'!$A:$A</definedName>
    <definedName name="Z_CAA0F81D_0996_4671_BF0E_942FC05C8E54_.wvu.PrintArea" localSheetId="1" hidden="1">'tabel 2'!$A$1:$N$17</definedName>
    <definedName name="Z_CAA0F81D_0996_4671_BF0E_942FC05C8E54_.wvu.Rows" localSheetId="1" hidden="1">'tabel 2'!$1:$4,'tabel 2'!$5:$6</definedName>
    <definedName name="Z_CAF1C909_0994_4A73_83B9_08753C5377A3_.wvu.Cols" localSheetId="6" hidden="1">'tabel 5'!$A:$B</definedName>
    <definedName name="Z_CAF1C909_0994_4A73_83B9_08753C5377A3_.wvu.PrintArea" localSheetId="6" hidden="1">'tabel 5'!$A$1:$M$78</definedName>
    <definedName name="Z_CAF1C909_0994_4A73_83B9_08753C5377A3_.wvu.Rows" localSheetId="6" hidden="1">'tabel 5'!$1:$1,'tabel 5'!$3:$3,'tabel 5'!$4:$5</definedName>
    <definedName name="Z_CB3F2130_4AB8_4A49_84EC_B3EE9545B2AC_.wvu.Cols" localSheetId="27" hidden="1">'tabel 24'!#REF!</definedName>
    <definedName name="Z_CB3F2130_4AB8_4A49_84EC_B3EE9545B2AC_.wvu.PrintArea" localSheetId="27" hidden="1">'tabel 24'!$A$1:$M$67</definedName>
    <definedName name="Z_CB6E7499_D576_4E3C_B36B_0B2893A2B707_.wvu.Cols" localSheetId="25" hidden="1">'tabel 22'!$A:$B</definedName>
    <definedName name="Z_CB6E7499_D576_4E3C_B36B_0B2893A2B707_.wvu.PrintArea" localSheetId="25" hidden="1">'tabel 22'!$A$1:$V$81</definedName>
    <definedName name="Z_CB6E7499_D576_4E3C_B36B_0B2893A2B707_.wvu.Rows" localSheetId="25" hidden="1">'tabel 22'!$1:$2,'tabel 22'!$6:$7</definedName>
    <definedName name="Z_CB9BA345_F80A_4BC8_A87B_F5AF114E0AD3_.wvu.PrintArea" localSheetId="24" hidden="1">'tabel 21'!$A$1:$V$81</definedName>
    <definedName name="Z_CBEC5D3C_A64B_409B_9641_DBC7EF5886C6_.wvu.Cols" localSheetId="26" hidden="1">'tabel 23'!$A:$B</definedName>
    <definedName name="Z_CBEC5D3C_A64B_409B_9641_DBC7EF5886C6_.wvu.PrintArea" localSheetId="26" hidden="1">'tabel 23'!$A$1:$V$81</definedName>
    <definedName name="Z_CBEC5D3C_A64B_409B_9641_DBC7EF5886C6_.wvu.Rows" localSheetId="26" hidden="1">'tabel 23'!$1:$2,'tabel 23'!$6:$7</definedName>
    <definedName name="Z_CC6B63D9_AEB7_48A2_B76E_F4D3B21677A3_.wvu.PrintArea" localSheetId="3" hidden="1">'tabel 2 (t)'!$A$1:$O$17</definedName>
    <definedName name="Z_CC7AB620_ECEE_4E3D_9055_0729854F1BEF_.wvu.PrintArea" localSheetId="1" hidden="1">'tabel 2'!$A$1:$N$17</definedName>
    <definedName name="Z_CCE152A3_8454_4C89_8A45_6F70313884B0_.wvu.Cols" localSheetId="3" hidden="1">'tabel 2 (t)'!$A:$A</definedName>
    <definedName name="Z_CCE152A3_8454_4C89_8A45_6F70313884B0_.wvu.PrintArea" localSheetId="3" hidden="1">'tabel 2 (t)'!$A$1:$O$17</definedName>
    <definedName name="Z_CCE152A3_8454_4C89_8A45_6F70313884B0_.wvu.Rows" localSheetId="3" hidden="1">'tabel 2 (t)'!$1:$4,'tabel 2 (t)'!$5:$6</definedName>
    <definedName name="Z_CCFDEC52_4B6B_4CAB_8BFD_C4D599F46F81_.wvu.PrintArea" localSheetId="22" hidden="1">'tabel 19'!$A$1:$V$81</definedName>
    <definedName name="Z_CD1436C9_8583_4FC2_99CE_BE9473AD9559_.wvu.PrintArea" localSheetId="27" hidden="1">'tabel 24'!$A$1:$M$67</definedName>
    <definedName name="Z_CD1436C9_8583_4FC2_99CE_BE9473AD9559_.wvu.Rows" localSheetId="27" hidden="1">'tabel 24'!$1:$4,'tabel 24'!$5:$6</definedName>
    <definedName name="Z_CD14C254_C49E_4D9A_BA3D_57E3944BB8D1_.wvu.Cols" localSheetId="6" hidden="1">'tabel 5'!$A:$B</definedName>
    <definedName name="Z_CD14C254_C49E_4D9A_BA3D_57E3944BB8D1_.wvu.PrintArea" localSheetId="6" hidden="1">'tabel 5'!$A$1:$M$78</definedName>
    <definedName name="Z_CD14C254_C49E_4D9A_BA3D_57E3944BB8D1_.wvu.Rows" localSheetId="6" hidden="1">'tabel 5'!$1:$1,'tabel 5'!$3:$3,'tabel 5'!$4:$5</definedName>
    <definedName name="Z_CDA94298_02A9_4C81_B704_DEF5CFB65E5D_.wvu.Cols" localSheetId="23" hidden="1">'tabel 20'!$A:$B</definedName>
    <definedName name="Z_CDA94298_02A9_4C81_B704_DEF5CFB65E5D_.wvu.PrintArea" localSheetId="23" hidden="1">'tabel 20'!$A$1:$V$81</definedName>
    <definedName name="Z_CDA94298_02A9_4C81_B704_DEF5CFB65E5D_.wvu.Rows" localSheetId="23" hidden="1">'tabel 20'!$1:$2,'tabel 20'!$6:$7</definedName>
    <definedName name="Z_CDCAF3B1_BCCF_4AD0_A8FB_F35F1E925F21_.wvu.PrintArea" localSheetId="5" hidden="1">'tabel 4'!$A$1:$L$67</definedName>
    <definedName name="Z_CDE3E50A_7B8C_49F1_BC85_6C767061DD07_.wvu.PrintArea" localSheetId="20" hidden="1">'tabel 18'!$A$1:$L$79</definedName>
    <definedName name="Z_CE0551CC_3B67_414F_A6BC_F71FA6BDF92D_.wvu.PrintArea" localSheetId="33" hidden="1">'tabel 29'!$A$1:$V$69</definedName>
    <definedName name="Z_CE05CA69_3503_46E9_B7D9_23AFB419E55A_.wvu.PrintArea" localSheetId="5" hidden="1">'tabel 4'!$A$1:$L$67</definedName>
    <definedName name="Z_CE05CA69_3503_46E9_B7D9_23AFB419E55A_.wvu.Rows" localSheetId="5" hidden="1">'tabel 4'!$67:$67</definedName>
    <definedName name="Z_CEAC6D3A_14CF_4576_A78D_A95F3AFF9ABA_.wvu.PrintArea" localSheetId="24" hidden="1">'tabel 21'!$A$1:$V$81</definedName>
    <definedName name="Z_CF24EB78_B13E_4279_8D51_B3E0D0D8F330_.wvu.Cols" localSheetId="7" hidden="1">'tabel 6 '!$A:$B</definedName>
    <definedName name="Z_CF24EB78_B13E_4279_8D51_B3E0D0D8F330_.wvu.PrintArea" localSheetId="7" hidden="1">'tabel 6 '!$A$1:$K$78</definedName>
    <definedName name="Z_CF24EB78_B13E_4279_8D51_B3E0D0D8F330_.wvu.Rows" localSheetId="7" hidden="1">'tabel 6 '!$1:$1,'tabel 6 '!$3:$3,'tabel 6 '!$4:$5</definedName>
    <definedName name="Z_CF5A2206_EEB4_4A98_B603_75DC19772ECA_.wvu.Cols" localSheetId="4" hidden="1">'tabel 3'!$B:$B</definedName>
    <definedName name="Z_CF5A2206_EEB4_4A98_B603_75DC19772ECA_.wvu.PrintArea" localSheetId="4" hidden="1">'tabel 3'!$A$1:$N$66</definedName>
    <definedName name="Z_CF982803_62DA_4D0F_860A_B613F4FEF625_.wvu.Cols" localSheetId="6" hidden="1">'tabel 5'!#REF!</definedName>
    <definedName name="Z_CF982803_62DA_4D0F_860A_B613F4FEF625_.wvu.PrintArea" localSheetId="6" hidden="1">'tabel 5'!$A$1:$M$78</definedName>
    <definedName name="Z_CFA4AF82_821C_49F8_9B79_03CFDD19B256_.wvu.Cols" localSheetId="4" hidden="1">'tabel 3'!$B:$B</definedName>
    <definedName name="Z_CFA4AF82_821C_49F8_9B79_03CFDD19B256_.wvu.PrintArea" localSheetId="4" hidden="1">'tabel 3'!$A$1:$N$66</definedName>
    <definedName name="Z_CFBEA345_BB9A_4E61_B7F1_678127125029_.wvu.PrintArea" localSheetId="24" hidden="1">'tabel 21'!$A$1:$V$81</definedName>
    <definedName name="Z_D01F2793_DF8D_4726_99CB_EFA1BA6F6B5A_.wvu.Cols" localSheetId="29" hidden="1">'tabel 25'!$A:$B</definedName>
    <definedName name="Z_D01F2793_DF8D_4726_99CB_EFA1BA6F6B5A_.wvu.PrintArea" localSheetId="29" hidden="1">'tabel 25'!$A$1:$V$69</definedName>
    <definedName name="Z_D01F2793_DF8D_4726_99CB_EFA1BA6F6B5A_.wvu.Rows" localSheetId="29" hidden="1">'tabel 25'!$1:$2,'tabel 25'!$6:$7</definedName>
    <definedName name="Z_D049C05C_EB75_44F7_8FCB_F311B0F10DDD_.wvu.PrintArea" localSheetId="27" hidden="1">'tabel 24'!$A$1:$M$67</definedName>
    <definedName name="Z_D049C05C_EB75_44F7_8FCB_F311B0F10DDD_.wvu.Rows" localSheetId="27" hidden="1">'tabel 24'!$1:$4,'tabel 24'!$5:$6</definedName>
    <definedName name="Z_D0756385_65B6_4EC3_A1E3_906B963B6BC7_.wvu.Cols" localSheetId="1" hidden="1">'tabel 2'!$A:$A</definedName>
    <definedName name="Z_D0756385_65B6_4EC3_A1E3_906B963B6BC7_.wvu.PrintArea" localSheetId="1" hidden="1">'tabel 2'!$A$1:$N$17</definedName>
    <definedName name="Z_D0756385_65B6_4EC3_A1E3_906B963B6BC7_.wvu.Rows" localSheetId="1" hidden="1">'tabel 2'!$1:$4,'tabel 2'!$5:$6</definedName>
    <definedName name="Z_D1017558_7FF5_4212_B2DA_1AB56D79F8D8_.wvu.PrintArea" localSheetId="26" hidden="1">'tabel 23'!$A$1:$V$81</definedName>
    <definedName name="Z_D1066715_DC5A_4115_B2DF_282A8F4DFB9D_.wvu.Cols" localSheetId="7" hidden="1">'tabel 6 '!$A:$B</definedName>
    <definedName name="Z_D1066715_DC5A_4115_B2DF_282A8F4DFB9D_.wvu.PrintArea" localSheetId="7" hidden="1">'tabel 6 '!$A$1:$K$78</definedName>
    <definedName name="Z_D1066715_DC5A_4115_B2DF_282A8F4DFB9D_.wvu.Rows" localSheetId="7" hidden="1">'tabel 6 '!$1:$1,'tabel 6 '!$3:$3,'tabel 6 '!$4:$5</definedName>
    <definedName name="Z_D11E0CD0_992A_4F93_9A9C_472005FA63CC_.wvu.Cols" localSheetId="32" hidden="1">'tabel 28'!$A:$B</definedName>
    <definedName name="Z_D11E0CD0_992A_4F93_9A9C_472005FA63CC_.wvu.PrintArea" localSheetId="32" hidden="1">'tabel 28'!$A$1:$V$69</definedName>
    <definedName name="Z_D11E0CD0_992A_4F93_9A9C_472005FA63CC_.wvu.Rows" localSheetId="32" hidden="1">'tabel 28'!$1:$2,'tabel 28'!$6:$7</definedName>
    <definedName name="Z_D13AF550_029F_4BB6_9DF4_205DE8E323AF_.wvu.Cols" localSheetId="24" hidden="1">'tabel 21'!$A:$B</definedName>
    <definedName name="Z_D13AF550_029F_4BB6_9DF4_205DE8E323AF_.wvu.PrintArea" localSheetId="24" hidden="1">'tabel 21'!$A$1:$V$81</definedName>
    <definedName name="Z_D13AF550_029F_4BB6_9DF4_205DE8E323AF_.wvu.Rows" localSheetId="24" hidden="1">'tabel 21'!$1:$2,'tabel 21'!$6:$7</definedName>
    <definedName name="Z_D14DDD44_F376_4034_956D_BCD556C08216_.wvu.Cols" localSheetId="23" hidden="1">'tabel 20'!$A:$B</definedName>
    <definedName name="Z_D14DDD44_F376_4034_956D_BCD556C08216_.wvu.PrintArea" localSheetId="23" hidden="1">'tabel 20'!$A$1:$V$81</definedName>
    <definedName name="Z_D14DDD44_F376_4034_956D_BCD556C08216_.wvu.Rows" localSheetId="23" hidden="1">'tabel 20'!$1:$2,'tabel 20'!$6:$7</definedName>
    <definedName name="Z_D154CC62_EB76_4D74_9A54_CBD5F7CD5D78_.wvu.PrintArea" localSheetId="5" hidden="1">'tabel 4'!$A$1:$L$67</definedName>
    <definedName name="Z_D178B12A_802C_4D00_B031_E03662642E66_.wvu.PrintArea" localSheetId="33" hidden="1">'tabel 29'!$A$1:$V$69</definedName>
    <definedName name="Z_D1C6B2CF_3B41_44AC_B82C_33A3A19B9B8B_.wvu.PrintArea" localSheetId="3" hidden="1">'tabel 2 (t)'!$A$1:$O$17</definedName>
    <definedName name="Z_D2046755_9522_478A_8AE0_040B7244FB66_.wvu.PrintArea" localSheetId="23" hidden="1">'tabel 20'!$A$1:$V$81</definedName>
    <definedName name="Z_D220220F_2D51_4194_91E6_AEF56CFDD24A_.wvu.PrintArea" localSheetId="2" hidden="1">'tabel 2 (b)'!$A$1:$O$17</definedName>
    <definedName name="Z_D24B3BA7_0AA2_4F50_BDC3_D8674E5FC6C0_.wvu.Cols" localSheetId="30" hidden="1">'tabel 26'!$A:$B</definedName>
    <definedName name="Z_D24B3BA7_0AA2_4F50_BDC3_D8674E5FC6C0_.wvu.PrintArea" localSheetId="30" hidden="1">'tabel 26'!$A$1:$V$69</definedName>
    <definedName name="Z_D24B3BA7_0AA2_4F50_BDC3_D8674E5FC6C0_.wvu.Rows" localSheetId="30" hidden="1">'tabel 26'!$1:$2,'tabel 26'!$6:$7</definedName>
    <definedName name="Z_D291CC3E_20D9_452F_8112_C7234B029718_.wvu.PrintArea" localSheetId="23" hidden="1">'tabel 20'!$A$1:$V$81</definedName>
    <definedName name="Z_D29819D9_C460_4DAD_B720_A7C8A1E573F2_.wvu.Cols" localSheetId="33" hidden="1">'tabel 29'!$A:$B</definedName>
    <definedName name="Z_D29819D9_C460_4DAD_B720_A7C8A1E573F2_.wvu.PrintArea" localSheetId="33" hidden="1">'tabel 29'!$A$1:$V$69</definedName>
    <definedName name="Z_D29819D9_C460_4DAD_B720_A7C8A1E573F2_.wvu.Rows" localSheetId="33" hidden="1">'tabel 29'!$1:$2,'tabel 29'!$6:$7</definedName>
    <definedName name="Z_D2C3F1E2_3173_4634_B473_AC426DD0B59D_.wvu.Cols" localSheetId="6" hidden="1">'tabel 5'!$A:$B</definedName>
    <definedName name="Z_D2C3F1E2_3173_4634_B473_AC426DD0B59D_.wvu.PrintArea" localSheetId="6" hidden="1">'tabel 5'!$A$1:$M$78</definedName>
    <definedName name="Z_D2C3F1E2_3173_4634_B473_AC426DD0B59D_.wvu.Rows" localSheetId="6" hidden="1">'tabel 5'!$1:$1,'tabel 5'!$3:$3,'tabel 5'!$4:$5</definedName>
    <definedName name="Z_D357AC9E_F968_4508_8E0D_18963F9078C5_.wvu.PrintArea" localSheetId="1" hidden="1">'tabel 2'!$A$1:$N$17</definedName>
    <definedName name="Z_D379C2BF_0D2A_46FB_803C_7B4BA65B3B36_.wvu.PrintArea" localSheetId="20" hidden="1">'tabel 18'!$A$1:$L$79</definedName>
    <definedName name="Z_D391F82F_81C9_4200_94E9_AAE3BBA883E1_.wvu.PrintArea" localSheetId="20" hidden="1">'tabel 18'!$A$1:$L$79</definedName>
    <definedName name="Z_D3A51437_7983_42C4_8115_436278C1F582_.wvu.PrintArea" localSheetId="20" hidden="1">'tabel 18'!$A$1:$L$79</definedName>
    <definedName name="Z_D3EA7996_49D9_4A48_978C_4F73CB00E011_.wvu.Cols" localSheetId="2" hidden="1">'tabel 2 (b)'!$A:$A</definedName>
    <definedName name="Z_D3EA7996_49D9_4A48_978C_4F73CB00E011_.wvu.PrintArea" localSheetId="2" hidden="1">'tabel 2 (b)'!$A$1:$O$17</definedName>
    <definedName name="Z_D3EA7996_49D9_4A48_978C_4F73CB00E011_.wvu.Rows" localSheetId="2" hidden="1">'tabel 2 (b)'!$1:$4,'tabel 2 (b)'!$5:$6</definedName>
    <definedName name="Z_D43F4370_14EC_40FC_AA47_4D5B1DB4D4B3_.wvu.Cols" localSheetId="1" hidden="1">'tabel 2'!$A:$A</definedName>
    <definedName name="Z_D43F4370_14EC_40FC_AA47_4D5B1DB4D4B3_.wvu.PrintArea" localSheetId="1" hidden="1">'tabel 2'!$A$1:$N$17</definedName>
    <definedName name="Z_D43F4370_14EC_40FC_AA47_4D5B1DB4D4B3_.wvu.Rows" localSheetId="1" hidden="1">'tabel 2'!$1:$4,'tabel 2'!$5:$6</definedName>
    <definedName name="Z_D441E5A0_A6A1_47FA_A0E8_263DF031A280_.wvu.Cols" localSheetId="6" hidden="1">'tabel 5'!#REF!</definedName>
    <definedName name="Z_D441E5A0_A6A1_47FA_A0E8_263DF031A280_.wvu.PrintArea" localSheetId="6" hidden="1">'tabel 5'!$A$1:$M$78</definedName>
    <definedName name="Z_D4C74E17_C5DE_4550_8920_A963A41782C5_.wvu.Cols" localSheetId="20" hidden="1">'tabel 18'!$A:$B</definedName>
    <definedName name="Z_D4C74E17_C5DE_4550_8920_A963A41782C5_.wvu.PrintArea" localSheetId="20" hidden="1">'tabel 18'!$A$1:$L$79</definedName>
    <definedName name="Z_D4C74E17_C5DE_4550_8920_A963A41782C5_.wvu.Rows" localSheetId="20" hidden="1">'tabel 18'!$1:$2,'tabel 18'!$5:$6</definedName>
    <definedName name="Z_D5161AD8_4D35_483F_A87E_4E3A8CD9A0C3_.wvu.Cols" localSheetId="20" hidden="1">'tabel 18'!$A:$B</definedName>
    <definedName name="Z_D5161AD8_4D35_483F_A87E_4E3A8CD9A0C3_.wvu.PrintArea" localSheetId="20" hidden="1">'tabel 18'!$A$1:$L$79</definedName>
    <definedName name="Z_D5161AD8_4D35_483F_A87E_4E3A8CD9A0C3_.wvu.Rows" localSheetId="20" hidden="1">'tabel 18'!$1:$2,'tabel 18'!$5:$6</definedName>
    <definedName name="Z_D520A6D8_A551_4463_A652_3AEBB2903C6C_.wvu.Cols" localSheetId="31" hidden="1">'tabel 27'!#REF!</definedName>
    <definedName name="Z_D520A6D8_A551_4463_A652_3AEBB2903C6C_.wvu.PrintArea" localSheetId="31" hidden="1">'tabel 27'!$A$1:$V$69</definedName>
    <definedName name="Z_D5439E8F_D31F_4500_A5E6_6D4F2F86E5E4_.wvu.Cols" localSheetId="1" hidden="1">'tabel 2'!$A:$A</definedName>
    <definedName name="Z_D5439E8F_D31F_4500_A5E6_6D4F2F86E5E4_.wvu.PrintArea" localSheetId="1" hidden="1">'tabel 2'!$A$1:$N$17</definedName>
    <definedName name="Z_D5439E8F_D31F_4500_A5E6_6D4F2F86E5E4_.wvu.Rows" localSheetId="1" hidden="1">'tabel 2'!$1:$4,'tabel 2'!$5:$6</definedName>
    <definedName name="Z_D5B2C718_2261_4419_8EFD_9144AF004FCC_.wvu.PrintArea" localSheetId="6" hidden="1">'tabel 5'!$A$1:$M$78</definedName>
    <definedName name="Z_D5C7A8F1_9F9A_4FE4_8072_EEDFED61FC6E_.wvu.Cols" localSheetId="6" hidden="1">'tabel 5'!$D:$E</definedName>
    <definedName name="Z_D5C7A8F1_9F9A_4FE4_8072_EEDFED61FC6E_.wvu.PrintArea" localSheetId="6" hidden="1">'tabel 5'!$A$1:$M$78</definedName>
    <definedName name="Z_D6213D87_2C99_4989_B231_B2EA643F19C7_.wvu.PrintArea" localSheetId="6" hidden="1">'tabel 5'!$A$1:$M$78</definedName>
    <definedName name="Z_D67D2196_2A2B_4127_A343_00C2FF6C3113_.wvu.PrintArea" localSheetId="2" hidden="1">'tabel 2 (b)'!$A$1:$O$17</definedName>
    <definedName name="Z_D6A7D8B4_88B2_4A3F_8383_7920FB451206_.wvu.Cols" localSheetId="29" hidden="1">'tabel 25'!$A:$B</definedName>
    <definedName name="Z_D6A7D8B4_88B2_4A3F_8383_7920FB451206_.wvu.PrintArea" localSheetId="29" hidden="1">'tabel 25'!$A$1:$V$69</definedName>
    <definedName name="Z_D6A7D8B4_88B2_4A3F_8383_7920FB451206_.wvu.Rows" localSheetId="29" hidden="1">'tabel 25'!$1:$2,'tabel 25'!$6:$7</definedName>
    <definedName name="Z_D6D61C21_B4A4_41FE_BD9F_6E937D4EFCCE_.wvu.Cols" localSheetId="2" hidden="1">'tabel 2 (b)'!$A:$A</definedName>
    <definedName name="Z_D6D61C21_B4A4_41FE_BD9F_6E937D4EFCCE_.wvu.PrintArea" localSheetId="2" hidden="1">'tabel 2 (b)'!$A$1:$O$17</definedName>
    <definedName name="Z_D6D61C21_B4A4_41FE_BD9F_6E937D4EFCCE_.wvu.Rows" localSheetId="2" hidden="1">'tabel 2 (b)'!$1:$4,'tabel 2 (b)'!$5:$6</definedName>
    <definedName name="Z_D6D61D88_CE01_4E34_969B_EE56DD3C982C_.wvu.Cols" localSheetId="3" hidden="1">'tabel 2 (t)'!$A:$A</definedName>
    <definedName name="Z_D6D61D88_CE01_4E34_969B_EE56DD3C982C_.wvu.PrintArea" localSheetId="3" hidden="1">'tabel 2 (t)'!$A$1:$O$17</definedName>
    <definedName name="Z_D6D61D88_CE01_4E34_969B_EE56DD3C982C_.wvu.Rows" localSheetId="3" hidden="1">'tabel 2 (t)'!$1:$4,'tabel 2 (t)'!$5:$6</definedName>
    <definedName name="Z_D6DD25E1_63FD_4F64_8B98_169A41119F68_.wvu.PrintArea" localSheetId="27" hidden="1">'tabel 24'!$A$1:$M$67</definedName>
    <definedName name="Z_D6DD25E1_63FD_4F64_8B98_169A41119F68_.wvu.Rows" localSheetId="27" hidden="1">'tabel 24'!$1:$4,'tabel 24'!$5:$6</definedName>
    <definedName name="Z_D71BAE42_5B55_4CD1_BF05_4D3C65FD4B7E_.wvu.PrintArea" localSheetId="6" hidden="1">'tabel 5'!$A$1:$M$78</definedName>
    <definedName name="Z_D767C7BC_E262_48A1_B3B9_4EE46CBDE552_.wvu.PrintArea" localSheetId="33" hidden="1">'tabel 29'!$A$1:$V$69</definedName>
    <definedName name="Z_D792F43E_C0DC_491E_91B8_CE0022636776_.wvu.Cols" localSheetId="1" hidden="1">'tabel 2'!$A:$A</definedName>
    <definedName name="Z_D792F43E_C0DC_491E_91B8_CE0022636776_.wvu.PrintArea" localSheetId="1" hidden="1">'tabel 2'!$A$1:$N$17</definedName>
    <definedName name="Z_D792F43E_C0DC_491E_91B8_CE0022636776_.wvu.Rows" localSheetId="1" hidden="1">'tabel 2'!$1:$4,'tabel 2'!$5:$6</definedName>
    <definedName name="Z_D7F1087D_37F8_4218_AC34_73E136A8F6E0_.wvu.PrintArea" localSheetId="22" hidden="1">'tabel 19'!$A$1:$V$81</definedName>
    <definedName name="Z_D83013FC_BF96_4E48_8162_20EFBCE3FD1C_.wvu.PrintArea" localSheetId="1" hidden="1">'tabel 2'!$A$1:$N$17</definedName>
    <definedName name="Z_D8E48B73_DAC7_42CF_B801_63B61D450371_.wvu.Cols" localSheetId="4" hidden="1">'tabel 3'!$B:$B</definedName>
    <definedName name="Z_D8E48B73_DAC7_42CF_B801_63B61D450371_.wvu.PrintArea" localSheetId="4" hidden="1">'tabel 3'!$A$1:$N$66</definedName>
    <definedName name="Z_D92BCD79_49AD_4EDA_89D1_5EDE043E5DA2_.wvu.Cols" localSheetId="32" hidden="1">'tabel 28'!$A:$B</definedName>
    <definedName name="Z_D92BCD79_49AD_4EDA_89D1_5EDE043E5DA2_.wvu.PrintArea" localSheetId="32" hidden="1">'tabel 28'!$A$1:$V$69</definedName>
    <definedName name="Z_D92BCD79_49AD_4EDA_89D1_5EDE043E5DA2_.wvu.Rows" localSheetId="32" hidden="1">'tabel 28'!$1:$2,'tabel 28'!$6:$7</definedName>
    <definedName name="Z_D978E193_E8D8_420A_852C_EBCC8C100643_.wvu.Cols" localSheetId="22" hidden="1">'tabel 19'!$A:$B</definedName>
    <definedName name="Z_D978E193_E8D8_420A_852C_EBCC8C100643_.wvu.PrintArea" localSheetId="22" hidden="1">'tabel 19'!$A$1:$V$81</definedName>
    <definedName name="Z_D978E193_E8D8_420A_852C_EBCC8C100643_.wvu.Rows" localSheetId="22" hidden="1">'tabel 19'!$1:$2,'tabel 19'!$6:$7</definedName>
    <definedName name="Z_D98D710C_B07E_4733_A542_2BAAA6B5E668_.wvu.Cols" localSheetId="1" hidden="1">'tabel 2'!$A:$A</definedName>
    <definedName name="Z_D98D710C_B07E_4733_A542_2BAAA6B5E668_.wvu.PrintArea" localSheetId="1" hidden="1">'tabel 2'!$A$1:$N$17</definedName>
    <definedName name="Z_D98D710C_B07E_4733_A542_2BAAA6B5E668_.wvu.Rows" localSheetId="1" hidden="1">'tabel 2'!$1:$4,'tabel 2'!$5:$6</definedName>
    <definedName name="Z_D990B8F3_18C3_4EC4_A578_6818BCA481F4_.wvu.Cols" localSheetId="6" hidden="1">'tabel 5'!$A:$B</definedName>
    <definedName name="Z_D990B8F3_18C3_4EC4_A578_6818BCA481F4_.wvu.PrintArea" localSheetId="6" hidden="1">'tabel 5'!$A$1:$M$78</definedName>
    <definedName name="Z_D990B8F3_18C3_4EC4_A578_6818BCA481F4_.wvu.Rows" localSheetId="6" hidden="1">'tabel 5'!$1:$1,'tabel 5'!$3:$3,'tabel 5'!$4:$5</definedName>
    <definedName name="Z_D9AAF67E_61D9_4526_B45A_365AB8DF755A_.wvu.PrintArea" localSheetId="31" hidden="1">'tabel 27'!$A$1:$V$69</definedName>
    <definedName name="Z_D9B4648F_C80A_4EC2_AD2E_22FFFD7D3E7C_.wvu.PrintArea" localSheetId="5" hidden="1">'tabel 4'!$A$1:$L$67</definedName>
    <definedName name="Z_D9B4648F_C80A_4EC2_AD2E_22FFFD7D3E7C_.wvu.Rows" localSheetId="5" hidden="1">'tabel 4'!$67:$67</definedName>
    <definedName name="Z_DA1996A5_50E1_4914_980C_EF77224B1D6C_.wvu.PrintArea" localSheetId="29" hidden="1">'tabel 25'!$A$1:$V$69</definedName>
    <definedName name="Z_DA8FEB8A_0DD7_46A7_8BEF_DC37643FBAAC_.wvu.Cols" localSheetId="5" hidden="1">'tabel 4'!$A:$B</definedName>
    <definedName name="Z_DA8FEB8A_0DD7_46A7_8BEF_DC37643FBAAC_.wvu.PrintArea" localSheetId="5" hidden="1">'tabel 4'!$A$1:$L$67</definedName>
    <definedName name="Z_DA8FEB8A_0DD7_46A7_8BEF_DC37643FBAAC_.wvu.Rows" localSheetId="5" hidden="1">'tabel 4'!$1:$1,'tabel 4'!$2:$2,'tabel 4'!$4:$5</definedName>
    <definedName name="Z_DAA0A524_9D1C_46BE_A84A_A81265270DA5_.wvu.PrintArea" localSheetId="24" hidden="1">'tabel 21'!$A$1:$V$81</definedName>
    <definedName name="Z_DAC389EE_1468_400E_A54A_8CF38CDD4218_.wvu.Cols" localSheetId="4" hidden="1">'tabel 3'!$B:$B</definedName>
    <definedName name="Z_DAC389EE_1468_400E_A54A_8CF38CDD4218_.wvu.PrintArea" localSheetId="4" hidden="1">'tabel 3'!$A$1:$N$66</definedName>
    <definedName name="Z_DAF562A0_88EF_48D9_8AF8_4E29A9EC357B_.wvu.PrintArea" localSheetId="27" hidden="1">'tabel 24'!$A$1:$M$67</definedName>
    <definedName name="Z_DB1A7BA1_C657_414A_9247_EE2F99331073_.wvu.Cols" localSheetId="29" hidden="1">'tabel 25'!$A:$B</definedName>
    <definedName name="Z_DB1A7BA1_C657_414A_9247_EE2F99331073_.wvu.PrintArea" localSheetId="29" hidden="1">'tabel 25'!$A$1:$V$69</definedName>
    <definedName name="Z_DB1A7BA1_C657_414A_9247_EE2F99331073_.wvu.Rows" localSheetId="29" hidden="1">'tabel 25'!$1:$2,'tabel 25'!$6:$7</definedName>
    <definedName name="Z_DB298F58_A89E_4DD7_BD49_06147966D23D_.wvu.PrintArea" localSheetId="1" hidden="1">'tabel 2'!$A$1:$N$17</definedName>
    <definedName name="Z_DB29B79D_798C_4B57_845C_032E62E7823E_.wvu.Cols" localSheetId="30" hidden="1">'tabel 26'!$A:$B</definedName>
    <definedName name="Z_DB29B79D_798C_4B57_845C_032E62E7823E_.wvu.PrintArea" localSheetId="30" hidden="1">'tabel 26'!$A$1:$V$69</definedName>
    <definedName name="Z_DB29B79D_798C_4B57_845C_032E62E7823E_.wvu.Rows" localSheetId="30" hidden="1">'tabel 26'!$1:$2,'tabel 26'!$6:$7</definedName>
    <definedName name="Z_DB4F08F4_4C07_4847_BAAF_9380297BE066_.wvu.Cols" localSheetId="32" hidden="1">'tabel 28'!$A:$B</definedName>
    <definedName name="Z_DB4F08F4_4C07_4847_BAAF_9380297BE066_.wvu.PrintArea" localSheetId="32" hidden="1">'tabel 28'!$A$1:$V$69</definedName>
    <definedName name="Z_DB4F08F4_4C07_4847_BAAF_9380297BE066_.wvu.Rows" localSheetId="32" hidden="1">'tabel 28'!$1:$2,'tabel 28'!$6:$7</definedName>
    <definedName name="Z_DB78788F_CD8B_4FF7_BBBA_23AF81AC0A51_.wvu.PrintArea" localSheetId="7" hidden="1">'tabel 6 '!$A$1:$K$78</definedName>
    <definedName name="Z_DB78DB17_71E1_45C4_A890_AF511C667EBF_.wvu.Cols" localSheetId="29" hidden="1">'tabel 25'!$A:$B</definedName>
    <definedName name="Z_DB78DB17_71E1_45C4_A890_AF511C667EBF_.wvu.PrintArea" localSheetId="29" hidden="1">'tabel 25'!$A$1:$V$69</definedName>
    <definedName name="Z_DB78DB17_71E1_45C4_A890_AF511C667EBF_.wvu.Rows" localSheetId="29" hidden="1">'tabel 25'!$1:$2,'tabel 25'!$6:$7</definedName>
    <definedName name="Z_DBD6282B_7BC8_4418_9566_7ADEA035D756_.wvu.PrintArea" localSheetId="2" hidden="1">'tabel 2 (b)'!$A$1:$O$17</definedName>
    <definedName name="Z_DBD6CB0D_E465_4113_99B5_A48FC62C75DA_.wvu.Cols" localSheetId="5" hidden="1">'tabel 4'!$A:$B</definedName>
    <definedName name="Z_DBD6CB0D_E465_4113_99B5_A48FC62C75DA_.wvu.PrintArea" localSheetId="5" hidden="1">'tabel 4'!$A$1:$L$67</definedName>
    <definedName name="Z_DBD6CB0D_E465_4113_99B5_A48FC62C75DA_.wvu.Rows" localSheetId="5" hidden="1">'tabel 4'!$1:$1,'tabel 4'!$2:$2,'tabel 4'!$4:$5</definedName>
    <definedName name="Z_DBD9A90E_5915_40C0_B830_E5ADD98B49EC_.wvu.Cols" localSheetId="22" hidden="1">'tabel 19'!$A:$B</definedName>
    <definedName name="Z_DBD9A90E_5915_40C0_B830_E5ADD98B49EC_.wvu.PrintArea" localSheetId="22" hidden="1">'tabel 19'!$A$1:$V$81</definedName>
    <definedName name="Z_DBD9A90E_5915_40C0_B830_E5ADD98B49EC_.wvu.Rows" localSheetId="22" hidden="1">'tabel 19'!$1:$2,'tabel 19'!$6:$7</definedName>
    <definedName name="Z_DC196060_4004_4D68_9613_F440042182EA_.wvu.Cols" localSheetId="1" hidden="1">'tabel 2'!$A:$A</definedName>
    <definedName name="Z_DC196060_4004_4D68_9613_F440042182EA_.wvu.PrintArea" localSheetId="1" hidden="1">'tabel 2'!$A$1:$N$17</definedName>
    <definedName name="Z_DC196060_4004_4D68_9613_F440042182EA_.wvu.Rows" localSheetId="1" hidden="1">'tabel 2'!$1:$4,'tabel 2'!$5:$6</definedName>
    <definedName name="Z_DC333AF9_A818_4DDE_BFCC_9AA2E0B135C4_.wvu.Cols" localSheetId="1" hidden="1">'tabel 2'!$A:$A</definedName>
    <definedName name="Z_DC333AF9_A818_4DDE_BFCC_9AA2E0B135C4_.wvu.PrintArea" localSheetId="1" hidden="1">'tabel 2'!$A$1:$N$17</definedName>
    <definedName name="Z_DC333AF9_A818_4DDE_BFCC_9AA2E0B135C4_.wvu.Rows" localSheetId="1" hidden="1">'tabel 2'!$1:$4,'tabel 2'!$5:$6</definedName>
    <definedName name="Z_DC5DA161_529F_415E_98B4_2F8EAF5E0749_.wvu.PrintArea" localSheetId="30" hidden="1">'tabel 26'!$A$1:$V$69</definedName>
    <definedName name="Z_DCAB8271_31B7_4029_90F0_06C585EE102A_.wvu.PrintArea" localSheetId="33" hidden="1">'tabel 29'!$A$1:$V$69</definedName>
    <definedName name="Z_DCCBCC21_22F0_4635_A252_52006783C7B7_.wvu.Cols" localSheetId="3" hidden="1">'tabel 2 (t)'!$A:$A</definedName>
    <definedName name="Z_DCCBCC21_22F0_4635_A252_52006783C7B7_.wvu.PrintArea" localSheetId="3" hidden="1">'tabel 2 (t)'!$A$1:$O$17</definedName>
    <definedName name="Z_DCCBCC21_22F0_4635_A252_52006783C7B7_.wvu.Rows" localSheetId="3" hidden="1">'tabel 2 (t)'!$1:$4,'tabel 2 (t)'!$5:$6</definedName>
    <definedName name="Z_DCDEC17A_D6B0_4D82_AF13_7E7F4BCEC962_.wvu.Cols" localSheetId="30" hidden="1">'tabel 26'!$A:$B</definedName>
    <definedName name="Z_DCDEC17A_D6B0_4D82_AF13_7E7F4BCEC962_.wvu.PrintArea" localSheetId="30" hidden="1">'tabel 26'!$A$1:$V$69</definedName>
    <definedName name="Z_DCDEC17A_D6B0_4D82_AF13_7E7F4BCEC962_.wvu.Rows" localSheetId="30" hidden="1">'tabel 26'!$1:$2,'tabel 26'!$6:$7</definedName>
    <definedName name="Z_DD497CC7_9A31_48BA_837E_E4C3A69439A1_.wvu.Cols" localSheetId="7" hidden="1">'tabel 6 '!$M:$M</definedName>
    <definedName name="Z_DD497CC7_9A31_48BA_837E_E4C3A69439A1_.wvu.PrintArea" localSheetId="7" hidden="1">'tabel 6 '!$A$1:$K$78</definedName>
    <definedName name="Z_DD8EB67F_0704_4491_9A5D_4F5E4FFA3A8D_.wvu.Cols" localSheetId="29" hidden="1">'tabel 25'!$A:$B</definedName>
    <definedName name="Z_DD8EB67F_0704_4491_9A5D_4F5E4FFA3A8D_.wvu.PrintArea" localSheetId="29" hidden="1">'tabel 25'!$A$1:$V$69</definedName>
    <definedName name="Z_DD8EB67F_0704_4491_9A5D_4F5E4FFA3A8D_.wvu.Rows" localSheetId="29" hidden="1">'tabel 25'!$1:$2,'tabel 25'!$6:$7</definedName>
    <definedName name="Z_DE153270_79B6_45B1_A10E_B8015B396104_.wvu.Cols" localSheetId="25" hidden="1">'tabel 22'!$A:$B</definedName>
    <definedName name="Z_DE153270_79B6_45B1_A10E_B8015B396104_.wvu.PrintArea" localSheetId="25" hidden="1">'tabel 22'!$A$1:$V$81</definedName>
    <definedName name="Z_DE153270_79B6_45B1_A10E_B8015B396104_.wvu.Rows" localSheetId="25" hidden="1">'tabel 22'!$1:$2,'tabel 22'!$6:$7</definedName>
    <definedName name="Z_DE161F4B_B3CD_40FA_9D8C_F6FB0EEF1B28_.wvu.PrintArea" localSheetId="3" hidden="1">'tabel 2 (t)'!$A$1:$O$17</definedName>
    <definedName name="Z_DE19DF94_74B7_4CC5_A99F_49E8DABA6968_.wvu.Cols" localSheetId="5" hidden="1">'tabel 4'!$A:$B</definedName>
    <definedName name="Z_DE19DF94_74B7_4CC5_A99F_49E8DABA6968_.wvu.PrintArea" localSheetId="5" hidden="1">'tabel 4'!$A$1:$L$67</definedName>
    <definedName name="Z_DE19DF94_74B7_4CC5_A99F_49E8DABA6968_.wvu.Rows" localSheetId="5" hidden="1">'tabel 4'!$1:$1,'tabel 4'!$2:$2,'tabel 4'!$4:$5</definedName>
    <definedName name="Z_DE711D64_7868_4788_99A1_9E47FDAC8946_.wvu.Cols" localSheetId="7" hidden="1">'tabel 6 '!$A:$B</definedName>
    <definedName name="Z_DE711D64_7868_4788_99A1_9E47FDAC8946_.wvu.PrintArea" localSheetId="7" hidden="1">'tabel 6 '!$A$1:$K$78</definedName>
    <definedName name="Z_DE711D64_7868_4788_99A1_9E47FDAC8946_.wvu.Rows" localSheetId="7" hidden="1">'tabel 6 '!$1:$1,'tabel 6 '!$3:$3,'tabel 6 '!$4:$5</definedName>
    <definedName name="Z_DEBF1342_7FC3_4268_BADF_2FE091DDD85C_.wvu.Cols" localSheetId="31" hidden="1">'tabel 27'!$A:$B</definedName>
    <definedName name="Z_DEBF1342_7FC3_4268_BADF_2FE091DDD85C_.wvu.PrintArea" localSheetId="31" hidden="1">'tabel 27'!$A$1:$V$69</definedName>
    <definedName name="Z_DEBF1342_7FC3_4268_BADF_2FE091DDD85C_.wvu.Rows" localSheetId="31" hidden="1">'tabel 27'!$1:$2,'tabel 27'!$6:$7</definedName>
    <definedName name="Z_DEC13BC0_F9D2_4736_A3FE_D53D74E6420F_.wvu.Cols" localSheetId="26" hidden="1">'tabel 23'!$X:$AS</definedName>
    <definedName name="Z_DEC13BC0_F9D2_4736_A3FE_D53D74E6420F_.wvu.PrintArea" localSheetId="26" hidden="1">'tabel 23'!$A$1:$V$81</definedName>
    <definedName name="Z_DEE6A08A_7CE3_464D_991B_7DD32A8DB099_.wvu.Cols" localSheetId="30" hidden="1">'tabel 26'!$X:$X</definedName>
    <definedName name="Z_DEE6A08A_7CE3_464D_991B_7DD32A8DB099_.wvu.PrintArea" localSheetId="30" hidden="1">'tabel 26'!$A$1:$V$69</definedName>
    <definedName name="Z_DEFB1524_B314_4C82_B15B_62B2CBAFF786_.wvu.Cols" localSheetId="2" hidden="1">'tabel 2 (b)'!$A:$A</definedName>
    <definedName name="Z_DEFB1524_B314_4C82_B15B_62B2CBAFF786_.wvu.PrintArea" localSheetId="2" hidden="1">'tabel 2 (b)'!$A$1:$O$17</definedName>
    <definedName name="Z_DEFB1524_B314_4C82_B15B_62B2CBAFF786_.wvu.Rows" localSheetId="2" hidden="1">'tabel 2 (b)'!$1:$4,'tabel 2 (b)'!$5:$6</definedName>
    <definedName name="Z_DF2565EF_80A9_4F46_BC84_9E775AB315E1_.wvu.Cols" localSheetId="33" hidden="1">'tabel 29'!$A:$B</definedName>
    <definedName name="Z_DF2565EF_80A9_4F46_BC84_9E775AB315E1_.wvu.PrintArea" localSheetId="33" hidden="1">'tabel 29'!$A$1:$V$69</definedName>
    <definedName name="Z_DF2565EF_80A9_4F46_BC84_9E775AB315E1_.wvu.Rows" localSheetId="33" hidden="1">'tabel 29'!$1:$2,'tabel 29'!$6:$7</definedName>
    <definedName name="Z_DF289AE7_6A54_4023_9EA5_608C3A51C07C_.wvu.PrintArea" localSheetId="3" hidden="1">'tabel 2 (t)'!$A$1:$O$17</definedName>
    <definedName name="Z_DF3D39AA_7767_40E0_B0B8_95BF1579BF2F_.wvu.PrintArea" localSheetId="20" hidden="1">'tabel 18'!$A$1:$L$79</definedName>
    <definedName name="Z_DF6DBB50_A4F2_4508_B649_14E12D7D71C1_.wvu.Cols" localSheetId="22" hidden="1">'tabel 19'!$A:$B</definedName>
    <definedName name="Z_DF6DBB50_A4F2_4508_B649_14E12D7D71C1_.wvu.PrintArea" localSheetId="22" hidden="1">'tabel 19'!$A$1:$V$81</definedName>
    <definedName name="Z_DF6DBB50_A4F2_4508_B649_14E12D7D71C1_.wvu.Rows" localSheetId="22" hidden="1">'tabel 19'!$1:$2,'tabel 19'!$6:$7</definedName>
    <definedName name="Z_E0E2C00F_A572_45BF_94FB_000C18A888C3_.wvu.Cols" localSheetId="24" hidden="1">'tabel 21'!$A:$B</definedName>
    <definedName name="Z_E0E2C00F_A572_45BF_94FB_000C18A888C3_.wvu.PrintArea" localSheetId="24" hidden="1">'tabel 21'!$A$1:$V$81</definedName>
    <definedName name="Z_E0E2C00F_A572_45BF_94FB_000C18A888C3_.wvu.Rows" localSheetId="24" hidden="1">'tabel 21'!$1:$2,'tabel 21'!$6:$7</definedName>
    <definedName name="Z_E12314A3_F040_4834_9993_1AE6B91D6735_.wvu.Cols" localSheetId="4" hidden="1">'tabel 3'!$B:$B</definedName>
    <definedName name="Z_E12314A3_F040_4834_9993_1AE6B91D6735_.wvu.PrintArea" localSheetId="4" hidden="1">'tabel 3'!$A$1:$N$66</definedName>
    <definedName name="Z_E136192F_7ED3_499E_A516_A2B33D513BBA_.wvu.PrintArea" localSheetId="27" hidden="1">'tabel 24'!$A$1:$M$67</definedName>
    <definedName name="Z_E136192F_7ED3_499E_A516_A2B33D513BBA_.wvu.Rows" localSheetId="27" hidden="1">'tabel 24'!$1:$4,'tabel 24'!$5:$6</definedName>
    <definedName name="Z_E1EDC4E5_62AD_4E56_BD7D_10FE78BBBEC9_.wvu.Cols" localSheetId="20" hidden="1">'tabel 18'!$A:$B</definedName>
    <definedName name="Z_E1EDC4E5_62AD_4E56_BD7D_10FE78BBBEC9_.wvu.PrintArea" localSheetId="20" hidden="1">'tabel 18'!$A$1:$L$79</definedName>
    <definedName name="Z_E1EDC4E5_62AD_4E56_BD7D_10FE78BBBEC9_.wvu.Rows" localSheetId="20" hidden="1">'tabel 18'!$1:$2,'tabel 18'!$5:$6</definedName>
    <definedName name="Z_E21A2D82_F749_4DE9_ADA8_633DB1865C45_.wvu.PrintArea" localSheetId="29" hidden="1">'tabel 25'!$A$1:$V$69</definedName>
    <definedName name="Z_E274A8FC_538C_4111_9926_74CC74427726_.wvu.PrintArea" localSheetId="22" hidden="1">'tabel 19'!$A$1:$V$81</definedName>
    <definedName name="Z_E2B2F71B_6607_4450_B458_D34CEF6DFD98_.wvu.PrintArea" localSheetId="23" hidden="1">'tabel 20'!$A$1:$V$81</definedName>
    <definedName name="Z_E2B45CD7_18DB_4819_B9A2_90B089E96E36_.wvu.PrintArea" localSheetId="32" hidden="1">'tabel 28'!$A$1:$V$69</definedName>
    <definedName name="Z_E2C3825C_45BF_40AB_A562_782AE7BF784C_.wvu.PrintArea" localSheetId="22" hidden="1">'tabel 19'!$A$1:$V$81</definedName>
    <definedName name="Z_E2D70AD6_2762_49B8_8304_387157F21DA7_.wvu.PrintArea" localSheetId="5" hidden="1">'tabel 4'!$A$1:$L$67</definedName>
    <definedName name="Z_E2D70AD6_2762_49B8_8304_387157F21DA7_.wvu.Rows" localSheetId="5" hidden="1">'tabel 4'!$67:$67</definedName>
    <definedName name="Z_E37A6B42_C019_4C77_9C1B_E83DC0DF80FB_.wvu.Cols" localSheetId="23" hidden="1">'tabel 20'!$A:$B</definedName>
    <definedName name="Z_E37A6B42_C019_4C77_9C1B_E83DC0DF80FB_.wvu.PrintArea" localSheetId="23" hidden="1">'tabel 20'!$A$1:$V$81</definedName>
    <definedName name="Z_E37A6B42_C019_4C77_9C1B_E83DC0DF80FB_.wvu.Rows" localSheetId="23" hidden="1">'tabel 20'!$1:$2,'tabel 20'!$6:$7</definedName>
    <definedName name="Z_E3B7EFF0_9DB2_4509_AD54_8C5D13CA3A0C_.wvu.Cols" localSheetId="29" hidden="1">'tabel 25'!$A:$B</definedName>
    <definedName name="Z_E3B7EFF0_9DB2_4509_AD54_8C5D13CA3A0C_.wvu.PrintArea" localSheetId="29" hidden="1">'tabel 25'!$A$1:$V$69</definedName>
    <definedName name="Z_E3B7EFF0_9DB2_4509_AD54_8C5D13CA3A0C_.wvu.Rows" localSheetId="29" hidden="1">'tabel 25'!$1:$2,'tabel 25'!$6:$7</definedName>
    <definedName name="Z_E3B9270F_DC27_4B96_83C3_54EDEF2A50CF_.wvu.Cols" localSheetId="24" hidden="1">'tabel 21'!$A:$B</definedName>
    <definedName name="Z_E3B9270F_DC27_4B96_83C3_54EDEF2A50CF_.wvu.PrintArea" localSheetId="24" hidden="1">'tabel 21'!$A$1:$V$81</definedName>
    <definedName name="Z_E3B9270F_DC27_4B96_83C3_54EDEF2A50CF_.wvu.Rows" localSheetId="24" hidden="1">'tabel 21'!$1:$2,'tabel 21'!$6:$7</definedName>
    <definedName name="Z_E3C5C4DA_051E_47E3_A5A7_36127208362E_.wvu.PrintArea" localSheetId="3" hidden="1">'tabel 2 (t)'!$A$1:$O$17</definedName>
    <definedName name="Z_E3CCD9AE_9758_43CE_8D15_BA684E6FA1D3_.wvu.Cols" localSheetId="33" hidden="1">'tabel 29'!$A:$B</definedName>
    <definedName name="Z_E3CCD9AE_9758_43CE_8D15_BA684E6FA1D3_.wvu.PrintArea" localSheetId="33" hidden="1">'tabel 29'!$A$1:$V$69</definedName>
    <definedName name="Z_E3CCD9AE_9758_43CE_8D15_BA684E6FA1D3_.wvu.Rows" localSheetId="33" hidden="1">'tabel 29'!$1:$2,'tabel 29'!$6:$7</definedName>
    <definedName name="Z_E3DBCA04_DBAB_400C_9685_B44441A0A559_.wvu.Cols" localSheetId="22" hidden="1">'tabel 19'!$X:$X</definedName>
    <definedName name="Z_E3DBCA04_DBAB_400C_9685_B44441A0A559_.wvu.PrintArea" localSheetId="22" hidden="1">'tabel 19'!$A$1:$V$81</definedName>
    <definedName name="Z_E3EB03AE_AB79_4643_9F29_0C37B9CDEF73_.wvu.Cols" localSheetId="23" hidden="1">'tabel 20'!$X:$X</definedName>
    <definedName name="Z_E3EB03AE_AB79_4643_9F29_0C37B9CDEF73_.wvu.PrintArea" localSheetId="23" hidden="1">'tabel 20'!$A$1:$V$81</definedName>
    <definedName name="Z_E3EBD914_B82B_4C6A_8C01_AAF08472656E_.wvu.PrintArea" localSheetId="4" hidden="1">'tabel 3'!$A$1:$N$66</definedName>
    <definedName name="Z_E46AC893_492F_427C_967B_0046C18EA1CB_.wvu.PrintArea" localSheetId="30" hidden="1">'tabel 26'!$A$1:$V$69</definedName>
    <definedName name="Z_E47FEE9B_8081_4B12_87FC_E58E061F0703_.wvu.PrintArea" localSheetId="22" hidden="1">'tabel 19'!$A$1:$V$81</definedName>
    <definedName name="Z_E48BA7B9_1DD5_4F9B_856E_3BA3996258C7_.wvu.Cols" localSheetId="31" hidden="1">'tabel 27'!#REF!</definedName>
    <definedName name="Z_E48BA7B9_1DD5_4F9B_856E_3BA3996258C7_.wvu.PrintArea" localSheetId="31" hidden="1">'tabel 27'!$A$1:$V$69</definedName>
    <definedName name="Z_E4D4E230_5A0A_42D5_9A9D_D29AD8944B76_.wvu.PrintArea" localSheetId="31" hidden="1">'tabel 27'!$A$1:$V$69</definedName>
    <definedName name="Z_E556B9AD_3339_43EB_AA2C_FF5888121BBF_.wvu.Cols" localSheetId="6" hidden="1">'tabel 5'!#REF!</definedName>
    <definedName name="Z_E556B9AD_3339_43EB_AA2C_FF5888121BBF_.wvu.PrintArea" localSheetId="6" hidden="1">'tabel 5'!$A$1:$M$78</definedName>
    <definedName name="Z_E56EC255_CF97_47E9_99DF_0C38AD596A2A_.wvu.Cols" localSheetId="2" hidden="1">'tabel 2 (b)'!$A:$A</definedName>
    <definedName name="Z_E56EC255_CF97_47E9_99DF_0C38AD596A2A_.wvu.PrintArea" localSheetId="2" hidden="1">'tabel 2 (b)'!$A$1:$O$17</definedName>
    <definedName name="Z_E56EC255_CF97_47E9_99DF_0C38AD596A2A_.wvu.Rows" localSheetId="2" hidden="1">'tabel 2 (b)'!$1:$4,'tabel 2 (b)'!$5:$6</definedName>
    <definedName name="Z_E579F8C5_E650_4B0A_AFB7_EDEFA5A267E5_.wvu.PrintArea" localSheetId="7" hidden="1">'tabel 6 '!$A$1:$K$78</definedName>
    <definedName name="Z_E6108FDB_63DB_4E43_B573_E33B83DAB7A2_.wvu.Cols" localSheetId="6" hidden="1">'tabel 5'!#REF!</definedName>
    <definedName name="Z_E6108FDB_63DB_4E43_B573_E33B83DAB7A2_.wvu.PrintArea" localSheetId="6" hidden="1">'tabel 5'!$A$1:$M$78</definedName>
    <definedName name="Z_E613D298_F896_49FD_B454_E0F9A684A1E5_.wvu.PrintArea" localSheetId="31" hidden="1">'tabel 27'!$A$1:$V$69</definedName>
    <definedName name="Z_E613DF51_5F3B_42FB_A213_A324BA622782_.wvu.Cols" localSheetId="26" hidden="1">'tabel 23'!$A:$B</definedName>
    <definedName name="Z_E613DF51_5F3B_42FB_A213_A324BA622782_.wvu.PrintArea" localSheetId="26" hidden="1">'tabel 23'!$A$1:$V$81</definedName>
    <definedName name="Z_E613DF51_5F3B_42FB_A213_A324BA622782_.wvu.Rows" localSheetId="26" hidden="1">'tabel 23'!$1:$2,'tabel 23'!$6:$7</definedName>
    <definedName name="Z_E64E67B2_D02A_409D_8BDA_25EF4FB502C1_.wvu.PrintArea" localSheetId="6" hidden="1">'tabel 5'!$A$1:$M$78</definedName>
    <definedName name="Z_E6D43F50_BAF8_4247_946B_8BA87A47C3AC_.wvu.Cols" localSheetId="4" hidden="1">'tabel 3'!#REF!,'tabel 3'!#REF!</definedName>
    <definedName name="Z_E6D43F50_BAF8_4247_946B_8BA87A47C3AC_.wvu.PrintArea" localSheetId="4" hidden="1">'tabel 3'!$A$1:$N$66</definedName>
    <definedName name="Z_E6FA9056_B5BC_4560_935A_DF6ED2C71944_.wvu.PrintArea" localSheetId="1" hidden="1">'tabel 2'!$A$1:$N$17</definedName>
    <definedName name="Z_E7C2987A_F8A0_470D_A025_CB7278611CC8_.wvu.Cols" localSheetId="24" hidden="1">'tabel 21'!$A:$B</definedName>
    <definedName name="Z_E7C2987A_F8A0_470D_A025_CB7278611CC8_.wvu.PrintArea" localSheetId="24" hidden="1">'tabel 21'!$A$1:$V$81</definedName>
    <definedName name="Z_E7C2987A_F8A0_470D_A025_CB7278611CC8_.wvu.Rows" localSheetId="24" hidden="1">'tabel 21'!$1:$2,'tabel 21'!$6:$7</definedName>
    <definedName name="Z_E7D0FD6A_9E6C_413D_AF3C_7A46794AD724_.wvu.PrintArea" localSheetId="24" hidden="1">'tabel 21'!$A$1:$V$81</definedName>
    <definedName name="Z_E829A621_C947_420A_90AC_DDECFE3AB393_.wvu.PrintArea" localSheetId="3" hidden="1">'tabel 2 (t)'!$A$1:$O$17</definedName>
    <definedName name="Z_E82FC67C_D233_4C4C_8F29_AB096E67ED3D_.wvu.PrintArea" localSheetId="23" hidden="1">'tabel 20'!$A$1:$V$81</definedName>
    <definedName name="Z_E86597BB_518D_46E8_A6D1_DD32A3E58E43_.wvu.Cols" localSheetId="32" hidden="1">'tabel 28'!$A:$B</definedName>
    <definedName name="Z_E86597BB_518D_46E8_A6D1_DD32A3E58E43_.wvu.PrintArea" localSheetId="32" hidden="1">'tabel 28'!$A$1:$V$69</definedName>
    <definedName name="Z_E86597BB_518D_46E8_A6D1_DD32A3E58E43_.wvu.Rows" localSheetId="32" hidden="1">'tabel 28'!$1:$2,'tabel 28'!$6:$7</definedName>
    <definedName name="Z_E87010EF_F77A_4CC0_A60D_9ABD6A6DB5BD_.wvu.PrintArea" localSheetId="27" hidden="1">'tabel 24'!$A$1:$M$67</definedName>
    <definedName name="Z_E87010EF_F77A_4CC0_A60D_9ABD6A6DB5BD_.wvu.Rows" localSheetId="27" hidden="1">'tabel 24'!$1:$4,'tabel 24'!$5:$6</definedName>
    <definedName name="Z_E88474A5_16F9_4E21_821A_78D195B660A3_.wvu.PrintArea" localSheetId="7" hidden="1">'tabel 6 '!$A$1:$K$78</definedName>
    <definedName name="Z_E897DD40_840A_44F6_A672_A5D658C23EEA_.wvu.Cols" localSheetId="25" hidden="1">'tabel 22'!$A:$B</definedName>
    <definedName name="Z_E897DD40_840A_44F6_A672_A5D658C23EEA_.wvu.PrintArea" localSheetId="25" hidden="1">'tabel 22'!$A$1:$V$81</definedName>
    <definedName name="Z_E897DD40_840A_44F6_A672_A5D658C23EEA_.wvu.Rows" localSheetId="25" hidden="1">'tabel 22'!$1:$2,'tabel 22'!$6:$7</definedName>
    <definedName name="Z_E8BCCF7B_2205_4852_97AE_4472B37AAA5F_.wvu.PrintArea" localSheetId="4" hidden="1">'tabel 3'!$A$1:$N$66</definedName>
    <definedName name="Z_E91F3001_2FC5_419C_BF78_1FB07794F657_.wvu.PrintArea" localSheetId="31" hidden="1">'tabel 27'!$A$1:$V$69</definedName>
    <definedName name="Z_E929CC5F_38C9_4CC9_811C_96B96B63F8E3_.wvu.Cols" localSheetId="22" hidden="1">'tabel 19'!$A:$B</definedName>
    <definedName name="Z_E929CC5F_38C9_4CC9_811C_96B96B63F8E3_.wvu.PrintArea" localSheetId="22" hidden="1">'tabel 19'!$A$1:$V$81</definedName>
    <definedName name="Z_E929CC5F_38C9_4CC9_811C_96B96B63F8E3_.wvu.Rows" localSheetId="22" hidden="1">'tabel 19'!$1:$2,'tabel 19'!$6:$7</definedName>
    <definedName name="Z_E94B8583_6AC6_4CA8_BD26_668224EDC3CD_.wvu.Cols" localSheetId="33" hidden="1">'tabel 29'!$A:$B</definedName>
    <definedName name="Z_E94B8583_6AC6_4CA8_BD26_668224EDC3CD_.wvu.PrintArea" localSheetId="33" hidden="1">'tabel 29'!$A$1:$V$69</definedName>
    <definedName name="Z_E94B8583_6AC6_4CA8_BD26_668224EDC3CD_.wvu.Rows" localSheetId="33" hidden="1">'tabel 29'!$1:$2,'tabel 29'!$6:$7</definedName>
    <definedName name="Z_E96A52C1_B0D2_496F_96CF_7249F21344EF_.wvu.Cols" localSheetId="6" hidden="1">'tabel 5'!#REF!</definedName>
    <definedName name="Z_E96A52C1_B0D2_496F_96CF_7249F21344EF_.wvu.PrintArea" localSheetId="6" hidden="1">'tabel 5'!$A$1:$M$74</definedName>
    <definedName name="Z_E99513F4_C028_4EB2_9835_69BC9F961642_.wvu.PrintArea" localSheetId="22" hidden="1">'tabel 19'!$A$1:$V$81</definedName>
    <definedName name="Z_E99D69DA_353E_49BF_968E_E2B998375FB5_.wvu.Cols" localSheetId="33" hidden="1">'tabel 29'!$A:$B</definedName>
    <definedName name="Z_E99D69DA_353E_49BF_968E_E2B998375FB5_.wvu.PrintArea" localSheetId="33" hidden="1">'tabel 29'!$A$1:$V$69</definedName>
    <definedName name="Z_E99D69DA_353E_49BF_968E_E2B998375FB5_.wvu.Rows" localSheetId="33" hidden="1">'tabel 29'!$1:$2,'tabel 29'!$6:$7</definedName>
    <definedName name="Z_E9A04B09_88D4_4447_99A6_71FE2795665B_.wvu.Cols" localSheetId="32" hidden="1">'tabel 28'!$A:$B</definedName>
    <definedName name="Z_E9A04B09_88D4_4447_99A6_71FE2795665B_.wvu.PrintArea" localSheetId="32" hidden="1">'tabel 28'!$A$1:$V$69</definedName>
    <definedName name="Z_E9A04B09_88D4_4447_99A6_71FE2795665B_.wvu.Rows" localSheetId="32" hidden="1">'tabel 28'!$1:$2,'tabel 28'!$6:$7</definedName>
    <definedName name="Z_E9AE18B7_5AC5_4A69_820E_90749D5C6208_.wvu.Cols" localSheetId="32" hidden="1">'tabel 28'!$X:$X</definedName>
    <definedName name="Z_E9AE18B7_5AC5_4A69_820E_90749D5C6208_.wvu.PrintArea" localSheetId="32" hidden="1">'tabel 28'!$A$1:$V$69</definedName>
    <definedName name="Z_E9E03016_F829_47B7_B2CB_ECEC8B98399B_.wvu.PrintArea" localSheetId="31" hidden="1">'tabel 27'!$A$1:$V$69</definedName>
    <definedName name="Z_E9EC8E48_33A0_4824_90A1_F73DBEB33628_.wvu.PrintArea" localSheetId="22" hidden="1">'tabel 19'!$A$1:$V$81</definedName>
    <definedName name="Z_E9F07CF7_86EA_42E0_9DC3_55A95F8D653B_.wvu.Cols" localSheetId="26" hidden="1">'tabel 23'!$A:$B</definedName>
    <definedName name="Z_E9F07CF7_86EA_42E0_9DC3_55A95F8D653B_.wvu.PrintArea" localSheetId="26" hidden="1">'tabel 23'!$A$1:$V$81</definedName>
    <definedName name="Z_E9F07CF7_86EA_42E0_9DC3_55A95F8D653B_.wvu.Rows" localSheetId="26" hidden="1">'tabel 23'!$1:$2,'tabel 23'!$6:$7</definedName>
    <definedName name="Z_EA06F51A_EF0A_45A8_9648_305F2EA0FC2E_.wvu.PrintArea" localSheetId="22" hidden="1">'tabel 19'!$A$1:$V$81</definedName>
    <definedName name="Z_EA0AC882_F6DE_4509_9A22_1EEA053CC394_.wvu.Cols" localSheetId="20" hidden="1">'tabel 18'!$A:$B</definedName>
    <definedName name="Z_EA0AC882_F6DE_4509_9A22_1EEA053CC394_.wvu.PrintArea" localSheetId="20" hidden="1">'tabel 18'!$A$1:$L$79</definedName>
    <definedName name="Z_EA0AC882_F6DE_4509_9A22_1EEA053CC394_.wvu.Rows" localSheetId="20" hidden="1">'tabel 18'!$1:$2,'tabel 18'!$5:$6</definedName>
    <definedName name="Z_EA0E1C58_42F8_4B0F_AB2F_7845702A1404_.wvu.PrintArea" localSheetId="30" hidden="1">'tabel 26'!$A$1:$V$69</definedName>
    <definedName name="Z_EAA80C10_C482_49AF_95A8_F903815DDA8E_.wvu.Cols" localSheetId="29" hidden="1">'tabel 25'!$A:$B</definedName>
    <definedName name="Z_EAA80C10_C482_49AF_95A8_F903815DDA8E_.wvu.PrintArea" localSheetId="29" hidden="1">'tabel 25'!$A$1:$V$69</definedName>
    <definedName name="Z_EAA80C10_C482_49AF_95A8_F903815DDA8E_.wvu.Rows" localSheetId="29" hidden="1">'tabel 25'!$1:$2,'tabel 25'!$6:$7</definedName>
    <definedName name="Z_EABF2EDB_C7EF_4E37_9FC8_A71293AB4EE7_.wvu.Cols" localSheetId="20" hidden="1">'tabel 18'!$A:$B</definedName>
    <definedName name="Z_EABF2EDB_C7EF_4E37_9FC8_A71293AB4EE7_.wvu.PrintArea" localSheetId="20" hidden="1">'tabel 18'!$A$1:$L$79</definedName>
    <definedName name="Z_EABF2EDB_C7EF_4E37_9FC8_A71293AB4EE7_.wvu.Rows" localSheetId="20" hidden="1">'tabel 18'!$1:$2,'tabel 18'!$5:$6</definedName>
    <definedName name="Z_EAC95CB2_3D27_4540_B1A7_01DC8921EA7A_.wvu.Cols" localSheetId="29" hidden="1">'tabel 25'!$A:$B</definedName>
    <definedName name="Z_EAC95CB2_3D27_4540_B1A7_01DC8921EA7A_.wvu.PrintArea" localSheetId="29" hidden="1">'tabel 25'!$A$1:$V$69</definedName>
    <definedName name="Z_EAC95CB2_3D27_4540_B1A7_01DC8921EA7A_.wvu.Rows" localSheetId="29" hidden="1">'tabel 25'!$1:$2,'tabel 25'!$6:$7</definedName>
    <definedName name="Z_EAE063F7_A736_4AD0_B14E_A950E5E882F3_.wvu.Cols" localSheetId="4" hidden="1">'tabel 3'!$B:$B</definedName>
    <definedName name="Z_EAE063F7_A736_4AD0_B14E_A950E5E882F3_.wvu.PrintArea" localSheetId="4" hidden="1">'tabel 3'!$A$1:$N$66</definedName>
    <definedName name="Z_EAF13ADC_4022_401E_8F2D_4A29554AD83A_.wvu.PrintArea" localSheetId="32" hidden="1">'tabel 28'!$A$1:$V$69</definedName>
    <definedName name="Z_EB26A09D_4EE3_4A04_8058_92E6DDD308F0_.wvu.Cols" localSheetId="23" hidden="1">'tabel 20'!$A:$B</definedName>
    <definedName name="Z_EB26A09D_4EE3_4A04_8058_92E6DDD308F0_.wvu.PrintArea" localSheetId="23" hidden="1">'tabel 20'!$A$1:$V$81</definedName>
    <definedName name="Z_EB26A09D_4EE3_4A04_8058_92E6DDD308F0_.wvu.Rows" localSheetId="23" hidden="1">'tabel 20'!$1:$2,'tabel 20'!$6:$7</definedName>
    <definedName name="Z_EB3369E7_2F0E_403A_A4FE_4D6DDDC35343_.wvu.PrintArea" localSheetId="23" hidden="1">'tabel 20'!$A$1:$V$81</definedName>
    <definedName name="Z_EB74F2C2_3F7B_4AAD_A939_F2167115CE56_.wvu.PrintArea" localSheetId="3" hidden="1">'tabel 2 (t)'!$A$1:$O$17</definedName>
    <definedName name="Z_EC1107EE_E3FF_4630_A3FF_02C0ED83B235_.wvu.Cols" localSheetId="23" hidden="1">'tabel 20'!$A:$B</definedName>
    <definedName name="Z_EC1107EE_E3FF_4630_A3FF_02C0ED83B235_.wvu.PrintArea" localSheetId="23" hidden="1">'tabel 20'!$A$1:$V$81</definedName>
    <definedName name="Z_EC1107EE_E3FF_4630_A3FF_02C0ED83B235_.wvu.Rows" localSheetId="23" hidden="1">'tabel 20'!$1:$2,'tabel 20'!$6:$7</definedName>
    <definedName name="Z_EC5A652A_52D6_4B04_8616_2E635FFC4824_.wvu.Cols" localSheetId="6" hidden="1">'tabel 5'!#REF!</definedName>
    <definedName name="Z_EC5A652A_52D6_4B04_8616_2E635FFC4824_.wvu.PrintArea" localSheetId="6" hidden="1">'tabel 5'!$A$1:$M$78</definedName>
    <definedName name="Z_EC998E06_DD21_4682_9602_ABE599B341ED_.wvu.Cols" localSheetId="6" hidden="1">'tabel 5'!$A:$B</definedName>
    <definedName name="Z_EC998E06_DD21_4682_9602_ABE599B341ED_.wvu.PrintArea" localSheetId="6" hidden="1">'tabel 5'!$A$1:$M$78</definedName>
    <definedName name="Z_EC998E06_DD21_4682_9602_ABE599B341ED_.wvu.Rows" localSheetId="6" hidden="1">'tabel 5'!$1:$1,'tabel 5'!$3:$3,'tabel 5'!$4:$5</definedName>
    <definedName name="Z_ECAB01A5_E7DC_4A9D_8202_BF9195184EA7_.wvu.PrintArea" localSheetId="7" hidden="1">'tabel 6 '!$A$1:$K$78</definedName>
    <definedName name="Z_ECBC44E8_ECAF_4E1A_9407_94BBD08E9CD6_.wvu.Cols" localSheetId="4" hidden="1">'tabel 3'!$B:$B</definedName>
    <definedName name="Z_ECBC44E8_ECAF_4E1A_9407_94BBD08E9CD6_.wvu.PrintArea" localSheetId="4" hidden="1">'tabel 3'!$A$1:$N$66</definedName>
    <definedName name="Z_ECC27196_3CBB_4C8C_BFF7_03FD912576B4_.wvu.Cols" localSheetId="31" hidden="1">'tabel 27'!$A:$B</definedName>
    <definedName name="Z_ECC27196_3CBB_4C8C_BFF7_03FD912576B4_.wvu.PrintArea" localSheetId="31" hidden="1">'tabel 27'!$A$1:$V$69</definedName>
    <definedName name="Z_ECC27196_3CBB_4C8C_BFF7_03FD912576B4_.wvu.Rows" localSheetId="31" hidden="1">'tabel 27'!$1:$2,'tabel 27'!$6:$7</definedName>
    <definedName name="Z_ECF3ECFA_C41E_430C_A557_CE9FEE8CA527_.wvu.PrintArea" localSheetId="22" hidden="1">'tabel 19'!$A$1:$V$81</definedName>
    <definedName name="Z_ECF8310C_EBFD_4F31_8034_51704E0AFC30_.wvu.PrintArea" localSheetId="31" hidden="1">'tabel 27'!$A$1:$V$69</definedName>
    <definedName name="Z_ECFB8D83_166A_4091_BF06_14D8560BFD5B_.wvu.Cols" localSheetId="26" hidden="1">'tabel 23'!$X:$AS</definedName>
    <definedName name="Z_ECFB8D83_166A_4091_BF06_14D8560BFD5B_.wvu.PrintArea" localSheetId="26" hidden="1">'tabel 23'!$A$1:$V$81</definedName>
    <definedName name="Z_ED01DECC_78F9_4DB1_A7D6_5FFA3E252852_.wvu.Cols" localSheetId="30" hidden="1">'tabel 26'!$A:$B</definedName>
    <definedName name="Z_ED01DECC_78F9_4DB1_A7D6_5FFA3E252852_.wvu.PrintArea" localSheetId="30" hidden="1">'tabel 26'!$A$1:$V$69</definedName>
    <definedName name="Z_ED01DECC_78F9_4DB1_A7D6_5FFA3E252852_.wvu.Rows" localSheetId="30" hidden="1">'tabel 26'!$1:$2,'tabel 26'!$6:$7</definedName>
    <definedName name="Z_ED320DF4_5011_4731_9EA9_7055D188E620_.wvu.Cols" localSheetId="6" hidden="1">'tabel 5'!$A:$B</definedName>
    <definedName name="Z_ED320DF4_5011_4731_9EA9_7055D188E620_.wvu.PrintArea" localSheetId="6" hidden="1">'tabel 5'!$A$1:$M$78</definedName>
    <definedName name="Z_ED320DF4_5011_4731_9EA9_7055D188E620_.wvu.Rows" localSheetId="6" hidden="1">'tabel 5'!$1:$1,'tabel 5'!$3:$3,'tabel 5'!$4:$5</definedName>
    <definedName name="Z_ED3C4A5C_B443_4A73_8FAD_76974A86C7C6_.wvu.PrintArea" localSheetId="5" hidden="1">'tabel 4'!$A$1:$L$67</definedName>
    <definedName name="Z_ED3C4A5C_B443_4A73_8FAD_76974A86C7C6_.wvu.Rows" localSheetId="5" hidden="1">'tabel 4'!$67:$67</definedName>
    <definedName name="Z_ED4DA880_92A4_4693_A7DB_6B4FB6C6624F_.wvu.Cols" localSheetId="6" hidden="1">'tabel 5'!$A:$B</definedName>
    <definedName name="Z_ED4DA880_92A4_4693_A7DB_6B4FB6C6624F_.wvu.PrintArea" localSheetId="6" hidden="1">'tabel 5'!$A$1:$M$78</definedName>
    <definedName name="Z_ED4DA880_92A4_4693_A7DB_6B4FB6C6624F_.wvu.Rows" localSheetId="6" hidden="1">'tabel 5'!$1:$1,'tabel 5'!$3:$3,'tabel 5'!$4:$5</definedName>
    <definedName name="Z_ED565959_99B0_4014_9AE4_BA9DECD7FCAA_.wvu.Cols" localSheetId="6" hidden="1">'tabel 5'!#REF!,'tabel 5'!$O:$U</definedName>
    <definedName name="Z_ED565959_99B0_4014_9AE4_BA9DECD7FCAA_.wvu.PrintArea" localSheetId="6" hidden="1">'tabel 5'!$A$1:$M$78</definedName>
    <definedName name="Z_ED5D1474_C3E5_4FF7_AF76_107BEFEECA6C_.wvu.PrintArea" localSheetId="6" hidden="1">'tabel 5'!$A$1:$M$78</definedName>
    <definedName name="Z_EDD53A3F_4EA5_4146_99E8_05EA00FE64EC_.wvu.Cols" localSheetId="2" hidden="1">'tabel 2 (b)'!$A:$A</definedName>
    <definedName name="Z_EDD53A3F_4EA5_4146_99E8_05EA00FE64EC_.wvu.PrintArea" localSheetId="2" hidden="1">'tabel 2 (b)'!$A$1:$O$17</definedName>
    <definedName name="Z_EDD53A3F_4EA5_4146_99E8_05EA00FE64EC_.wvu.Rows" localSheetId="2" hidden="1">'tabel 2 (b)'!$1:$4,'tabel 2 (b)'!$5:$6</definedName>
    <definedName name="Z_EE086513_CB0E_11D2_815A_00104BAF4F9D_.wvu.Cols" localSheetId="4" hidden="1">'tabel 3'!$B:$B</definedName>
    <definedName name="Z_EE086513_CB0E_11D2_815A_00104BAF4F9D_.wvu.Cols" localSheetId="5" hidden="1">'tabel 4'!$A:$B</definedName>
    <definedName name="Z_EE086513_CB0E_11D2_815A_00104BAF4F9D_.wvu.Cols" localSheetId="6" hidden="1">'tabel 5'!$A:$B</definedName>
    <definedName name="Z_EE086513_CB0E_11D2_815A_00104BAF4F9D_.wvu.Cols" localSheetId="7" hidden="1">'tabel 6 '!$A:$B</definedName>
    <definedName name="Z_EE086513_CB0E_11D2_815A_00104BAF4F9D_.wvu.Rows" localSheetId="4" hidden="1">'tabel 3'!$1:$1,'tabel 3'!#REF!,'tabel 3'!$4:$5</definedName>
    <definedName name="Z_EE086513_CB0E_11D2_815A_00104BAF4F9D_.wvu.Rows" localSheetId="5" hidden="1">'tabel 4'!$1:$1,'tabel 4'!$2:$2,'tabel 4'!$4:$5</definedName>
    <definedName name="Z_EE086513_CB0E_11D2_815A_00104BAF4F9D_.wvu.Rows" localSheetId="6" hidden="1">'tabel 5'!$1:$1,'tabel 5'!$3:$3,'tabel 5'!$4:$5</definedName>
    <definedName name="Z_EE086513_CB0E_11D2_815A_00104BAF4F9D_.wvu.Rows" localSheetId="7" hidden="1">'tabel 6 '!$1:$1,'tabel 6 '!$3:$3,'tabel 6 '!$4:$5</definedName>
    <definedName name="Z_EE086514_CB0E_11D2_815A_00104BAF4F9D_.wvu.Cols" localSheetId="4" hidden="1">'tabel 3'!#REF!</definedName>
    <definedName name="Z_EE086514_CB0E_11D2_815A_00104BAF4F9D_.wvu.Cols" localSheetId="5" hidden="1">'tabel 4'!#REF!</definedName>
    <definedName name="Z_EE086514_CB0E_11D2_815A_00104BAF4F9D_.wvu.Cols" localSheetId="6" hidden="1">'tabel 5'!#REF!</definedName>
    <definedName name="Z_EE086514_CB0E_11D2_815A_00104BAF4F9D_.wvu.Cols" localSheetId="7" hidden="1">'tabel 6 '!#REF!</definedName>
    <definedName name="Z_EE086514_CB0E_11D2_815A_00104BAF4F9D_.wvu.Rows" localSheetId="4" hidden="1">'tabel 3'!#REF!,'tabel 3'!$2:$2,'tabel 3'!#REF!</definedName>
    <definedName name="Z_EE086514_CB0E_11D2_815A_00104BAF4F9D_.wvu.Rows" localSheetId="5" hidden="1">'tabel 4'!#REF!,'tabel 4'!#REF!,'tabel 4'!#REF!</definedName>
    <definedName name="Z_EE086514_CB0E_11D2_815A_00104BAF4F9D_.wvu.Rows" localSheetId="6" hidden="1">'tabel 5'!#REF!,'tabel 5'!#REF!,'tabel 5'!#REF!</definedName>
    <definedName name="Z_EE086514_CB0E_11D2_815A_00104BAF4F9D_.wvu.Rows" localSheetId="7" hidden="1">'tabel 6 '!#REF!,'tabel 6 '!#REF!,'tabel 6 '!#REF!</definedName>
    <definedName name="Z_EE086515_CB0E_11D2_815A_00104BAF4F9D_.wvu.Cols" localSheetId="4" hidden="1">'tabel 3'!$B:$B</definedName>
    <definedName name="Z_EE086515_CB0E_11D2_815A_00104BAF4F9D_.wvu.Cols" localSheetId="5" hidden="1">'tabel 4'!$A:$B</definedName>
    <definedName name="Z_EE086515_CB0E_11D2_815A_00104BAF4F9D_.wvu.Cols" localSheetId="6" hidden="1">'tabel 5'!$A:$B</definedName>
    <definedName name="Z_EE086515_CB0E_11D2_815A_00104BAF4F9D_.wvu.Cols" localSheetId="7" hidden="1">'tabel 6 '!$A:$B</definedName>
    <definedName name="Z_EE086515_CB0E_11D2_815A_00104BAF4F9D_.wvu.Rows" localSheetId="4" hidden="1">'tabel 3'!$1:$1,'tabel 3'!#REF!,'tabel 3'!$4:$5</definedName>
    <definedName name="Z_EE086515_CB0E_11D2_815A_00104BAF4F9D_.wvu.Rows" localSheetId="5" hidden="1">'tabel 4'!$1:$1,'tabel 4'!$2:$2,'tabel 4'!$4:$5</definedName>
    <definedName name="Z_EE086515_CB0E_11D2_815A_00104BAF4F9D_.wvu.Rows" localSheetId="6" hidden="1">'tabel 5'!$1:$1,'tabel 5'!$3:$3,'tabel 5'!$4:$5</definedName>
    <definedName name="Z_EE086515_CB0E_11D2_815A_00104BAF4F9D_.wvu.Rows" localSheetId="7" hidden="1">'tabel 6 '!$1:$1,'tabel 6 '!$3:$3,'tabel 6 '!$4:$5</definedName>
    <definedName name="Z_EE086516_CB0E_11D2_815A_00104BAF4F9D_.wvu.Cols" localSheetId="4" hidden="1">'tabel 3'!#REF!</definedName>
    <definedName name="Z_EE086516_CB0E_11D2_815A_00104BAF4F9D_.wvu.Cols" localSheetId="5" hidden="1">'tabel 4'!#REF!</definedName>
    <definedName name="Z_EE086516_CB0E_11D2_815A_00104BAF4F9D_.wvu.Cols" localSheetId="6" hidden="1">'tabel 5'!#REF!</definedName>
    <definedName name="Z_EE086516_CB0E_11D2_815A_00104BAF4F9D_.wvu.Cols" localSheetId="7" hidden="1">'tabel 6 '!#REF!</definedName>
    <definedName name="Z_EE086516_CB0E_11D2_815A_00104BAF4F9D_.wvu.Rows" localSheetId="4" hidden="1">'tabel 3'!#REF!,'tabel 3'!$2:$2,'tabel 3'!#REF!</definedName>
    <definedName name="Z_EE086516_CB0E_11D2_815A_00104BAF4F9D_.wvu.Rows" localSheetId="5" hidden="1">'tabel 4'!#REF!,'tabel 4'!#REF!,'tabel 4'!#REF!</definedName>
    <definedName name="Z_EE086516_CB0E_11D2_815A_00104BAF4F9D_.wvu.Rows" localSheetId="6" hidden="1">'tabel 5'!#REF!,'tabel 5'!#REF!,'tabel 5'!#REF!</definedName>
    <definedName name="Z_EE086516_CB0E_11D2_815A_00104BAF4F9D_.wvu.Rows" localSheetId="7" hidden="1">'tabel 6 '!#REF!,'tabel 6 '!#REF!,'tabel 6 '!#REF!</definedName>
    <definedName name="Z_EE086517_CB0E_11D2_815A_00104BAF4F9D_.wvu.Cols" localSheetId="4" hidden="1">'tabel 3'!#REF!</definedName>
    <definedName name="Z_EE086517_CB0E_11D2_815A_00104BAF4F9D_.wvu.Cols" localSheetId="5" hidden="1">'tabel 4'!#REF!</definedName>
    <definedName name="Z_EE086517_CB0E_11D2_815A_00104BAF4F9D_.wvu.Cols" localSheetId="6" hidden="1">'tabel 5'!#REF!</definedName>
    <definedName name="Z_EE086517_CB0E_11D2_815A_00104BAF4F9D_.wvu.Cols" localSheetId="7" hidden="1">'tabel 6 '!#REF!</definedName>
    <definedName name="Z_EE086517_CB0E_11D2_815A_00104BAF4F9D_.wvu.Rows" localSheetId="4" hidden="1">'tabel 3'!#REF!,'tabel 3'!$2:$2,'tabel 3'!#REF!</definedName>
    <definedName name="Z_EE086517_CB0E_11D2_815A_00104BAF4F9D_.wvu.Rows" localSheetId="5" hidden="1">'tabel 4'!#REF!,'tabel 4'!#REF!,'tabel 4'!#REF!</definedName>
    <definedName name="Z_EE086517_CB0E_11D2_815A_00104BAF4F9D_.wvu.Rows" localSheetId="6" hidden="1">'tabel 5'!#REF!,'tabel 5'!#REF!,'tabel 5'!#REF!</definedName>
    <definedName name="Z_EE086517_CB0E_11D2_815A_00104BAF4F9D_.wvu.Rows" localSheetId="7" hidden="1">'tabel 6 '!#REF!,'tabel 6 '!#REF!,'tabel 6 '!#REF!</definedName>
    <definedName name="Z_EE087679_F81C_4A57_89A6_556C3993B5B4_.wvu.PrintArea" localSheetId="22" hidden="1">'tabel 19'!$A$1:$V$81</definedName>
    <definedName name="Z_EE3F175A_45D7_4B34_8B83_148E965E9ACD_.wvu.Cols" localSheetId="6" hidden="1">'tabel 5'!$A:$B</definedName>
    <definedName name="Z_EE3F175A_45D7_4B34_8B83_148E965E9ACD_.wvu.PrintArea" localSheetId="6" hidden="1">'tabel 5'!$A$1:$M$78</definedName>
    <definedName name="Z_EE3F175A_45D7_4B34_8B83_148E965E9ACD_.wvu.Rows" localSheetId="6" hidden="1">'tabel 5'!$1:$1,'tabel 5'!$3:$3,'tabel 5'!$4:$5</definedName>
    <definedName name="Z_EE4E6B9D_D5B0_4208_899E_20B75A8F9C02_.wvu.Cols" localSheetId="30" hidden="1">'tabel 26'!$A:$B</definedName>
    <definedName name="Z_EE4E6B9D_D5B0_4208_899E_20B75A8F9C02_.wvu.PrintArea" localSheetId="30" hidden="1">'tabel 26'!$A$1:$V$69</definedName>
    <definedName name="Z_EE4E6B9D_D5B0_4208_899E_20B75A8F9C02_.wvu.Rows" localSheetId="30" hidden="1">'tabel 26'!$1:$2,'tabel 26'!$6:$7</definedName>
    <definedName name="Z_EE89508F_E3B7_48DA_B95B_4F1103CE2E8F_.wvu.Cols" localSheetId="25" hidden="1">'tabel 22'!$A:$B</definedName>
    <definedName name="Z_EE89508F_E3B7_48DA_B95B_4F1103CE2E8F_.wvu.PrintArea" localSheetId="25" hidden="1">'tabel 22'!$A$1:$V$81</definedName>
    <definedName name="Z_EE89508F_E3B7_48DA_B95B_4F1103CE2E8F_.wvu.Rows" localSheetId="25" hidden="1">'tabel 22'!$1:$2,'tabel 22'!$6:$7</definedName>
    <definedName name="Z_EE8A708C_F517_4C49_B518_277ABA06EA01_.wvu.Cols" localSheetId="30" hidden="1">'tabel 26'!$A:$B</definedName>
    <definedName name="Z_EE8A708C_F517_4C49_B518_277ABA06EA01_.wvu.PrintArea" localSheetId="30" hidden="1">'tabel 26'!$A$1:$V$69</definedName>
    <definedName name="Z_EE8A708C_F517_4C49_B518_277ABA06EA01_.wvu.Rows" localSheetId="30" hidden="1">'tabel 26'!$1:$2,'tabel 26'!$6:$7</definedName>
    <definedName name="Z_EEF36CAB_C54B_496C_B8BF_B81FCA3776E7_.wvu.PrintArea" localSheetId="32" hidden="1">'tabel 28'!$A$1:$V$69</definedName>
    <definedName name="Z_EF9F1347_135C_425F_B354_F7584D3FA328_.wvu.PrintArea" localSheetId="33" hidden="1">'tabel 29'!$A$1:$V$69</definedName>
    <definedName name="Z_EFC08A34_22B7_11D1_8C3E_00A0C949BF57_.wvu.Cols" localSheetId="4" hidden="1">'tabel 3'!$B:$B</definedName>
    <definedName name="Z_EFC08A34_22B7_11D1_8C3E_00A0C949BF57_.wvu.Cols" localSheetId="5" hidden="1">'tabel 4'!$A:$B</definedName>
    <definedName name="Z_EFC08A34_22B7_11D1_8C3E_00A0C949BF57_.wvu.Cols" localSheetId="6" hidden="1">'tabel 5'!$A:$B</definedName>
    <definedName name="Z_EFC08A34_22B7_11D1_8C3E_00A0C949BF57_.wvu.Cols" localSheetId="7" hidden="1">'tabel 6 '!$A:$B</definedName>
    <definedName name="Z_EFC08A34_22B7_11D1_8C3E_00A0C949BF57_.wvu.Rows" localSheetId="4" hidden="1">'tabel 3'!$1:$1,'tabel 3'!#REF!,'tabel 3'!$4:$5</definedName>
    <definedName name="Z_EFC08A34_22B7_11D1_8C3E_00A0C949BF57_.wvu.Rows" localSheetId="5" hidden="1">'tabel 4'!$1:$1,'tabel 4'!$2:$2,'tabel 4'!$4:$5</definedName>
    <definedName name="Z_EFC08A34_22B7_11D1_8C3E_00A0C949BF57_.wvu.Rows" localSheetId="6" hidden="1">'tabel 5'!$1:$1,'tabel 5'!$3:$3,'tabel 5'!$4:$5</definedName>
    <definedName name="Z_EFC08A34_22B7_11D1_8C3E_00A0C949BF57_.wvu.Rows" localSheetId="7" hidden="1">'tabel 6 '!$1:$1,'tabel 6 '!$3:$3,'tabel 6 '!$4:$5</definedName>
    <definedName name="Z_EFC08A41_22B7_11D1_8C3E_00A0C949BF57_.wvu.Cols" localSheetId="4" hidden="1">'tabel 3'!#REF!</definedName>
    <definedName name="Z_EFC08A41_22B7_11D1_8C3E_00A0C949BF57_.wvu.Cols" localSheetId="5" hidden="1">'tabel 4'!#REF!</definedName>
    <definedName name="Z_EFC08A41_22B7_11D1_8C3E_00A0C949BF57_.wvu.Cols" localSheetId="6" hidden="1">'tabel 5'!#REF!</definedName>
    <definedName name="Z_EFC08A41_22B7_11D1_8C3E_00A0C949BF57_.wvu.Cols" localSheetId="7" hidden="1">'tabel 6 '!#REF!</definedName>
    <definedName name="Z_EFC08A41_22B7_11D1_8C3E_00A0C949BF57_.wvu.Rows" localSheetId="4" hidden="1">'tabel 3'!#REF!,'tabel 3'!$2:$2,'tabel 3'!#REF!</definedName>
    <definedName name="Z_EFC08A41_22B7_11D1_8C3E_00A0C949BF57_.wvu.Rows" localSheetId="5" hidden="1">'tabel 4'!#REF!,'tabel 4'!#REF!,'tabel 4'!#REF!</definedName>
    <definedName name="Z_EFC08A41_22B7_11D1_8C3E_00A0C949BF57_.wvu.Rows" localSheetId="6" hidden="1">'tabel 5'!#REF!,'tabel 5'!#REF!,'tabel 5'!#REF!</definedName>
    <definedName name="Z_EFC08A41_22B7_11D1_8C3E_00A0C949BF57_.wvu.Rows" localSheetId="7" hidden="1">'tabel 6 '!#REF!,'tabel 6 '!#REF!,'tabel 6 '!#REF!</definedName>
    <definedName name="Z_EFC8EFB6_F43F_486F_93AF_54562ED574A5_.wvu.Cols" localSheetId="24" hidden="1">'tabel 21'!$X:$AS</definedName>
    <definedName name="Z_EFC8EFB6_F43F_486F_93AF_54562ED574A5_.wvu.PrintArea" localSheetId="24" hidden="1">'tabel 21'!$A$1:$V$81</definedName>
    <definedName name="Z_F05540FF_9E81_4DAC_8335_2A5003964258_.wvu.PrintArea" localSheetId="1" hidden="1">'tabel 2'!$A$1:$N$17</definedName>
    <definedName name="Z_F0870CB5_B32A_4830_8DD5_047939332C0F_.wvu.Cols" localSheetId="24" hidden="1">'tabel 21'!$A:$B</definedName>
    <definedName name="Z_F0870CB5_B32A_4830_8DD5_047939332C0F_.wvu.PrintArea" localSheetId="24" hidden="1">'tabel 21'!$A$1:$V$81</definedName>
    <definedName name="Z_F0870CB5_B32A_4830_8DD5_047939332C0F_.wvu.Rows" localSheetId="24" hidden="1">'tabel 21'!$1:$2,'tabel 21'!$6:$7</definedName>
    <definedName name="Z_F0BE7E2A_6A8E_4FE7_AACD_C07E6C3F4993_.wvu.Cols" localSheetId="4" hidden="1">'tabel 3'!$B:$B</definedName>
    <definedName name="Z_F0BE7E2A_6A8E_4FE7_AACD_C07E6C3F4993_.wvu.PrintArea" localSheetId="4" hidden="1">'tabel 3'!$A$1:$N$66</definedName>
    <definedName name="Z_F0C9B809_ABBD_4424_B97A_9710F3FD86D0_.wvu.Cols" localSheetId="7" hidden="1">'tabel 6 '!#REF!</definedName>
    <definedName name="Z_F0C9B809_ABBD_4424_B97A_9710F3FD86D0_.wvu.PrintArea" localSheetId="7" hidden="1">'tabel 6 '!$A$1:$K$78</definedName>
    <definedName name="Z_F0FF20C9_110E_40CD_A5FF_4D6838A84CC1_.wvu.Cols" localSheetId="5" hidden="1">'tabel 4'!#REF!</definedName>
    <definedName name="Z_F0FF20C9_110E_40CD_A5FF_4D6838A84CC1_.wvu.PrintArea" localSheetId="5" hidden="1">'tabel 4'!$A$1:$L$67</definedName>
    <definedName name="Z_F0FF20C9_110E_40CD_A5FF_4D6838A84CC1_.wvu.Rows" localSheetId="5" hidden="1">'tabel 4'!$67:$67</definedName>
    <definedName name="Z_F120F3C6_AA0F_41A8_948B_3B2A8DDCCE30_.wvu.Cols" localSheetId="3" hidden="1">'tabel 2 (t)'!$A:$A</definedName>
    <definedName name="Z_F120F3C6_AA0F_41A8_948B_3B2A8DDCCE30_.wvu.PrintArea" localSheetId="3" hidden="1">'tabel 2 (t)'!$A$1:$O$17</definedName>
    <definedName name="Z_F120F3C6_AA0F_41A8_948B_3B2A8DDCCE30_.wvu.Rows" localSheetId="3" hidden="1">'tabel 2 (t)'!$1:$4,'tabel 2 (t)'!$5:$6</definedName>
    <definedName name="Z_F1481C34_F639_435F_8C2E_B772B0BFC658_.wvu.Cols" localSheetId="30" hidden="1">'tabel 26'!$A:$B</definedName>
    <definedName name="Z_F1481C34_F639_435F_8C2E_B772B0BFC658_.wvu.PrintArea" localSheetId="30" hidden="1">'tabel 26'!$A$1:$V$69</definedName>
    <definedName name="Z_F1481C34_F639_435F_8C2E_B772B0BFC658_.wvu.Rows" localSheetId="30" hidden="1">'tabel 26'!$1:$2,'tabel 26'!$6:$7</definedName>
    <definedName name="Z_F166BF19_6C5B_4B9D_ABEF_E015350500AF_.wvu.Cols" localSheetId="30" hidden="1">'tabel 26'!$A:$B</definedName>
    <definedName name="Z_F166BF19_6C5B_4B9D_ABEF_E015350500AF_.wvu.PrintArea" localSheetId="30" hidden="1">'tabel 26'!$A$1:$V$69</definedName>
    <definedName name="Z_F166BF19_6C5B_4B9D_ABEF_E015350500AF_.wvu.Rows" localSheetId="30" hidden="1">'tabel 26'!$1:$2,'tabel 26'!$6:$7</definedName>
    <definedName name="Z_F16FC0DC_2E1B_4C6E_B7AC_9E9E0CF0A15A_.wvu.PrintArea" localSheetId="6" hidden="1">'tabel 5'!$A$1:$M$78</definedName>
    <definedName name="Z_F1C49445_279F_4EC2_88AC_8030A2984E6F_.wvu.Cols" localSheetId="1" hidden="1">'tabel 2'!$A:$A</definedName>
    <definedName name="Z_F1C49445_279F_4EC2_88AC_8030A2984E6F_.wvu.PrintArea" localSheetId="1" hidden="1">'tabel 2'!$A$1:$N$17</definedName>
    <definedName name="Z_F1C49445_279F_4EC2_88AC_8030A2984E6F_.wvu.Rows" localSheetId="1" hidden="1">'tabel 2'!$1:$4,'tabel 2'!$5:$6</definedName>
    <definedName name="Z_F1DC32AD_B7D8_41A0_ABAE_1F924653AB36_.wvu.Cols" localSheetId="32" hidden="1">'tabel 28'!$A:$B</definedName>
    <definedName name="Z_F1DC32AD_B7D8_41A0_ABAE_1F924653AB36_.wvu.PrintArea" localSheetId="32" hidden="1">'tabel 28'!$A$1:$V$69</definedName>
    <definedName name="Z_F1DC32AD_B7D8_41A0_ABAE_1F924653AB36_.wvu.Rows" localSheetId="32" hidden="1">'tabel 28'!$1:$2,'tabel 28'!$6:$7</definedName>
    <definedName name="Z_F2136F5A_0272_4A20_A69E_2A2069D12975_.wvu.PrintArea" localSheetId="6" hidden="1">'tabel 5'!$A$1:$M$78</definedName>
    <definedName name="Z_F229B8C5_F91C_4F72_AEBC_2006DDA33D9D_.wvu.PrintArea" localSheetId="31" hidden="1">'tabel 27'!$A$1:$V$69</definedName>
    <definedName name="Z_F2366898_58DF_42A4_9D78_0A19320EA0FA_.wvu.PrintArea" localSheetId="6" hidden="1">'tabel 5'!$A$1:$M$78</definedName>
    <definedName name="Z_F2604E92_BA6B_43AE_8DEC_039415EEF9C4_.wvu.PrintArea" localSheetId="32" hidden="1">'tabel 28'!$A$1:$V$69</definedName>
    <definedName name="Z_F26AE7A7_C7A0_4692_957D_1D2467563469_.wvu.PrintArea" localSheetId="4" hidden="1">'tabel 3'!$A$1:$N$66</definedName>
    <definedName name="Z_F275697C_2881_46FC_B696_20E77E7A2E49_.wvu.Cols" localSheetId="6" hidden="1">'tabel 5'!#REF!,'tabel 5'!$O:$U</definedName>
    <definedName name="Z_F275697C_2881_46FC_B696_20E77E7A2E49_.wvu.PrintArea" localSheetId="6" hidden="1">'tabel 5'!$A$1:$M$78</definedName>
    <definedName name="Z_F292E816_E184_4DFE_B078_422168F9BF48_.wvu.PrintArea" localSheetId="33" hidden="1">'tabel 29'!$A$1:$V$69</definedName>
    <definedName name="Z_F29DAD16_478B_416B_BA8A_E5E56BD46BE2_.wvu.PrintArea" localSheetId="5" hidden="1">'tabel 4'!$A$1:$L$67</definedName>
    <definedName name="Z_F29DAD16_478B_416B_BA8A_E5E56BD46BE2_.wvu.Rows" localSheetId="5" hidden="1">'tabel 4'!$67:$67</definedName>
    <definedName name="Z_F2D0A4A7_636E_4014_B7AB_9CDABC04DBF6_.wvu.PrintArea" localSheetId="2" hidden="1">'tabel 2 (b)'!$A$1:$O$17</definedName>
    <definedName name="Z_F2E2F953_8401_402A_905F_664177868046_.wvu.Cols" localSheetId="6" hidden="1">'tabel 5'!$A:$B</definedName>
    <definedName name="Z_F2E2F953_8401_402A_905F_664177868046_.wvu.PrintArea" localSheetId="6" hidden="1">'tabel 5'!$A$1:$M$78</definedName>
    <definedName name="Z_F2E2F953_8401_402A_905F_664177868046_.wvu.Rows" localSheetId="6" hidden="1">'tabel 5'!$1:$1,'tabel 5'!$3:$3,'tabel 5'!$4:$5</definedName>
    <definedName name="Z_F31C0969_4327_4EA3_9142_E945D53073D7_.wvu.PrintArea" localSheetId="33" hidden="1">'tabel 29'!$A$1:$V$69</definedName>
    <definedName name="Z_F31F5F77_F686_42C0_8A57_625BBFDF8461_.wvu.PrintArea" localSheetId="25" hidden="1">'tabel 22'!$A$1:$V$81</definedName>
    <definedName name="Z_F322E758_1862_11D1_A4A2_00A0C94324C9_.wvu.Cols" localSheetId="27" hidden="1">'tabel 24'!#REF!</definedName>
    <definedName name="Z_F322E764_1862_11D1_A4A2_00A0C94324C9_.wvu.Cols" localSheetId="2" hidden="1">'tabel 2 (b)'!$A:$A</definedName>
    <definedName name="Z_F322E764_1862_11D1_A4A2_00A0C94324C9_.wvu.Rows" localSheetId="2" hidden="1">'tabel 2 (b)'!$1:$4,'tabel 2 (b)'!$5:$6</definedName>
    <definedName name="Z_F322E765_1862_11D1_A4A2_00A0C94324C9_.wvu.Cols" localSheetId="1" hidden="1">'tabel 2'!$A:$A</definedName>
    <definedName name="Z_F322E765_1862_11D1_A4A2_00A0C94324C9_.wvu.Cols" localSheetId="3" hidden="1">'tabel 2 (t)'!$A:$A</definedName>
    <definedName name="Z_F322E765_1862_11D1_A4A2_00A0C94324C9_.wvu.Rows" localSheetId="1" hidden="1">'tabel 2'!$1:$4,'tabel 2'!$5:$6</definedName>
    <definedName name="Z_F322E765_1862_11D1_A4A2_00A0C94324C9_.wvu.Rows" localSheetId="3" hidden="1">'tabel 2 (t)'!$1:$4,'tabel 2 (t)'!$5:$6</definedName>
    <definedName name="Z_F322E766_1862_11D1_A4A2_00A0C94324C9_.wvu.Cols" localSheetId="20" hidden="1">'tabel 18'!$A:$B</definedName>
    <definedName name="Z_F322E766_1862_11D1_A4A2_00A0C94324C9_.wvu.Cols" localSheetId="22" hidden="1">'tabel 19'!$A:$B</definedName>
    <definedName name="Z_F322E766_1862_11D1_A4A2_00A0C94324C9_.wvu.Cols" localSheetId="23" hidden="1">'tabel 20'!$A:$B</definedName>
    <definedName name="Z_F322E766_1862_11D1_A4A2_00A0C94324C9_.wvu.Cols" localSheetId="24" hidden="1">'tabel 21'!$A:$B</definedName>
    <definedName name="Z_F322E766_1862_11D1_A4A2_00A0C94324C9_.wvu.Cols" localSheetId="25" hidden="1">'tabel 22'!$A:$B</definedName>
    <definedName name="Z_F322E766_1862_11D1_A4A2_00A0C94324C9_.wvu.Cols" localSheetId="26" hidden="1">'tabel 23'!$A:$B</definedName>
    <definedName name="Z_F322E766_1862_11D1_A4A2_00A0C94324C9_.wvu.Cols" localSheetId="29" hidden="1">'tabel 25'!$A:$B</definedName>
    <definedName name="Z_F322E766_1862_11D1_A4A2_00A0C94324C9_.wvu.Cols" localSheetId="30" hidden="1">'tabel 26'!$A:$B</definedName>
    <definedName name="Z_F322E766_1862_11D1_A4A2_00A0C94324C9_.wvu.Cols" localSheetId="31" hidden="1">'tabel 27'!$A:$B</definedName>
    <definedName name="Z_F322E766_1862_11D1_A4A2_00A0C94324C9_.wvu.Cols" localSheetId="32" hidden="1">'tabel 28'!$A:$B</definedName>
    <definedName name="Z_F322E766_1862_11D1_A4A2_00A0C94324C9_.wvu.Cols" localSheetId="33" hidden="1">'tabel 29'!$A:$B</definedName>
    <definedName name="Z_F322E766_1862_11D1_A4A2_00A0C94324C9_.wvu.Rows" localSheetId="20" hidden="1">'tabel 18'!$1:$2,'tabel 18'!$5:$6</definedName>
    <definedName name="Z_F322E766_1862_11D1_A4A2_00A0C94324C9_.wvu.Rows" localSheetId="22" hidden="1">'tabel 19'!$1:$2,'tabel 19'!$6:$7</definedName>
    <definedName name="Z_F322E766_1862_11D1_A4A2_00A0C94324C9_.wvu.Rows" localSheetId="23" hidden="1">'tabel 20'!$1:$2,'tabel 20'!$6:$7</definedName>
    <definedName name="Z_F322E766_1862_11D1_A4A2_00A0C94324C9_.wvu.Rows" localSheetId="24" hidden="1">'tabel 21'!$1:$2,'tabel 21'!$6:$7</definedName>
    <definedName name="Z_F322E766_1862_11D1_A4A2_00A0C94324C9_.wvu.Rows" localSheetId="25" hidden="1">'tabel 22'!$1:$2,'tabel 22'!$6:$7</definedName>
    <definedName name="Z_F322E766_1862_11D1_A4A2_00A0C94324C9_.wvu.Rows" localSheetId="26" hidden="1">'tabel 23'!$1:$2,'tabel 23'!$6:$7</definedName>
    <definedName name="Z_F322E766_1862_11D1_A4A2_00A0C94324C9_.wvu.Rows" localSheetId="29" hidden="1">'tabel 25'!$1:$2,'tabel 25'!$6:$7</definedName>
    <definedName name="Z_F322E766_1862_11D1_A4A2_00A0C94324C9_.wvu.Rows" localSheetId="30" hidden="1">'tabel 26'!$1:$2,'tabel 26'!$6:$7</definedName>
    <definedName name="Z_F322E766_1862_11D1_A4A2_00A0C94324C9_.wvu.Rows" localSheetId="31" hidden="1">'tabel 27'!$1:$2,'tabel 27'!$6:$7</definedName>
    <definedName name="Z_F322E766_1862_11D1_A4A2_00A0C94324C9_.wvu.Rows" localSheetId="32" hidden="1">'tabel 28'!$1:$2,'tabel 28'!$6:$7</definedName>
    <definedName name="Z_F322E766_1862_11D1_A4A2_00A0C94324C9_.wvu.Rows" localSheetId="33" hidden="1">'tabel 29'!$1:$2,'tabel 29'!$6:$7</definedName>
    <definedName name="Z_F322E771_1862_11D1_A4A2_00A0C94324C9_.wvu.Cols" localSheetId="27" hidden="1">'tabel 24'!#REF!,'tabel 24'!$A:$C</definedName>
    <definedName name="Z_F322E771_1862_11D1_A4A2_00A0C94324C9_.wvu.Rows" localSheetId="27" hidden="1">'tabel 24'!$1:$4,'tabel 24'!$5:$6</definedName>
    <definedName name="Z_F34C166F_C66B_430E_8290_ECD3BA98EFAF_.wvu.Cols" localSheetId="33" hidden="1">'tabel 29'!$A:$B</definedName>
    <definedName name="Z_F34C166F_C66B_430E_8290_ECD3BA98EFAF_.wvu.PrintArea" localSheetId="33" hidden="1">'tabel 29'!$A$1:$V$69</definedName>
    <definedName name="Z_F34C166F_C66B_430E_8290_ECD3BA98EFAF_.wvu.Rows" localSheetId="33" hidden="1">'tabel 29'!$1:$2,'tabel 29'!$6:$7</definedName>
    <definedName name="Z_F3F25B11_99D1_4B74_9320_5850A6A9317B_.wvu.Cols" localSheetId="32" hidden="1">'tabel 28'!$A:$B</definedName>
    <definedName name="Z_F3F25B11_99D1_4B74_9320_5850A6A9317B_.wvu.PrintArea" localSheetId="32" hidden="1">'tabel 28'!$A$1:$V$69</definedName>
    <definedName name="Z_F3F25B11_99D1_4B74_9320_5850A6A9317B_.wvu.Rows" localSheetId="32" hidden="1">'tabel 28'!$1:$2,'tabel 28'!$6:$7</definedName>
    <definedName name="Z_F3F7E188_4B77_4E35_A8B5_AB576CBD1AE6_.wvu.Cols" localSheetId="32" hidden="1">'tabel 28'!$X:$X</definedName>
    <definedName name="Z_F3F7E188_4B77_4E35_A8B5_AB576CBD1AE6_.wvu.PrintArea" localSheetId="32" hidden="1">'tabel 28'!$A$1:$V$69</definedName>
    <definedName name="Z_F41526C2_0B71_44AD_9912_C6EC435A62B2_.wvu.Cols" localSheetId="26" hidden="1">'tabel 23'!$A:$B</definedName>
    <definedName name="Z_F41526C2_0B71_44AD_9912_C6EC435A62B2_.wvu.PrintArea" localSheetId="26" hidden="1">'tabel 23'!$A$1:$V$81</definedName>
    <definedName name="Z_F41526C2_0B71_44AD_9912_C6EC435A62B2_.wvu.Rows" localSheetId="26" hidden="1">'tabel 23'!$1:$2,'tabel 23'!$6:$7</definedName>
    <definedName name="Z_F453C1E0_B681_4032_990D_06C59095688B_.wvu.Cols" localSheetId="4" hidden="1">'tabel 3'!#REF!,'tabel 3'!#REF!</definedName>
    <definedName name="Z_F453C1E0_B681_4032_990D_06C59095688B_.wvu.PrintArea" localSheetId="4" hidden="1">'tabel 3'!$A$1:$N$66</definedName>
    <definedName name="Z_F4AAC157_2928_4985_A378_845E2050DE07_.wvu.PrintArea" localSheetId="6" hidden="1">'tabel 5'!$A$1:$M$78</definedName>
    <definedName name="Z_F4CE7CE4_93B0_4756_BB83_0780A4CC490D_.wvu.Cols" localSheetId="32" hidden="1">'tabel 28'!$A:$B</definedName>
    <definedName name="Z_F4CE7CE4_93B0_4756_BB83_0780A4CC490D_.wvu.PrintArea" localSheetId="32" hidden="1">'tabel 28'!$A$1:$V$69</definedName>
    <definedName name="Z_F4CE7CE4_93B0_4756_BB83_0780A4CC490D_.wvu.Rows" localSheetId="32" hidden="1">'tabel 28'!$1:$2,'tabel 28'!$6:$7</definedName>
    <definedName name="Z_F4D5E3CF_7E01_439F_B3FC_AFAC447053AA_.wvu.Cols" localSheetId="31" hidden="1">'tabel 27'!$A:$B</definedName>
    <definedName name="Z_F4D5E3CF_7E01_439F_B3FC_AFAC447053AA_.wvu.PrintArea" localSheetId="31" hidden="1">'tabel 27'!$A$1:$V$69</definedName>
    <definedName name="Z_F4D5E3CF_7E01_439F_B3FC_AFAC447053AA_.wvu.Rows" localSheetId="31" hidden="1">'tabel 27'!$1:$2,'tabel 27'!$6:$7</definedName>
    <definedName name="Z_F4DA6E6A_8499_4CEC_96DB_5A6DB9B9F044_.wvu.Cols" localSheetId="4" hidden="1">'tabel 3'!$B:$B</definedName>
    <definedName name="Z_F4DA6E6A_8499_4CEC_96DB_5A6DB9B9F044_.wvu.PrintArea" localSheetId="4" hidden="1">'tabel 3'!$A$1:$N$66</definedName>
    <definedName name="Z_F4E8B88D_B183_4737_878E_21A007758A0D_.wvu.PrintArea" localSheetId="1" hidden="1">'tabel 2'!$A$1:$N$17</definedName>
    <definedName name="Z_F52544A8_0A6D_466E_AE74_B5A85F93673D_.wvu.Cols" localSheetId="7" hidden="1">'tabel 6 '!$A:$B</definedName>
    <definedName name="Z_F52544A8_0A6D_466E_AE74_B5A85F93673D_.wvu.PrintArea" localSheetId="7" hidden="1">'tabel 6 '!$A$1:$K$78</definedName>
    <definedName name="Z_F52544A8_0A6D_466E_AE74_B5A85F93673D_.wvu.Rows" localSheetId="7" hidden="1">'tabel 6 '!$1:$1,'tabel 6 '!$3:$3,'tabel 6 '!$4:$5</definedName>
    <definedName name="Z_F54F9BB1_0792_470D_B174_EC4800ABD2E4_.wvu.Cols" localSheetId="3" hidden="1">'tabel 2 (t)'!$A:$A</definedName>
    <definedName name="Z_F54F9BB1_0792_470D_B174_EC4800ABD2E4_.wvu.PrintArea" localSheetId="3" hidden="1">'tabel 2 (t)'!$A$1:$O$17</definedName>
    <definedName name="Z_F54F9BB1_0792_470D_B174_EC4800ABD2E4_.wvu.Rows" localSheetId="3" hidden="1">'tabel 2 (t)'!$1:$4,'tabel 2 (t)'!$5:$6</definedName>
    <definedName name="Z_F5A48AF6_784B_4B6F_A2CA_ACC324DC3250_.wvu.PrintArea" localSheetId="31" hidden="1">'tabel 27'!$A$1:$V$69</definedName>
    <definedName name="Z_F5C6EA56_7C85_4D18_99D9_616460E25DA0_.wvu.PrintArea" localSheetId="7" hidden="1">'tabel 6 '!$A$1:$K$78</definedName>
    <definedName name="Z_F677B857_A1DD_4E68_A241_43911D26A4C2_.wvu.PrintArea" localSheetId="2" hidden="1">'tabel 2 (b)'!$A$1:$O$17</definedName>
    <definedName name="Z_F67A01C0_3666_4763_A99F_CC947BC72AB1_.wvu.Cols" localSheetId="4" hidden="1">'tabel 3'!#REF!</definedName>
    <definedName name="Z_F67A01C0_3666_4763_A99F_CC947BC72AB1_.wvu.PrintArea" localSheetId="4" hidden="1">'tabel 3'!$A$1:$N$66</definedName>
    <definedName name="Z_F6B8229D_9041_4467_B42C_B45B61E5EF25_.wvu.Cols" localSheetId="24" hidden="1">'tabel 21'!$A:$B</definedName>
    <definedName name="Z_F6B8229D_9041_4467_B42C_B45B61E5EF25_.wvu.PrintArea" localSheetId="24" hidden="1">'tabel 21'!$A$1:$V$81</definedName>
    <definedName name="Z_F6B8229D_9041_4467_B42C_B45B61E5EF25_.wvu.Rows" localSheetId="24" hidden="1">'tabel 21'!$1:$2,'tabel 21'!$6:$7</definedName>
    <definedName name="Z_F6CA4A0F_7CB0_413A_9E47_5F2EE7552CB6_.wvu.Cols" localSheetId="31" hidden="1">'tabel 27'!$A:$B</definedName>
    <definedName name="Z_F6CA4A0F_7CB0_413A_9E47_5F2EE7552CB6_.wvu.PrintArea" localSheetId="31" hidden="1">'tabel 27'!$A$1:$V$69</definedName>
    <definedName name="Z_F6CA4A0F_7CB0_413A_9E47_5F2EE7552CB6_.wvu.Rows" localSheetId="31" hidden="1">'tabel 27'!$1:$2,'tabel 27'!$6:$7</definedName>
    <definedName name="Z_F71DBBF4_1977_426F_B0C0_6376023F147B_.wvu.PrintArea" localSheetId="6" hidden="1">'tabel 5'!$A$1:$M$78</definedName>
    <definedName name="Z_F72A4E49_B8EF_467A_9A1C_AEC122FAFEEA_.wvu.Cols" localSheetId="27" hidden="1">'tabel 24'!#REF!</definedName>
    <definedName name="Z_F72A4E49_B8EF_467A_9A1C_AEC122FAFEEA_.wvu.PrintArea" localSheetId="27" hidden="1">'tabel 24'!$A$1:$M$67</definedName>
    <definedName name="Z_F7990B1E_2FC5_4FD4_AEA5_7935C8228609_.wvu.PrintArea" localSheetId="27" hidden="1">'tabel 24'!$A$1:$M$67</definedName>
    <definedName name="Z_F7990B1E_2FC5_4FD4_AEA5_7935C8228609_.wvu.Rows" localSheetId="27" hidden="1">'tabel 24'!$1:$4,'tabel 24'!$5:$6</definedName>
    <definedName name="Z_F7BDE12A_F448_4476_940A_2846072F9EB5_.wvu.Cols" localSheetId="25" hidden="1">'tabel 22'!$A:$B</definedName>
    <definedName name="Z_F7BDE12A_F448_4476_940A_2846072F9EB5_.wvu.PrintArea" localSheetId="25" hidden="1">'tabel 22'!$A$1:$V$81</definedName>
    <definedName name="Z_F7BDE12A_F448_4476_940A_2846072F9EB5_.wvu.Rows" localSheetId="25" hidden="1">'tabel 22'!$1:$2,'tabel 22'!$6:$7</definedName>
    <definedName name="Z_F7C30A2F_E34E_4D1D_BDBF_A9A7448A2504_.wvu.PrintArea" localSheetId="24" hidden="1">'tabel 21'!$A$1:$V$81</definedName>
    <definedName name="Z_F7D51FA6_63CB_4905_BF6C_FDD9AEF6E0AE_.wvu.Cols" localSheetId="24" hidden="1">'tabel 21'!$A:$B</definedName>
    <definedName name="Z_F7D51FA6_63CB_4905_BF6C_FDD9AEF6E0AE_.wvu.PrintArea" localSheetId="24" hidden="1">'tabel 21'!$A$1:$V$81</definedName>
    <definedName name="Z_F7D51FA6_63CB_4905_BF6C_FDD9AEF6E0AE_.wvu.Rows" localSheetId="24" hidden="1">'tabel 21'!$1:$2,'tabel 21'!$6:$7</definedName>
    <definedName name="Z_F80F05FB_E12C_43C0_AF35_58D0079D0803_.wvu.Cols" localSheetId="7" hidden="1">'tabel 6 '!#REF!</definedName>
    <definedName name="Z_F80F05FB_E12C_43C0_AF35_58D0079D0803_.wvu.PrintArea" localSheetId="7" hidden="1">'tabel 6 '!$A$1:$K$78</definedName>
    <definedName name="Z_F89D3876_72D2_4006_AA0F_CB7B26640EB2_.wvu.Cols" localSheetId="26" hidden="1">'tabel 23'!$A:$B</definedName>
    <definedName name="Z_F89D3876_72D2_4006_AA0F_CB7B26640EB2_.wvu.PrintArea" localSheetId="26" hidden="1">'tabel 23'!$A$1:$V$81</definedName>
    <definedName name="Z_F89D3876_72D2_4006_AA0F_CB7B26640EB2_.wvu.Rows" localSheetId="26" hidden="1">'tabel 23'!$1:$2,'tabel 23'!$6:$7</definedName>
    <definedName name="Z_F9488CAE_F129_4768_AECF_9BF7E51C2F49_.wvu.Cols" localSheetId="31" hidden="1">'tabel 27'!$A:$B</definedName>
    <definedName name="Z_F9488CAE_F129_4768_AECF_9BF7E51C2F49_.wvu.PrintArea" localSheetId="31" hidden="1">'tabel 27'!$A$1:$V$69</definedName>
    <definedName name="Z_F9488CAE_F129_4768_AECF_9BF7E51C2F49_.wvu.Rows" localSheetId="31" hidden="1">'tabel 27'!$1:$2,'tabel 27'!$6:$7</definedName>
    <definedName name="Z_F96CCB25_78B9_459D_B231_145D2B236521_.wvu.PrintArea" localSheetId="4" hidden="1">'tabel 3'!$A$1:$N$66</definedName>
    <definedName name="Z_F99842AB_4898_4211_911E_79AC7B6CB18D_.wvu.Cols" localSheetId="24" hidden="1">'tabel 21'!$A:$B</definedName>
    <definedName name="Z_F99842AB_4898_4211_911E_79AC7B6CB18D_.wvu.PrintArea" localSheetId="24" hidden="1">'tabel 21'!$A$1:$V$81</definedName>
    <definedName name="Z_F99842AB_4898_4211_911E_79AC7B6CB18D_.wvu.Rows" localSheetId="24" hidden="1">'tabel 21'!$1:$2,'tabel 21'!$6:$7</definedName>
    <definedName name="Z_F9C3A3DA_27CB_4852_B128_86AB9EA37F92_.wvu.Cols" localSheetId="4" hidden="1">'tabel 3'!$B:$B</definedName>
    <definedName name="Z_F9C3A3DA_27CB_4852_B128_86AB9EA37F92_.wvu.PrintArea" localSheetId="4" hidden="1">'tabel 3'!$A$1:$N$66</definedName>
    <definedName name="Z_F9F57953_E9E5_414E_B58F_6659169853A5_.wvu.PrintArea" localSheetId="33" hidden="1">'tabel 29'!$A$1:$V$69</definedName>
    <definedName name="Z_FA258592_2DC3_4EFA_84BA_5423A03FFFEC_.wvu.Cols" localSheetId="5" hidden="1">'tabel 4'!$A:$B</definedName>
    <definedName name="Z_FA258592_2DC3_4EFA_84BA_5423A03FFFEC_.wvu.PrintArea" localSheetId="5" hidden="1">'tabel 4'!$A$1:$L$67</definedName>
    <definedName name="Z_FA258592_2DC3_4EFA_84BA_5423A03FFFEC_.wvu.Rows" localSheetId="5" hidden="1">'tabel 4'!$1:$1,'tabel 4'!$2:$2,'tabel 4'!$4:$5</definedName>
    <definedName name="Z_FA3D9806_0443_4E55_853A_27844C2DE47E_.wvu.Cols" localSheetId="7" hidden="1">'tabel 6 '!$A:$B</definedName>
    <definedName name="Z_FA3D9806_0443_4E55_853A_27844C2DE47E_.wvu.PrintArea" localSheetId="7" hidden="1">'tabel 6 '!$A$1:$K$78</definedName>
    <definedName name="Z_FA3D9806_0443_4E55_853A_27844C2DE47E_.wvu.Rows" localSheetId="7" hidden="1">'tabel 6 '!$1:$1,'tabel 6 '!$3:$3,'tabel 6 '!$4:$5</definedName>
    <definedName name="Z_FA5337DE_1672_4136_9E85_CDCEABB0744F_.wvu.Cols" localSheetId="22" hidden="1">'tabel 19'!$A:$B</definedName>
    <definedName name="Z_FA5337DE_1672_4136_9E85_CDCEABB0744F_.wvu.PrintArea" localSheetId="22" hidden="1">'tabel 19'!$A$1:$V$81</definedName>
    <definedName name="Z_FA5337DE_1672_4136_9E85_CDCEABB0744F_.wvu.Rows" localSheetId="22" hidden="1">'tabel 19'!$1:$2,'tabel 19'!$6:$7</definedName>
    <definedName name="Z_FA6E6BD7_D868_4713_B40E_EB83FAC3BF31_.wvu.PrintArea" localSheetId="5" hidden="1">'tabel 4'!$A$1:$L$67</definedName>
    <definedName name="Z_FB2E0D86_25C2_11D1_8C42_00A0C949BF57_.wvu.Cols" localSheetId="4" hidden="1">'tabel 3'!#REF!</definedName>
    <definedName name="Z_FB2E0D86_25C2_11D1_8C42_00A0C949BF57_.wvu.Cols" localSheetId="5" hidden="1">'tabel 4'!#REF!</definedName>
    <definedName name="Z_FB2E0D86_25C2_11D1_8C42_00A0C949BF57_.wvu.Cols" localSheetId="6" hidden="1">'tabel 5'!#REF!</definedName>
    <definedName name="Z_FB2E0D86_25C2_11D1_8C42_00A0C949BF57_.wvu.Cols" localSheetId="7" hidden="1">'tabel 6 '!#REF!</definedName>
    <definedName name="Z_FB2E0D86_25C2_11D1_8C42_00A0C949BF57_.wvu.Rows" localSheetId="4" hidden="1">'tabel 3'!#REF!,'tabel 3'!$2:$2,'tabel 3'!#REF!</definedName>
    <definedName name="Z_FB2E0D86_25C2_11D1_8C42_00A0C949BF57_.wvu.Rows" localSheetId="5" hidden="1">'tabel 4'!#REF!,'tabel 4'!#REF!,'tabel 4'!#REF!</definedName>
    <definedName name="Z_FB2E0D86_25C2_11D1_8C42_00A0C949BF57_.wvu.Rows" localSheetId="6" hidden="1">'tabel 5'!#REF!,'tabel 5'!#REF!,'tabel 5'!#REF!</definedName>
    <definedName name="Z_FB2E0D86_25C2_11D1_8C42_00A0C949BF57_.wvu.Rows" localSheetId="7" hidden="1">'tabel 6 '!#REF!,'tabel 6 '!#REF!,'tabel 6 '!#REF!</definedName>
    <definedName name="Z_FB2E0D87_25C2_11D1_8C42_00A0C949BF57_.wvu.Cols" localSheetId="4" hidden="1">'tabel 3'!#REF!</definedName>
    <definedName name="Z_FB2E0D87_25C2_11D1_8C42_00A0C949BF57_.wvu.Cols" localSheetId="5" hidden="1">'tabel 4'!#REF!</definedName>
    <definedName name="Z_FB2E0D87_25C2_11D1_8C42_00A0C949BF57_.wvu.Cols" localSheetId="6" hidden="1">'tabel 5'!#REF!</definedName>
    <definedName name="Z_FB2E0D87_25C2_11D1_8C42_00A0C949BF57_.wvu.Cols" localSheetId="7" hidden="1">'tabel 6 '!#REF!</definedName>
    <definedName name="Z_FB2E0D87_25C2_11D1_8C42_00A0C949BF57_.wvu.Rows" localSheetId="4" hidden="1">'tabel 3'!#REF!,'tabel 3'!$2:$2,'tabel 3'!#REF!</definedName>
    <definedName name="Z_FB2E0D87_25C2_11D1_8C42_00A0C949BF57_.wvu.Rows" localSheetId="5" hidden="1">'tabel 4'!#REF!,'tabel 4'!#REF!,'tabel 4'!#REF!</definedName>
    <definedName name="Z_FB2E0D87_25C2_11D1_8C42_00A0C949BF57_.wvu.Rows" localSheetId="6" hidden="1">'tabel 5'!#REF!,'tabel 5'!#REF!,'tabel 5'!#REF!</definedName>
    <definedName name="Z_FB2E0D87_25C2_11D1_8C42_00A0C949BF57_.wvu.Rows" localSheetId="7" hidden="1">'tabel 6 '!#REF!,'tabel 6 '!#REF!,'tabel 6 '!#REF!</definedName>
    <definedName name="Z_FB2E0D88_25C2_11D1_8C42_00A0C949BF57_.wvu.Cols" localSheetId="4" hidden="1">'tabel 3'!#REF!</definedName>
    <definedName name="Z_FB2E0D88_25C2_11D1_8C42_00A0C949BF57_.wvu.Cols" localSheetId="5" hidden="1">'tabel 4'!#REF!</definedName>
    <definedName name="Z_FB2E0D88_25C2_11D1_8C42_00A0C949BF57_.wvu.Cols" localSheetId="6" hidden="1">'tabel 5'!#REF!</definedName>
    <definedName name="Z_FB2E0D88_25C2_11D1_8C42_00A0C949BF57_.wvu.Cols" localSheetId="7" hidden="1">'tabel 6 '!#REF!</definedName>
    <definedName name="Z_FB2E0D88_25C2_11D1_8C42_00A0C949BF57_.wvu.Rows" localSheetId="4" hidden="1">'tabel 3'!#REF!,'tabel 3'!$2:$2,'tabel 3'!#REF!</definedName>
    <definedName name="Z_FB2E0D88_25C2_11D1_8C42_00A0C949BF57_.wvu.Rows" localSheetId="5" hidden="1">'tabel 4'!#REF!,'tabel 4'!#REF!,'tabel 4'!#REF!</definedName>
    <definedName name="Z_FB2E0D88_25C2_11D1_8C42_00A0C949BF57_.wvu.Rows" localSheetId="6" hidden="1">'tabel 5'!#REF!,'tabel 5'!#REF!,'tabel 5'!#REF!</definedName>
    <definedName name="Z_FB2E0D88_25C2_11D1_8C42_00A0C949BF57_.wvu.Rows" localSheetId="7" hidden="1">'tabel 6 '!#REF!,'tabel 6 '!#REF!,'tabel 6 '!#REF!</definedName>
    <definedName name="Z_FB33D3BE_0F97_4891_9CDE_F0407D13ADB6_.wvu.PrintArea" localSheetId="26" hidden="1">'tabel 23'!$A$1:$V$81</definedName>
    <definedName name="Z_FB5DE127_FC42_4870_8E2E_8928E353A40D_.wvu.Cols" localSheetId="23" hidden="1">'tabel 20'!$A:$B</definedName>
    <definedName name="Z_FB5DE127_FC42_4870_8E2E_8928E353A40D_.wvu.PrintArea" localSheetId="23" hidden="1">'tabel 20'!$A$1:$V$81</definedName>
    <definedName name="Z_FB5DE127_FC42_4870_8E2E_8928E353A40D_.wvu.Rows" localSheetId="23" hidden="1">'tabel 20'!$1:$2,'tabel 20'!$6:$7</definedName>
    <definedName name="Z_FB738BA7_CBFD_4C78_B76B_1F5F4B0C4BE0_.wvu.PrintArea" localSheetId="2" hidden="1">'tabel 2 (b)'!$A$1:$O$17</definedName>
    <definedName name="Z_FBBDF96A_7FAC_4FB9_B050_8830094BD9FE_.wvu.PrintArea" localSheetId="30" hidden="1">'tabel 26'!$A$1:$V$69</definedName>
    <definedName name="Z_FC08E127_E472_4072_8543_7D5C5A6308F9_.wvu.PrintArea" localSheetId="32" hidden="1">'tabel 28'!$A$1:$V$69</definedName>
    <definedName name="Z_FC32BD7D_D719_4A77_A1D3_143DF0F5B4CD_.wvu.Cols" localSheetId="7" hidden="1">'tabel 6 '!#REF!</definedName>
    <definedName name="Z_FC32BD7D_D719_4A77_A1D3_143DF0F5B4CD_.wvu.PrintArea" localSheetId="7" hidden="1">'tabel 6 '!$A$1:$K$78</definedName>
    <definedName name="Z_FC330394_0CEA_4440_BBD0_73B822F03062_.wvu.PrintArea" localSheetId="22" hidden="1">'tabel 19'!$A$1:$V$81</definedName>
    <definedName name="Z_FC3C53A0_CF7E_4724_9D25_33EA3710B3DE_.wvu.Cols" localSheetId="7" hidden="1">'tabel 6 '!$A:$B</definedName>
    <definedName name="Z_FC3C53A0_CF7E_4724_9D25_33EA3710B3DE_.wvu.PrintArea" localSheetId="7" hidden="1">'tabel 6 '!$A$1:$K$78</definedName>
    <definedName name="Z_FC3C53A0_CF7E_4724_9D25_33EA3710B3DE_.wvu.Rows" localSheetId="7" hidden="1">'tabel 6 '!$1:$1,'tabel 6 '!$3:$3,'tabel 6 '!$4:$5</definedName>
    <definedName name="Z_FC657AE5_3F5F_4F93_A503_DF7188ED1205_.wvu.Cols" localSheetId="7" hidden="1">'tabel 6 '!$A:$B</definedName>
    <definedName name="Z_FC657AE5_3F5F_4F93_A503_DF7188ED1205_.wvu.PrintArea" localSheetId="7" hidden="1">'tabel 6 '!$A$1:$K$78</definedName>
    <definedName name="Z_FC657AE5_3F5F_4F93_A503_DF7188ED1205_.wvu.Rows" localSheetId="7" hidden="1">'tabel 6 '!$1:$1,'tabel 6 '!$3:$3,'tabel 6 '!$4:$5</definedName>
    <definedName name="Z_FC954F3B_6788_11D4_8F6D_00A0C949BF57_.wvu.Cols" localSheetId="4" hidden="1">'tabel 3'!#REF!</definedName>
    <definedName name="Z_FC954F3B_6788_11D4_8F6D_00A0C949BF57_.wvu.Cols" localSheetId="5" hidden="1">'tabel 4'!#REF!</definedName>
    <definedName name="Z_FC954F3B_6788_11D4_8F6D_00A0C949BF57_.wvu.Cols" localSheetId="6" hidden="1">'tabel 5'!#REF!</definedName>
    <definedName name="Z_FC954F3B_6788_11D4_8F6D_00A0C949BF57_.wvu.Cols" localSheetId="7" hidden="1">'tabel 6 '!#REF!</definedName>
    <definedName name="Z_FC954F3B_6788_11D4_8F6D_00A0C949BF57_.wvu.Rows" localSheetId="4" hidden="1">'tabel 3'!#REF!,'tabel 3'!$2:$2,'tabel 3'!#REF!</definedName>
    <definedName name="Z_FC954F3B_6788_11D4_8F6D_00A0C949BF57_.wvu.Rows" localSheetId="5" hidden="1">'tabel 4'!#REF!,'tabel 4'!#REF!,'tabel 4'!#REF!</definedName>
    <definedName name="Z_FC954F3B_6788_11D4_8F6D_00A0C949BF57_.wvu.Rows" localSheetId="6" hidden="1">'tabel 5'!#REF!,'tabel 5'!#REF!,'tabel 5'!#REF!</definedName>
    <definedName name="Z_FC954F3B_6788_11D4_8F6D_00A0C949BF57_.wvu.Rows" localSheetId="7" hidden="1">'tabel 6 '!#REF!,'tabel 6 '!#REF!,'tabel 6 '!#REF!</definedName>
    <definedName name="Z_FC954F3D_6788_11D4_8F6D_00A0C949BF57_.wvu.Cols" localSheetId="4" hidden="1">'tabel 3'!#REF!</definedName>
    <definedName name="Z_FC954F3D_6788_11D4_8F6D_00A0C949BF57_.wvu.Cols" localSheetId="5" hidden="1">'tabel 4'!#REF!</definedName>
    <definedName name="Z_FC954F3D_6788_11D4_8F6D_00A0C949BF57_.wvu.Cols" localSheetId="6" hidden="1">'tabel 5'!#REF!</definedName>
    <definedName name="Z_FC954F3D_6788_11D4_8F6D_00A0C949BF57_.wvu.Cols" localSheetId="7" hidden="1">'tabel 6 '!#REF!</definedName>
    <definedName name="Z_FC954F3D_6788_11D4_8F6D_00A0C949BF57_.wvu.Rows" localSheetId="4" hidden="1">'tabel 3'!#REF!,'tabel 3'!$2:$2,'tabel 3'!#REF!</definedName>
    <definedName name="Z_FC954F3D_6788_11D4_8F6D_00A0C949BF57_.wvu.Rows" localSheetId="5" hidden="1">'tabel 4'!#REF!,'tabel 4'!#REF!,'tabel 4'!#REF!</definedName>
    <definedName name="Z_FC954F3D_6788_11D4_8F6D_00A0C949BF57_.wvu.Rows" localSheetId="6" hidden="1">'tabel 5'!#REF!,'tabel 5'!#REF!,'tabel 5'!#REF!</definedName>
    <definedName name="Z_FC954F3D_6788_11D4_8F6D_00A0C949BF57_.wvu.Rows" localSheetId="7" hidden="1">'tabel 6 '!#REF!,'tabel 6 '!#REF!,'tabel 6 '!#REF!</definedName>
    <definedName name="Z_FCAE2F86_3D24_4A4D_BE11_DF46B304D9A9_.wvu.Cols" localSheetId="20" hidden="1">'tabel 18'!$N:$N</definedName>
    <definedName name="Z_FCAE2F86_3D24_4A4D_BE11_DF46B304D9A9_.wvu.PrintArea" localSheetId="20" hidden="1">'tabel 18'!$A$1:$L$79</definedName>
    <definedName name="Z_FCF1CD07_B068_4D33_8AF7_8F739D588B1B_.wvu.PrintArea" localSheetId="33" hidden="1">'tabel 29'!$A$1:$V$69</definedName>
    <definedName name="Z_FD08B83F_C22D_4FCD_AEF9_755C4444E11F_.wvu.Cols" localSheetId="4" hidden="1">'tabel 3'!$B:$B</definedName>
    <definedName name="Z_FD08B83F_C22D_4FCD_AEF9_755C4444E11F_.wvu.PrintArea" localSheetId="4" hidden="1">'tabel 3'!$A$1:$N$66</definedName>
    <definedName name="Z_FD39AEB6_DCAD_47FA_9C9F_10655C63D9B1_.wvu.Cols" localSheetId="4" hidden="1">'tabel 3'!$B:$B</definedName>
    <definedName name="Z_FD39AEB6_DCAD_47FA_9C9F_10655C63D9B1_.wvu.PrintArea" localSheetId="4" hidden="1">'tabel 3'!$A$1:$N$66</definedName>
    <definedName name="Z_FD5EC318_4863_4831_AF0F_585908F0E47E_.wvu.Cols" localSheetId="2" hidden="1">'tabel 2 (b)'!$A:$A</definedName>
    <definedName name="Z_FD5EC318_4863_4831_AF0F_585908F0E47E_.wvu.PrintArea" localSheetId="2" hidden="1">'tabel 2 (b)'!$A$1:$O$17</definedName>
    <definedName name="Z_FD5EC318_4863_4831_AF0F_585908F0E47E_.wvu.Rows" localSheetId="2" hidden="1">'tabel 2 (b)'!$1:$4,'tabel 2 (b)'!$5:$6</definedName>
    <definedName name="Z_FD66B4D9_7D3D_4481_A7B9_E872C1069E73_.wvu.Cols" localSheetId="2" hidden="1">'tabel 2 (b)'!$A:$A</definedName>
    <definedName name="Z_FD66B4D9_7D3D_4481_A7B9_E872C1069E73_.wvu.PrintArea" localSheetId="2" hidden="1">'tabel 2 (b)'!$A$1:$O$17</definedName>
    <definedName name="Z_FD66B4D9_7D3D_4481_A7B9_E872C1069E73_.wvu.Rows" localSheetId="2" hidden="1">'tabel 2 (b)'!$1:$4,'tabel 2 (b)'!$5:$6</definedName>
    <definedName name="Z_FDA60A74_ED46_4C64_AB98_77E28A9371FE_.wvu.Cols" localSheetId="26" hidden="1">'tabel 23'!$A:$B</definedName>
    <definedName name="Z_FDA60A74_ED46_4C64_AB98_77E28A9371FE_.wvu.PrintArea" localSheetId="26" hidden="1">'tabel 23'!$A$1:$V$81</definedName>
    <definedName name="Z_FDA60A74_ED46_4C64_AB98_77E28A9371FE_.wvu.Rows" localSheetId="26" hidden="1">'tabel 23'!$1:$2,'tabel 23'!$6:$7</definedName>
    <definedName name="Z_FDADA76E_68FB_47EF_9BDB_D2FCC86D9947_.wvu.PrintArea" localSheetId="23" hidden="1">'tabel 20'!$A$1:$V$81</definedName>
    <definedName name="Z_FDCC800E_3AE0_44A6_84F3_F3C15534D36C_.wvu.PrintArea" localSheetId="5" hidden="1">'tabel 4'!$A$1:$L$67</definedName>
    <definedName name="Z_FDCC800E_3AE0_44A6_84F3_F3C15534D36C_.wvu.Rows" localSheetId="5" hidden="1">'tabel 4'!$67:$67</definedName>
    <definedName name="Z_FDE9151F_33B3_4A29_989B_0AC0C67627D6_.wvu.Cols" localSheetId="7" hidden="1">'tabel 6 '!#REF!</definedName>
    <definedName name="Z_FDE9151F_33B3_4A29_989B_0AC0C67627D6_.wvu.PrintArea" localSheetId="7" hidden="1">'tabel 6 '!$A$1:$K$78</definedName>
    <definedName name="Z_FDEECFEB_BAD0_4DFC_8014_69036547BCDF_.wvu.Cols" localSheetId="1" hidden="1">'tabel 2'!$A:$A</definedName>
    <definedName name="Z_FDEECFEB_BAD0_4DFC_8014_69036547BCDF_.wvu.PrintArea" localSheetId="1" hidden="1">'tabel 2'!$A$1:$N$17</definedName>
    <definedName name="Z_FDEECFEB_BAD0_4DFC_8014_69036547BCDF_.wvu.Rows" localSheetId="1" hidden="1">'tabel 2'!$1:$4,'tabel 2'!$5:$6</definedName>
    <definedName name="Z_FE47721C_F97E_4923_9D35_62BDA9E6E837_.wvu.PrintArea" localSheetId="3" hidden="1">'tabel 2 (t)'!$A$1:$O$17</definedName>
    <definedName name="Z_FE4D6CEB_657D_440D_B71C_437194FC23EC_.wvu.PrintArea" localSheetId="32" hidden="1">'tabel 28'!$A$1:$V$69</definedName>
    <definedName name="Z_FE66C903_138E_4CDD_A3F0_A71A614906B6_.wvu.PrintArea" localSheetId="29" hidden="1">'tabel 25'!$A$1:$V$69</definedName>
    <definedName name="Z_FE696DD9_B5E0_4099_8377_F19B483D4A0E_.wvu.PrintArea" localSheetId="27" hidden="1">'tabel 24'!$A$1:$M$67</definedName>
    <definedName name="Z_FE6D0196_55A7_49C5_ACBB_3D020C930B79_.wvu.PrintArea" localSheetId="2" hidden="1">'tabel 2 (b)'!$A$1:$O$17</definedName>
    <definedName name="Z_FEB034A5_8BEC_49A2_B1CD_EB4FF60EE10D_.wvu.PrintArea" localSheetId="26" hidden="1">'tabel 23'!$A$1:$V$81</definedName>
    <definedName name="Z_FEF4EABF_EA4F_44D3_9865_1686B46EB1D9_.wvu.Cols" localSheetId="7" hidden="1">'tabel 6 '!$A:$B</definedName>
    <definedName name="Z_FEF4EABF_EA4F_44D3_9865_1686B46EB1D9_.wvu.PrintArea" localSheetId="7" hidden="1">'tabel 6 '!$A$1:$K$78</definedName>
    <definedName name="Z_FEF4EABF_EA4F_44D3_9865_1686B46EB1D9_.wvu.Rows" localSheetId="7" hidden="1">'tabel 6 '!$1:$1,'tabel 6 '!$3:$3,'tabel 6 '!$4:$5</definedName>
    <definedName name="Z_FFBEF9A8_F3A0_4E85_A7B6_AF2335DFBAEB_.wvu.PrintArea" localSheetId="26" hidden="1">'tabel 23'!$A$1:$V$81</definedName>
    <definedName name="_xlnm.Print_Area" localSheetId="4">'tabel 3'!$A$1:$N$67</definedName>
    <definedName name="_xlnm.Print_Area" localSheetId="6">'tabel 5'!$A$1:$M$78</definedName>
    <definedName name="_xlnm.Print_Area" localSheetId="7">'tabel 6 '!$A$1:$K$79</definedName>
    <definedName name="_xlnm.Print_Area" localSheetId="15">tabel13!$A$1:$AP$69</definedName>
    <definedName name="_xlnm.Print_Area" localSheetId="17">tabel15!$A$1:$AP$69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P66" i="18" l="1"/>
  <c r="AP65" i="18"/>
  <c r="AP64" i="18"/>
  <c r="R64" i="18"/>
  <c r="R63" i="18"/>
  <c r="AP63" i="18" s="1"/>
  <c r="R62" i="18"/>
  <c r="AP62" i="18" s="1"/>
  <c r="AP61" i="18" s="1"/>
  <c r="AO61" i="18"/>
  <c r="AN61" i="18"/>
  <c r="AM61" i="18"/>
  <c r="AL61" i="18"/>
  <c r="AK61" i="18"/>
  <c r="AJ61" i="18"/>
  <c r="AI61" i="18"/>
  <c r="AH61" i="18"/>
  <c r="AG61" i="18"/>
  <c r="AF61" i="18"/>
  <c r="AE61" i="18"/>
  <c r="AD61" i="18"/>
  <c r="AC61" i="18"/>
  <c r="AB61" i="18"/>
  <c r="AA61" i="18"/>
  <c r="Z61" i="18"/>
  <c r="Y61" i="18"/>
  <c r="X61" i="18"/>
  <c r="W61" i="18"/>
  <c r="V61" i="18"/>
  <c r="U61" i="18"/>
  <c r="T61" i="18"/>
  <c r="S61" i="18"/>
  <c r="R61" i="18"/>
  <c r="Q61" i="18"/>
  <c r="P61" i="18"/>
  <c r="O61" i="18"/>
  <c r="N61" i="18"/>
  <c r="M61" i="18"/>
  <c r="L61" i="18"/>
  <c r="K61" i="18"/>
  <c r="J61" i="18"/>
  <c r="I61" i="18"/>
  <c r="H61" i="18"/>
  <c r="G61" i="18"/>
  <c r="F61" i="18"/>
  <c r="E61" i="18"/>
  <c r="D61" i="18"/>
  <c r="C61" i="18"/>
  <c r="AP60" i="18"/>
  <c r="R60" i="18"/>
  <c r="AP59" i="18"/>
  <c r="R59" i="18"/>
  <c r="R58" i="18"/>
  <c r="AP58" i="18" s="1"/>
  <c r="R57" i="18"/>
  <c r="AP57" i="18" s="1"/>
  <c r="AP56" i="18"/>
  <c r="AP55" i="18" s="1"/>
  <c r="R56" i="18"/>
  <c r="R55" i="18" s="1"/>
  <c r="AO55" i="18"/>
  <c r="AN55" i="18"/>
  <c r="AM55" i="18"/>
  <c r="AL55" i="18"/>
  <c r="AK55" i="18"/>
  <c r="AJ55" i="18"/>
  <c r="AI55" i="18"/>
  <c r="AH55" i="18"/>
  <c r="AG55" i="18"/>
  <c r="AF55" i="18"/>
  <c r="AE55" i="18"/>
  <c r="AD55" i="18"/>
  <c r="AC55" i="18"/>
  <c r="AB55" i="18"/>
  <c r="AA55" i="18"/>
  <c r="Z55" i="18"/>
  <c r="Y55" i="18"/>
  <c r="X55" i="18"/>
  <c r="W55" i="18"/>
  <c r="V55" i="18"/>
  <c r="U55" i="18"/>
  <c r="T55" i="18"/>
  <c r="S55" i="18"/>
  <c r="Q55" i="18"/>
  <c r="P55" i="18"/>
  <c r="O55" i="18"/>
  <c r="N55" i="18"/>
  <c r="M55" i="18"/>
  <c r="L55" i="18"/>
  <c r="K55" i="18"/>
  <c r="J55" i="18"/>
  <c r="I55" i="18"/>
  <c r="H55" i="18"/>
  <c r="G55" i="18"/>
  <c r="F55" i="18"/>
  <c r="E55" i="18"/>
  <c r="D55" i="18"/>
  <c r="C55" i="18"/>
  <c r="AP54" i="18"/>
  <c r="R54" i="18"/>
  <c r="R53" i="18"/>
  <c r="AP53" i="18" s="1"/>
  <c r="R52" i="18"/>
  <c r="AP52" i="18" s="1"/>
  <c r="AP51" i="18"/>
  <c r="AP50" i="18" s="1"/>
  <c r="R51" i="18"/>
  <c r="R50" i="18" s="1"/>
  <c r="AO50" i="18"/>
  <c r="AN50" i="18"/>
  <c r="AM50" i="18"/>
  <c r="AL50" i="18"/>
  <c r="AK50" i="18"/>
  <c r="AJ50" i="18"/>
  <c r="AI50" i="18"/>
  <c r="AH50" i="18"/>
  <c r="AG50" i="18"/>
  <c r="AF50" i="18"/>
  <c r="AE50" i="18"/>
  <c r="AD50" i="18"/>
  <c r="AC50" i="18"/>
  <c r="AB50" i="18"/>
  <c r="AA50" i="18"/>
  <c r="Z50" i="18"/>
  <c r="Y50" i="18"/>
  <c r="X50" i="18"/>
  <c r="W50" i="18"/>
  <c r="V50" i="18"/>
  <c r="U50" i="18"/>
  <c r="T50" i="18"/>
  <c r="S50" i="18"/>
  <c r="Q50" i="18"/>
  <c r="P50" i="18"/>
  <c r="O50" i="18"/>
  <c r="N50" i="18"/>
  <c r="M50" i="18"/>
  <c r="L50" i="18"/>
  <c r="K50" i="18"/>
  <c r="J50" i="18"/>
  <c r="I50" i="18"/>
  <c r="H50" i="18"/>
  <c r="G50" i="18"/>
  <c r="F50" i="18"/>
  <c r="E50" i="18"/>
  <c r="D50" i="18"/>
  <c r="C50" i="18"/>
  <c r="AP49" i="18"/>
  <c r="R49" i="18"/>
  <c r="R48" i="18"/>
  <c r="AP48" i="18" s="1"/>
  <c r="R47" i="18"/>
  <c r="AP47" i="18" s="1"/>
  <c r="AP46" i="18"/>
  <c r="R46" i="18"/>
  <c r="AP45" i="18"/>
  <c r="R45" i="18"/>
  <c r="R44" i="18"/>
  <c r="AP44" i="18" s="1"/>
  <c r="R43" i="18"/>
  <c r="AP43" i="18" s="1"/>
  <c r="AO42" i="18"/>
  <c r="AO39" i="18" s="1"/>
  <c r="AN42" i="18"/>
  <c r="AN39" i="18" s="1"/>
  <c r="AM42" i="18"/>
  <c r="AL42" i="18"/>
  <c r="AK42" i="18"/>
  <c r="AK39" i="18" s="1"/>
  <c r="AJ42" i="18"/>
  <c r="AI42" i="18"/>
  <c r="AH42" i="18"/>
  <c r="AH39" i="18" s="1"/>
  <c r="AG42" i="18"/>
  <c r="AG39" i="18" s="1"/>
  <c r="AF42" i="18"/>
  <c r="AF39" i="18" s="1"/>
  <c r="AE42" i="18"/>
  <c r="AD42" i="18"/>
  <c r="AC42" i="18"/>
  <c r="AC39" i="18" s="1"/>
  <c r="AB42" i="18"/>
  <c r="AA42" i="18"/>
  <c r="Z42" i="18"/>
  <c r="Z39" i="18" s="1"/>
  <c r="Y42" i="18"/>
  <c r="Y39" i="18" s="1"/>
  <c r="X42" i="18"/>
  <c r="X39" i="18" s="1"/>
  <c r="W42" i="18"/>
  <c r="V42" i="18"/>
  <c r="U42" i="18"/>
  <c r="U39" i="18" s="1"/>
  <c r="T42" i="18"/>
  <c r="S42" i="18"/>
  <c r="R42" i="18"/>
  <c r="Q42" i="18"/>
  <c r="Q39" i="18" s="1"/>
  <c r="P42" i="18"/>
  <c r="P39" i="18" s="1"/>
  <c r="O42" i="18"/>
  <c r="N42" i="18"/>
  <c r="M42" i="18"/>
  <c r="M39" i="18" s="1"/>
  <c r="L42" i="18"/>
  <c r="K42" i="18"/>
  <c r="J42" i="18"/>
  <c r="J39" i="18" s="1"/>
  <c r="I42" i="18"/>
  <c r="I39" i="18" s="1"/>
  <c r="H42" i="18"/>
  <c r="H39" i="18" s="1"/>
  <c r="G42" i="18"/>
  <c r="F42" i="18"/>
  <c r="E42" i="18"/>
  <c r="E39" i="18" s="1"/>
  <c r="D42" i="18"/>
  <c r="C42" i="18"/>
  <c r="AP41" i="18"/>
  <c r="AP40" i="18" s="1"/>
  <c r="R41" i="18"/>
  <c r="AO40" i="18"/>
  <c r="AN40" i="18"/>
  <c r="AM40" i="18"/>
  <c r="AL40" i="18"/>
  <c r="AK40" i="18"/>
  <c r="AJ40" i="18"/>
  <c r="AI40" i="18"/>
  <c r="AH40" i="18"/>
  <c r="AG40" i="18"/>
  <c r="AF40" i="18"/>
  <c r="AE40" i="18"/>
  <c r="AD40" i="18"/>
  <c r="AC40" i="18"/>
  <c r="AB40" i="18"/>
  <c r="AA40" i="18"/>
  <c r="Z40" i="18"/>
  <c r="Y40" i="18"/>
  <c r="X40" i="18"/>
  <c r="W40" i="18"/>
  <c r="V40" i="18"/>
  <c r="U40" i="18"/>
  <c r="T40" i="18"/>
  <c r="S40" i="18"/>
  <c r="Q40" i="18"/>
  <c r="P40" i="18"/>
  <c r="O40" i="18"/>
  <c r="N40" i="18"/>
  <c r="M40" i="18"/>
  <c r="L40" i="18"/>
  <c r="K40" i="18"/>
  <c r="J40" i="18"/>
  <c r="I40" i="18"/>
  <c r="H40" i="18"/>
  <c r="G40" i="18"/>
  <c r="R40" i="18" s="1"/>
  <c r="F40" i="18"/>
  <c r="E40" i="18"/>
  <c r="D40" i="18"/>
  <c r="C40" i="18"/>
  <c r="AM39" i="18"/>
  <c r="AL39" i="18"/>
  <c r="AJ39" i="18"/>
  <c r="AI39" i="18"/>
  <c r="AE39" i="18"/>
  <c r="AD39" i="18"/>
  <c r="AB39" i="18"/>
  <c r="AA39" i="18"/>
  <c r="W39" i="18"/>
  <c r="V39" i="18"/>
  <c r="T39" i="18"/>
  <c r="S39" i="18"/>
  <c r="O39" i="18"/>
  <c r="N39" i="18"/>
  <c r="L39" i="18"/>
  <c r="K39" i="18"/>
  <c r="G39" i="18"/>
  <c r="F39" i="18"/>
  <c r="D39" i="18"/>
  <c r="C39" i="18"/>
  <c r="AP38" i="18"/>
  <c r="R38" i="18"/>
  <c r="R37" i="18"/>
  <c r="AP37" i="18" s="1"/>
  <c r="R36" i="18"/>
  <c r="AP36" i="18" s="1"/>
  <c r="AP35" i="18"/>
  <c r="R35" i="18"/>
  <c r="AP34" i="18"/>
  <c r="R34" i="18"/>
  <c r="R33" i="18"/>
  <c r="AP33" i="18" s="1"/>
  <c r="R32" i="18"/>
  <c r="AP32" i="18" s="1"/>
  <c r="AP31" i="18"/>
  <c r="R31" i="18"/>
  <c r="R29" i="18" s="1"/>
  <c r="AP30" i="18"/>
  <c r="R30" i="18"/>
  <c r="AO29" i="18"/>
  <c r="AN29" i="18"/>
  <c r="AM29" i="18"/>
  <c r="AL29" i="18"/>
  <c r="AK29" i="18"/>
  <c r="AK10" i="18" s="1"/>
  <c r="AJ29" i="18"/>
  <c r="AI29" i="18"/>
  <c r="AH29" i="18"/>
  <c r="AG29" i="18"/>
  <c r="AF29" i="18"/>
  <c r="AE29" i="18"/>
  <c r="AD29" i="18"/>
  <c r="AC29" i="18"/>
  <c r="AC10" i="18" s="1"/>
  <c r="AB29" i="18"/>
  <c r="AA29" i="18"/>
  <c r="Z29" i="18"/>
  <c r="Y29" i="18"/>
  <c r="X29" i="18"/>
  <c r="W29" i="18"/>
  <c r="V29" i="18"/>
  <c r="U29" i="18"/>
  <c r="U10" i="18" s="1"/>
  <c r="T29" i="18"/>
  <c r="S29" i="18"/>
  <c r="Q29" i="18"/>
  <c r="P29" i="18"/>
  <c r="O29" i="18"/>
  <c r="N29" i="18"/>
  <c r="M29" i="18"/>
  <c r="M10" i="18" s="1"/>
  <c r="L29" i="18"/>
  <c r="K29" i="18"/>
  <c r="J29" i="18"/>
  <c r="I29" i="18"/>
  <c r="H29" i="18"/>
  <c r="G29" i="18"/>
  <c r="F29" i="18"/>
  <c r="E29" i="18"/>
  <c r="E10" i="18" s="1"/>
  <c r="D29" i="18"/>
  <c r="C29" i="18"/>
  <c r="R28" i="18"/>
  <c r="AP28" i="18" s="1"/>
  <c r="R27" i="18"/>
  <c r="AP27" i="18" s="1"/>
  <c r="AP26" i="18"/>
  <c r="R26" i="18"/>
  <c r="AP25" i="18"/>
  <c r="R25" i="18"/>
  <c r="R24" i="18"/>
  <c r="AP24" i="18" s="1"/>
  <c r="R23" i="18"/>
  <c r="AP23" i="18" s="1"/>
  <c r="AP22" i="18" s="1"/>
  <c r="AO22" i="18"/>
  <c r="AN22" i="18"/>
  <c r="AM22" i="18"/>
  <c r="AL22" i="18"/>
  <c r="AK22" i="18"/>
  <c r="AJ22" i="18"/>
  <c r="AI22" i="18"/>
  <c r="AH22" i="18"/>
  <c r="AG22" i="18"/>
  <c r="AF22" i="18"/>
  <c r="AE22" i="18"/>
  <c r="AD22" i="18"/>
  <c r="AC22" i="18"/>
  <c r="AB22" i="18"/>
  <c r="AA22" i="18"/>
  <c r="Z22" i="18"/>
  <c r="Y22" i="18"/>
  <c r="X22" i="18"/>
  <c r="W22" i="18"/>
  <c r="V22" i="18"/>
  <c r="U22" i="18"/>
  <c r="T22" i="18"/>
  <c r="S22" i="18"/>
  <c r="R22" i="18"/>
  <c r="Q22" i="18"/>
  <c r="P22" i="18"/>
  <c r="O22" i="18"/>
  <c r="N22" i="18"/>
  <c r="M22" i="18"/>
  <c r="L22" i="18"/>
  <c r="K22" i="18"/>
  <c r="J22" i="18"/>
  <c r="I22" i="18"/>
  <c r="H22" i="18"/>
  <c r="G22" i="18"/>
  <c r="F22" i="18"/>
  <c r="E22" i="18"/>
  <c r="D22" i="18"/>
  <c r="C22" i="18"/>
  <c r="AP21" i="18"/>
  <c r="R21" i="18"/>
  <c r="AP20" i="18"/>
  <c r="R20" i="18"/>
  <c r="R19" i="18"/>
  <c r="AP19" i="18" s="1"/>
  <c r="AP18" i="18" s="1"/>
  <c r="AO18" i="18"/>
  <c r="AN18" i="18"/>
  <c r="AN10" i="18" s="1"/>
  <c r="AM18" i="18"/>
  <c r="AL18" i="18"/>
  <c r="AL10" i="18" s="1"/>
  <c r="AK18" i="18"/>
  <c r="AJ18" i="18"/>
  <c r="AI18" i="18"/>
  <c r="AH18" i="18"/>
  <c r="AG18" i="18"/>
  <c r="AF18" i="18"/>
  <c r="AF10" i="18" s="1"/>
  <c r="AE18" i="18"/>
  <c r="AD18" i="18"/>
  <c r="AD10" i="18" s="1"/>
  <c r="AC18" i="18"/>
  <c r="AB18" i="18"/>
  <c r="AA18" i="18"/>
  <c r="Z18" i="18"/>
  <c r="Y18" i="18"/>
  <c r="X18" i="18"/>
  <c r="X10" i="18" s="1"/>
  <c r="W18" i="18"/>
  <c r="V18" i="18"/>
  <c r="V10" i="18" s="1"/>
  <c r="U18" i="18"/>
  <c r="T18" i="18"/>
  <c r="S18" i="18"/>
  <c r="Q18" i="18"/>
  <c r="P18" i="18"/>
  <c r="P10" i="18" s="1"/>
  <c r="O18" i="18"/>
  <c r="N18" i="18"/>
  <c r="N10" i="18" s="1"/>
  <c r="M18" i="18"/>
  <c r="L18" i="18"/>
  <c r="K18" i="18"/>
  <c r="J18" i="18"/>
  <c r="I18" i="18"/>
  <c r="H18" i="18"/>
  <c r="H10" i="18" s="1"/>
  <c r="G18" i="18"/>
  <c r="F18" i="18"/>
  <c r="F10" i="18" s="1"/>
  <c r="E18" i="18"/>
  <c r="D18" i="18"/>
  <c r="C18" i="18"/>
  <c r="R17" i="18"/>
  <c r="AP17" i="18" s="1"/>
  <c r="AP16" i="18"/>
  <c r="AP15" i="18" s="1"/>
  <c r="R16" i="18"/>
  <c r="R15" i="18" s="1"/>
  <c r="AO15" i="18"/>
  <c r="AN15" i="18"/>
  <c r="AM15" i="18"/>
  <c r="AM10" i="18" s="1"/>
  <c r="AL15" i="18"/>
  <c r="AK15" i="18"/>
  <c r="AJ15" i="18"/>
  <c r="AJ10" i="18" s="1"/>
  <c r="AI15" i="18"/>
  <c r="AI10" i="18" s="1"/>
  <c r="AH15" i="18"/>
  <c r="AG15" i="18"/>
  <c r="AF15" i="18"/>
  <c r="AE15" i="18"/>
  <c r="AE10" i="18" s="1"/>
  <c r="AD15" i="18"/>
  <c r="AC15" i="18"/>
  <c r="AB15" i="18"/>
  <c r="AB10" i="18" s="1"/>
  <c r="AA15" i="18"/>
  <c r="AA10" i="18" s="1"/>
  <c r="Z15" i="18"/>
  <c r="Y15" i="18"/>
  <c r="X15" i="18"/>
  <c r="W15" i="18"/>
  <c r="W10" i="18" s="1"/>
  <c r="V15" i="18"/>
  <c r="U15" i="18"/>
  <c r="T15" i="18"/>
  <c r="T10" i="18" s="1"/>
  <c r="S15" i="18"/>
  <c r="S10" i="18" s="1"/>
  <c r="Q15" i="18"/>
  <c r="P15" i="18"/>
  <c r="O15" i="18"/>
  <c r="O10" i="18" s="1"/>
  <c r="N15" i="18"/>
  <c r="M15" i="18"/>
  <c r="L15" i="18"/>
  <c r="L10" i="18" s="1"/>
  <c r="K15" i="18"/>
  <c r="K10" i="18" s="1"/>
  <c r="J15" i="18"/>
  <c r="I15" i="18"/>
  <c r="H15" i="18"/>
  <c r="G15" i="18"/>
  <c r="G10" i="18" s="1"/>
  <c r="F15" i="18"/>
  <c r="E15" i="18"/>
  <c r="D15" i="18"/>
  <c r="D10" i="18" s="1"/>
  <c r="C15" i="18"/>
  <c r="C10" i="18" s="1"/>
  <c r="AP14" i="18"/>
  <c r="R14" i="18"/>
  <c r="R13" i="18"/>
  <c r="AP13" i="18" s="1"/>
  <c r="R12" i="18"/>
  <c r="AP12" i="18" s="1"/>
  <c r="AP11" i="18" s="1"/>
  <c r="AO11" i="18"/>
  <c r="AN11" i="18"/>
  <c r="AM11" i="18"/>
  <c r="AL11" i="18"/>
  <c r="AK11" i="18"/>
  <c r="AJ11" i="18"/>
  <c r="AI11" i="18"/>
  <c r="AH11" i="18"/>
  <c r="AG11" i="18"/>
  <c r="AF11" i="18"/>
  <c r="AE11" i="18"/>
  <c r="AD11" i="18"/>
  <c r="AC11" i="18"/>
  <c r="AB11" i="18"/>
  <c r="AA11" i="18"/>
  <c r="Z11" i="18"/>
  <c r="Y11" i="18"/>
  <c r="X11" i="18"/>
  <c r="W11" i="18"/>
  <c r="V11" i="18"/>
  <c r="U11" i="18"/>
  <c r="T11" i="18"/>
  <c r="S11" i="18"/>
  <c r="R11" i="18"/>
  <c r="Q11" i="18"/>
  <c r="P11" i="18"/>
  <c r="O11" i="18"/>
  <c r="N11" i="18"/>
  <c r="M11" i="18"/>
  <c r="L11" i="18"/>
  <c r="K11" i="18"/>
  <c r="J11" i="18"/>
  <c r="I11" i="18"/>
  <c r="H11" i="18"/>
  <c r="G11" i="18"/>
  <c r="F11" i="18"/>
  <c r="E11" i="18"/>
  <c r="D11" i="18"/>
  <c r="C11" i="18"/>
  <c r="AO10" i="18"/>
  <c r="AO68" i="18" s="1"/>
  <c r="AH10" i="18"/>
  <c r="AG10" i="18"/>
  <c r="AG68" i="18" s="1"/>
  <c r="Z10" i="18"/>
  <c r="Y10" i="18"/>
  <c r="Y68" i="18" s="1"/>
  <c r="Q10" i="18"/>
  <c r="Q68" i="18" s="1"/>
  <c r="J10" i="18"/>
  <c r="I10" i="18"/>
  <c r="I68" i="18" s="1"/>
  <c r="R9" i="18"/>
  <c r="R8" i="18" s="1"/>
  <c r="AO8" i="18"/>
  <c r="AN8" i="18"/>
  <c r="AM8" i="18"/>
  <c r="AL8" i="18"/>
  <c r="AK8" i="18"/>
  <c r="AK68" i="18" s="1"/>
  <c r="AJ8" i="18"/>
  <c r="AI8" i="18"/>
  <c r="AH8" i="18"/>
  <c r="AH68" i="18" s="1"/>
  <c r="AG8" i="18"/>
  <c r="AF8" i="18"/>
  <c r="AE8" i="18"/>
  <c r="AD8" i="18"/>
  <c r="AC8" i="18"/>
  <c r="AC68" i="18" s="1"/>
  <c r="AB8" i="18"/>
  <c r="AA8" i="18"/>
  <c r="Z8" i="18"/>
  <c r="Z68" i="18" s="1"/>
  <c r="Y8" i="18"/>
  <c r="X8" i="18"/>
  <c r="W8" i="18"/>
  <c r="V8" i="18"/>
  <c r="U8" i="18"/>
  <c r="U68" i="18" s="1"/>
  <c r="T8" i="18"/>
  <c r="S8" i="18"/>
  <c r="Q8" i="18"/>
  <c r="P8" i="18"/>
  <c r="P68" i="18" s="1"/>
  <c r="O8" i="18"/>
  <c r="N8" i="18"/>
  <c r="M8" i="18"/>
  <c r="M68" i="18" s="1"/>
  <c r="L8" i="18"/>
  <c r="L68" i="18" s="1"/>
  <c r="K8" i="18"/>
  <c r="J8" i="18"/>
  <c r="J68" i="18" s="1"/>
  <c r="I8" i="18"/>
  <c r="H8" i="18"/>
  <c r="H68" i="18" s="1"/>
  <c r="G8" i="18"/>
  <c r="F8" i="18"/>
  <c r="E8" i="18"/>
  <c r="E68" i="18" s="1"/>
  <c r="D8" i="18"/>
  <c r="D68" i="18" s="1"/>
  <c r="C8" i="18"/>
  <c r="AI68" i="18" l="1"/>
  <c r="R39" i="18"/>
  <c r="AP10" i="18"/>
  <c r="S68" i="18"/>
  <c r="AA68" i="18"/>
  <c r="C68" i="18"/>
  <c r="K68" i="18"/>
  <c r="T68" i="18"/>
  <c r="AB68" i="18"/>
  <c r="AJ68" i="18"/>
  <c r="V68" i="18"/>
  <c r="AD68" i="18"/>
  <c r="F68" i="18"/>
  <c r="N68" i="18"/>
  <c r="W68" i="18"/>
  <c r="AE68" i="18"/>
  <c r="AM68" i="18"/>
  <c r="AL68" i="18"/>
  <c r="G68" i="18"/>
  <c r="O68" i="18"/>
  <c r="X68" i="18"/>
  <c r="AF68" i="18"/>
  <c r="AN68" i="18"/>
  <c r="AP29" i="18"/>
  <c r="AP42" i="18"/>
  <c r="AP39" i="18" s="1"/>
  <c r="R18" i="18"/>
  <c r="R10" i="18" s="1"/>
  <c r="R68" i="18" s="1"/>
  <c r="AP9" i="18"/>
  <c r="AP8" i="18" s="1"/>
  <c r="V67" i="34"/>
  <c r="U67" i="34"/>
  <c r="V66" i="34"/>
  <c r="U66" i="34"/>
  <c r="V65" i="34"/>
  <c r="U65" i="34"/>
  <c r="V64" i="34"/>
  <c r="U64" i="34"/>
  <c r="V63" i="34"/>
  <c r="U63" i="34"/>
  <c r="V62" i="34"/>
  <c r="T62" i="34"/>
  <c r="S62" i="34"/>
  <c r="R62" i="34"/>
  <c r="Q62" i="34"/>
  <c r="P62" i="34"/>
  <c r="O62" i="34"/>
  <c r="N62" i="34"/>
  <c r="M62" i="34"/>
  <c r="L62" i="34"/>
  <c r="K62" i="34"/>
  <c r="J62" i="34"/>
  <c r="I62" i="34"/>
  <c r="H62" i="34"/>
  <c r="G62" i="34"/>
  <c r="F62" i="34"/>
  <c r="E62" i="34"/>
  <c r="D62" i="34"/>
  <c r="C62" i="34"/>
  <c r="U62" i="34" s="1"/>
  <c r="V61" i="34"/>
  <c r="U61" i="34"/>
  <c r="V60" i="34"/>
  <c r="U60" i="34"/>
  <c r="V59" i="34"/>
  <c r="U59" i="34"/>
  <c r="V58" i="34"/>
  <c r="U58" i="34"/>
  <c r="V57" i="34"/>
  <c r="U57" i="34"/>
  <c r="T56" i="34"/>
  <c r="S56" i="34"/>
  <c r="R56" i="34"/>
  <c r="Q56" i="34"/>
  <c r="P56" i="34"/>
  <c r="O56" i="34"/>
  <c r="N56" i="34"/>
  <c r="M56" i="34"/>
  <c r="L56" i="34"/>
  <c r="K56" i="34"/>
  <c r="J56" i="34"/>
  <c r="I56" i="34"/>
  <c r="H56" i="34"/>
  <c r="G56" i="34"/>
  <c r="F56" i="34"/>
  <c r="E56" i="34"/>
  <c r="U56" i="34" s="1"/>
  <c r="D56" i="34"/>
  <c r="V56" i="34" s="1"/>
  <c r="C56" i="34"/>
  <c r="V55" i="34"/>
  <c r="U55" i="34"/>
  <c r="V54" i="34"/>
  <c r="U54" i="34"/>
  <c r="V53" i="34"/>
  <c r="U53" i="34"/>
  <c r="V52" i="34"/>
  <c r="U52" i="34"/>
  <c r="T51" i="34"/>
  <c r="S51" i="34"/>
  <c r="R51" i="34"/>
  <c r="Q51" i="34"/>
  <c r="P51" i="34"/>
  <c r="O51" i="34"/>
  <c r="N51" i="34"/>
  <c r="M51" i="34"/>
  <c r="L51" i="34"/>
  <c r="K51" i="34"/>
  <c r="J51" i="34"/>
  <c r="I51" i="34"/>
  <c r="H51" i="34"/>
  <c r="G51" i="34"/>
  <c r="F51" i="34"/>
  <c r="V51" i="34" s="1"/>
  <c r="E51" i="34"/>
  <c r="U51" i="34" s="1"/>
  <c r="D51" i="34"/>
  <c r="C51" i="34"/>
  <c r="V50" i="34"/>
  <c r="U50" i="34"/>
  <c r="V49" i="34"/>
  <c r="U49" i="34"/>
  <c r="V48" i="34"/>
  <c r="U48" i="34"/>
  <c r="V47" i="34"/>
  <c r="U47" i="34"/>
  <c r="V46" i="34"/>
  <c r="U46" i="34"/>
  <c r="V45" i="34"/>
  <c r="U45" i="34"/>
  <c r="V44" i="34"/>
  <c r="V43" i="34" s="1"/>
  <c r="U44" i="34"/>
  <c r="U43" i="34" s="1"/>
  <c r="T43" i="34"/>
  <c r="S43" i="34"/>
  <c r="S40" i="34" s="1"/>
  <c r="R43" i="34"/>
  <c r="R40" i="34" s="1"/>
  <c r="Q43" i="34"/>
  <c r="P43" i="34"/>
  <c r="O43" i="34"/>
  <c r="O40" i="34" s="1"/>
  <c r="N43" i="34"/>
  <c r="M43" i="34"/>
  <c r="L43" i="34"/>
  <c r="K43" i="34"/>
  <c r="K40" i="34" s="1"/>
  <c r="J43" i="34"/>
  <c r="J40" i="34" s="1"/>
  <c r="I43" i="34"/>
  <c r="H43" i="34"/>
  <c r="G43" i="34"/>
  <c r="G40" i="34" s="1"/>
  <c r="F43" i="34"/>
  <c r="E43" i="34"/>
  <c r="D43" i="34"/>
  <c r="C43" i="34"/>
  <c r="C40" i="34" s="1"/>
  <c r="V42" i="34"/>
  <c r="U42" i="34"/>
  <c r="T41" i="34"/>
  <c r="S41" i="34"/>
  <c r="R41" i="34"/>
  <c r="Q41" i="34"/>
  <c r="P41" i="34"/>
  <c r="P40" i="34" s="1"/>
  <c r="O41" i="34"/>
  <c r="N41" i="34"/>
  <c r="N40" i="34" s="1"/>
  <c r="M41" i="34"/>
  <c r="L41" i="34"/>
  <c r="K41" i="34"/>
  <c r="J41" i="34"/>
  <c r="I41" i="34"/>
  <c r="H41" i="34"/>
  <c r="H40" i="34" s="1"/>
  <c r="G41" i="34"/>
  <c r="F41" i="34"/>
  <c r="V41" i="34" s="1"/>
  <c r="V40" i="34" s="1"/>
  <c r="E41" i="34"/>
  <c r="U41" i="34" s="1"/>
  <c r="D41" i="34"/>
  <c r="C41" i="34"/>
  <c r="T40" i="34"/>
  <c r="Q40" i="34"/>
  <c r="M40" i="34"/>
  <c r="L40" i="34"/>
  <c r="I40" i="34"/>
  <c r="E40" i="34"/>
  <c r="D40" i="34"/>
  <c r="V39" i="34"/>
  <c r="U39" i="34"/>
  <c r="V38" i="34"/>
  <c r="U38" i="34"/>
  <c r="V37" i="34"/>
  <c r="U37" i="34"/>
  <c r="V36" i="34"/>
  <c r="U36" i="34"/>
  <c r="V35" i="34"/>
  <c r="U35" i="34"/>
  <c r="V34" i="34"/>
  <c r="U34" i="34"/>
  <c r="V33" i="34"/>
  <c r="U33" i="34"/>
  <c r="V32" i="34"/>
  <c r="U32" i="34"/>
  <c r="V31" i="34"/>
  <c r="U31" i="34"/>
  <c r="T30" i="34"/>
  <c r="S30" i="34"/>
  <c r="R30" i="34"/>
  <c r="Q30" i="34"/>
  <c r="P30" i="34"/>
  <c r="O30" i="34"/>
  <c r="N30" i="34"/>
  <c r="M30" i="34"/>
  <c r="L30" i="34"/>
  <c r="K30" i="34"/>
  <c r="J30" i="34"/>
  <c r="I30" i="34"/>
  <c r="H30" i="34"/>
  <c r="G30" i="34"/>
  <c r="F30" i="34"/>
  <c r="E30" i="34"/>
  <c r="D30" i="34"/>
  <c r="V30" i="34" s="1"/>
  <c r="C30" i="34"/>
  <c r="U30" i="34" s="1"/>
  <c r="V29" i="34"/>
  <c r="U29" i="34"/>
  <c r="V28" i="34"/>
  <c r="U28" i="34"/>
  <c r="V27" i="34"/>
  <c r="U27" i="34"/>
  <c r="V26" i="34"/>
  <c r="U26" i="34"/>
  <c r="V25" i="34"/>
  <c r="U25" i="34"/>
  <c r="V24" i="34"/>
  <c r="U24" i="34"/>
  <c r="T23" i="34"/>
  <c r="S23" i="34"/>
  <c r="R23" i="34"/>
  <c r="Q23" i="34"/>
  <c r="P23" i="34"/>
  <c r="O23" i="34"/>
  <c r="N23" i="34"/>
  <c r="M23" i="34"/>
  <c r="L23" i="34"/>
  <c r="K23" i="34"/>
  <c r="J23" i="34"/>
  <c r="I23" i="34"/>
  <c r="H23" i="34"/>
  <c r="G23" i="34"/>
  <c r="F23" i="34"/>
  <c r="E23" i="34"/>
  <c r="D23" i="34"/>
  <c r="V23" i="34" s="1"/>
  <c r="C23" i="34"/>
  <c r="U23" i="34" s="1"/>
  <c r="V22" i="34"/>
  <c r="U22" i="34"/>
  <c r="V21" i="34"/>
  <c r="U21" i="34"/>
  <c r="V20" i="34"/>
  <c r="U20" i="34"/>
  <c r="T19" i="34"/>
  <c r="S19" i="34"/>
  <c r="R19" i="34"/>
  <c r="Q19" i="34"/>
  <c r="P19" i="34"/>
  <c r="O19" i="34"/>
  <c r="N19" i="34"/>
  <c r="M19" i="34"/>
  <c r="L19" i="34"/>
  <c r="K19" i="34"/>
  <c r="J19" i="34"/>
  <c r="I19" i="34"/>
  <c r="H19" i="34"/>
  <c r="G19" i="34"/>
  <c r="F19" i="34"/>
  <c r="E19" i="34"/>
  <c r="U19" i="34" s="1"/>
  <c r="D19" i="34"/>
  <c r="V19" i="34" s="1"/>
  <c r="C19" i="34"/>
  <c r="V18" i="34"/>
  <c r="U18" i="34"/>
  <c r="V17" i="34"/>
  <c r="U17" i="34"/>
  <c r="T16" i="34"/>
  <c r="S16" i="34"/>
  <c r="R16" i="34"/>
  <c r="Q16" i="34"/>
  <c r="Q11" i="34" s="1"/>
  <c r="P16" i="34"/>
  <c r="O16" i="34"/>
  <c r="N16" i="34"/>
  <c r="M16" i="34"/>
  <c r="M11" i="34" s="1"/>
  <c r="L16" i="34"/>
  <c r="K16" i="34"/>
  <c r="J16" i="34"/>
  <c r="I16" i="34"/>
  <c r="H16" i="34"/>
  <c r="G16" i="34"/>
  <c r="F16" i="34"/>
  <c r="E16" i="34"/>
  <c r="E11" i="34" s="1"/>
  <c r="D16" i="34"/>
  <c r="V16" i="34" s="1"/>
  <c r="C16" i="34"/>
  <c r="V15" i="34"/>
  <c r="U15" i="34"/>
  <c r="V14" i="34"/>
  <c r="U14" i="34"/>
  <c r="V13" i="34"/>
  <c r="U13" i="34"/>
  <c r="T12" i="34"/>
  <c r="T11" i="34" s="1"/>
  <c r="S12" i="34"/>
  <c r="S11" i="34" s="1"/>
  <c r="R12" i="34"/>
  <c r="Q12" i="34"/>
  <c r="P12" i="34"/>
  <c r="O12" i="34"/>
  <c r="N12" i="34"/>
  <c r="N11" i="34" s="1"/>
  <c r="M12" i="34"/>
  <c r="L12" i="34"/>
  <c r="L11" i="34" s="1"/>
  <c r="K12" i="34"/>
  <c r="K11" i="34" s="1"/>
  <c r="J12" i="34"/>
  <c r="I12" i="34"/>
  <c r="I11" i="34" s="1"/>
  <c r="H12" i="34"/>
  <c r="G12" i="34"/>
  <c r="F12" i="34"/>
  <c r="F11" i="34" s="1"/>
  <c r="E12" i="34"/>
  <c r="D12" i="34"/>
  <c r="D11" i="34" s="1"/>
  <c r="C12" i="34"/>
  <c r="C11" i="34" s="1"/>
  <c r="R11" i="34"/>
  <c r="P11" i="34"/>
  <c r="O11" i="34"/>
  <c r="J11" i="34"/>
  <c r="H11" i="34"/>
  <c r="G11" i="34"/>
  <c r="V10" i="34"/>
  <c r="U10" i="34"/>
  <c r="T9" i="34"/>
  <c r="T69" i="34" s="1"/>
  <c r="S9" i="34"/>
  <c r="R9" i="34"/>
  <c r="Q9" i="34"/>
  <c r="Q69" i="34" s="1"/>
  <c r="P9" i="34"/>
  <c r="O9" i="34"/>
  <c r="N9" i="34"/>
  <c r="M9" i="34"/>
  <c r="M69" i="34" s="1"/>
  <c r="L9" i="34"/>
  <c r="L69" i="34" s="1"/>
  <c r="K9" i="34"/>
  <c r="J9" i="34"/>
  <c r="I9" i="34"/>
  <c r="I69" i="34" s="1"/>
  <c r="H9" i="34"/>
  <c r="G9" i="34"/>
  <c r="F9" i="34"/>
  <c r="E9" i="34"/>
  <c r="E69" i="34" s="1"/>
  <c r="D9" i="34"/>
  <c r="D69" i="34" s="1"/>
  <c r="C9" i="34"/>
  <c r="V67" i="33"/>
  <c r="U67" i="33"/>
  <c r="V66" i="33"/>
  <c r="U66" i="33"/>
  <c r="V65" i="33"/>
  <c r="U65" i="33"/>
  <c r="V64" i="33"/>
  <c r="U64" i="33"/>
  <c r="V63" i="33"/>
  <c r="U63" i="33"/>
  <c r="U62" i="33"/>
  <c r="T62" i="33"/>
  <c r="T40" i="33" s="1"/>
  <c r="S62" i="33"/>
  <c r="R62" i="33"/>
  <c r="Q62" i="33"/>
  <c r="P62" i="33"/>
  <c r="O62" i="33"/>
  <c r="N62" i="33"/>
  <c r="M62" i="33"/>
  <c r="L62" i="33"/>
  <c r="L40" i="33" s="1"/>
  <c r="K62" i="33"/>
  <c r="J62" i="33"/>
  <c r="I62" i="33"/>
  <c r="H62" i="33"/>
  <c r="G62" i="33"/>
  <c r="F62" i="33"/>
  <c r="E62" i="33"/>
  <c r="D62" i="33"/>
  <c r="V62" i="33" s="1"/>
  <c r="C62" i="33"/>
  <c r="V61" i="33"/>
  <c r="U61" i="33"/>
  <c r="V60" i="33"/>
  <c r="U60" i="33"/>
  <c r="V59" i="33"/>
  <c r="U59" i="33"/>
  <c r="V58" i="33"/>
  <c r="U58" i="33"/>
  <c r="V57" i="33"/>
  <c r="U57" i="33"/>
  <c r="T56" i="33"/>
  <c r="S56" i="33"/>
  <c r="R56" i="33"/>
  <c r="Q56" i="33"/>
  <c r="P56" i="33"/>
  <c r="O56" i="33"/>
  <c r="N56" i="33"/>
  <c r="M56" i="33"/>
  <c r="L56" i="33"/>
  <c r="K56" i="33"/>
  <c r="J56" i="33"/>
  <c r="I56" i="33"/>
  <c r="H56" i="33"/>
  <c r="G56" i="33"/>
  <c r="F56" i="33"/>
  <c r="E56" i="33"/>
  <c r="D56" i="33"/>
  <c r="V56" i="33" s="1"/>
  <c r="C56" i="33"/>
  <c r="U56" i="33" s="1"/>
  <c r="V55" i="33"/>
  <c r="U55" i="33"/>
  <c r="V54" i="33"/>
  <c r="U54" i="33"/>
  <c r="V53" i="33"/>
  <c r="U53" i="33"/>
  <c r="V52" i="33"/>
  <c r="U52" i="33"/>
  <c r="T51" i="33"/>
  <c r="S51" i="33"/>
  <c r="R51" i="33"/>
  <c r="Q51" i="33"/>
  <c r="P51" i="33"/>
  <c r="O51" i="33"/>
  <c r="N51" i="33"/>
  <c r="M51" i="33"/>
  <c r="L51" i="33"/>
  <c r="K51" i="33"/>
  <c r="J51" i="33"/>
  <c r="I51" i="33"/>
  <c r="H51" i="33"/>
  <c r="G51" i="33"/>
  <c r="F51" i="33"/>
  <c r="V51" i="33" s="1"/>
  <c r="E51" i="33"/>
  <c r="D51" i="33"/>
  <c r="C51" i="33"/>
  <c r="U51" i="33" s="1"/>
  <c r="V50" i="33"/>
  <c r="U50" i="33"/>
  <c r="V49" i="33"/>
  <c r="U49" i="33"/>
  <c r="V48" i="33"/>
  <c r="U48" i="33"/>
  <c r="V47" i="33"/>
  <c r="U47" i="33"/>
  <c r="V46" i="33"/>
  <c r="U46" i="33"/>
  <c r="V45" i="33"/>
  <c r="U45" i="33"/>
  <c r="V44" i="33"/>
  <c r="U44" i="33"/>
  <c r="T43" i="33"/>
  <c r="S43" i="33"/>
  <c r="R43" i="33"/>
  <c r="Q43" i="33"/>
  <c r="P43" i="33"/>
  <c r="O43" i="33"/>
  <c r="N43" i="33"/>
  <c r="M43" i="33"/>
  <c r="M40" i="33" s="1"/>
  <c r="L43" i="33"/>
  <c r="K43" i="33"/>
  <c r="J43" i="33"/>
  <c r="I43" i="33"/>
  <c r="H43" i="33"/>
  <c r="G43" i="33"/>
  <c r="F43" i="33"/>
  <c r="E43" i="33"/>
  <c r="U43" i="33" s="1"/>
  <c r="D43" i="33"/>
  <c r="V43" i="33" s="1"/>
  <c r="C43" i="33"/>
  <c r="V42" i="33"/>
  <c r="U42" i="33"/>
  <c r="T41" i="33"/>
  <c r="S41" i="33"/>
  <c r="R41" i="33"/>
  <c r="Q41" i="33"/>
  <c r="Q40" i="33" s="1"/>
  <c r="P41" i="33"/>
  <c r="P40" i="33" s="1"/>
  <c r="O41" i="33"/>
  <c r="O40" i="33" s="1"/>
  <c r="N41" i="33"/>
  <c r="N40" i="33" s="1"/>
  <c r="M41" i="33"/>
  <c r="L41" i="33"/>
  <c r="K41" i="33"/>
  <c r="J41" i="33"/>
  <c r="I41" i="33"/>
  <c r="I40" i="33" s="1"/>
  <c r="H41" i="33"/>
  <c r="H40" i="33" s="1"/>
  <c r="G41" i="33"/>
  <c r="G40" i="33" s="1"/>
  <c r="F41" i="33"/>
  <c r="V41" i="33" s="1"/>
  <c r="E41" i="33"/>
  <c r="D41" i="33"/>
  <c r="C41" i="33"/>
  <c r="U41" i="33" s="1"/>
  <c r="U40" i="33" s="1"/>
  <c r="S40" i="33"/>
  <c r="R40" i="33"/>
  <c r="K40" i="33"/>
  <c r="J40" i="33"/>
  <c r="C40" i="33"/>
  <c r="V39" i="33"/>
  <c r="U39" i="33"/>
  <c r="V38" i="33"/>
  <c r="U38" i="33"/>
  <c r="V37" i="33"/>
  <c r="U37" i="33"/>
  <c r="V36" i="33"/>
  <c r="U36" i="33"/>
  <c r="V35" i="33"/>
  <c r="U35" i="33"/>
  <c r="V34" i="33"/>
  <c r="U34" i="33"/>
  <c r="V33" i="33"/>
  <c r="U33" i="33"/>
  <c r="V32" i="33"/>
  <c r="U32" i="33"/>
  <c r="V31" i="33"/>
  <c r="U31" i="33"/>
  <c r="T30" i="33"/>
  <c r="S30" i="33"/>
  <c r="R30" i="33"/>
  <c r="Q30" i="33"/>
  <c r="P30" i="33"/>
  <c r="O30" i="33"/>
  <c r="N30" i="33"/>
  <c r="M30" i="33"/>
  <c r="L30" i="33"/>
  <c r="K30" i="33"/>
  <c r="J30" i="33"/>
  <c r="I30" i="33"/>
  <c r="H30" i="33"/>
  <c r="G30" i="33"/>
  <c r="F30" i="33"/>
  <c r="E30" i="33"/>
  <c r="U30" i="33" s="1"/>
  <c r="D30" i="33"/>
  <c r="V30" i="33" s="1"/>
  <c r="C30" i="33"/>
  <c r="V29" i="33"/>
  <c r="U29" i="33"/>
  <c r="V28" i="33"/>
  <c r="U28" i="33"/>
  <c r="V27" i="33"/>
  <c r="U27" i="33"/>
  <c r="V26" i="33"/>
  <c r="U26" i="33"/>
  <c r="V25" i="33"/>
  <c r="U25" i="33"/>
  <c r="V24" i="33"/>
  <c r="U24" i="33"/>
  <c r="T23" i="33"/>
  <c r="S23" i="33"/>
  <c r="R23" i="33"/>
  <c r="Q23" i="33"/>
  <c r="P23" i="33"/>
  <c r="O23" i="33"/>
  <c r="N23" i="33"/>
  <c r="M23" i="33"/>
  <c r="L23" i="33"/>
  <c r="K23" i="33"/>
  <c r="J23" i="33"/>
  <c r="I23" i="33"/>
  <c r="H23" i="33"/>
  <c r="G23" i="33"/>
  <c r="F23" i="33"/>
  <c r="E23" i="33"/>
  <c r="U23" i="33" s="1"/>
  <c r="D23" i="33"/>
  <c r="V23" i="33" s="1"/>
  <c r="C23" i="33"/>
  <c r="V22" i="33"/>
  <c r="U22" i="33"/>
  <c r="V21" i="33"/>
  <c r="U21" i="33"/>
  <c r="V20" i="33"/>
  <c r="U20" i="33"/>
  <c r="T19" i="33"/>
  <c r="S19" i="33"/>
  <c r="R19" i="33"/>
  <c r="Q19" i="33"/>
  <c r="P19" i="33"/>
  <c r="O19" i="33"/>
  <c r="N19" i="33"/>
  <c r="M19" i="33"/>
  <c r="L19" i="33"/>
  <c r="K19" i="33"/>
  <c r="J19" i="33"/>
  <c r="I19" i="33"/>
  <c r="H19" i="33"/>
  <c r="G19" i="33"/>
  <c r="F19" i="33"/>
  <c r="E19" i="33"/>
  <c r="D19" i="33"/>
  <c r="V19" i="33" s="1"/>
  <c r="C19" i="33"/>
  <c r="U19" i="33" s="1"/>
  <c r="V18" i="33"/>
  <c r="U18" i="33"/>
  <c r="V17" i="33"/>
  <c r="U17" i="33"/>
  <c r="T16" i="33"/>
  <c r="S16" i="33"/>
  <c r="S11" i="33" s="1"/>
  <c r="R16" i="33"/>
  <c r="R11" i="33" s="1"/>
  <c r="Q16" i="33"/>
  <c r="P16" i="33"/>
  <c r="O16" i="33"/>
  <c r="N16" i="33"/>
  <c r="M16" i="33"/>
  <c r="L16" i="33"/>
  <c r="K16" i="33"/>
  <c r="K11" i="33" s="1"/>
  <c r="J16" i="33"/>
  <c r="J11" i="33" s="1"/>
  <c r="I16" i="33"/>
  <c r="H16" i="33"/>
  <c r="G16" i="33"/>
  <c r="F16" i="33"/>
  <c r="E16" i="33"/>
  <c r="D16" i="33"/>
  <c r="V16" i="33" s="1"/>
  <c r="C16" i="33"/>
  <c r="U16" i="33" s="1"/>
  <c r="V15" i="33"/>
  <c r="U15" i="33"/>
  <c r="V14" i="33"/>
  <c r="U14" i="33"/>
  <c r="V13" i="33"/>
  <c r="U13" i="33"/>
  <c r="T12" i="33"/>
  <c r="T11" i="33" s="1"/>
  <c r="S12" i="33"/>
  <c r="R12" i="33"/>
  <c r="Q12" i="33"/>
  <c r="P12" i="33"/>
  <c r="O12" i="33"/>
  <c r="O11" i="33" s="1"/>
  <c r="N12" i="33"/>
  <c r="N11" i="33" s="1"/>
  <c r="M12" i="33"/>
  <c r="M11" i="33" s="1"/>
  <c r="L12" i="33"/>
  <c r="L11" i="33" s="1"/>
  <c r="K12" i="33"/>
  <c r="J12" i="33"/>
  <c r="I12" i="33"/>
  <c r="H12" i="33"/>
  <c r="G12" i="33"/>
  <c r="G11" i="33" s="1"/>
  <c r="F12" i="33"/>
  <c r="F11" i="33" s="1"/>
  <c r="E12" i="33"/>
  <c r="U12" i="33" s="1"/>
  <c r="D12" i="33"/>
  <c r="D11" i="33" s="1"/>
  <c r="C12" i="33"/>
  <c r="Q11" i="33"/>
  <c r="P11" i="33"/>
  <c r="I11" i="33"/>
  <c r="H11" i="33"/>
  <c r="V10" i="33"/>
  <c r="U10" i="33"/>
  <c r="T9" i="33"/>
  <c r="T69" i="33" s="1"/>
  <c r="S9" i="33"/>
  <c r="S69" i="33" s="1"/>
  <c r="R9" i="33"/>
  <c r="R69" i="33" s="1"/>
  <c r="Q9" i="33"/>
  <c r="Q69" i="33" s="1"/>
  <c r="P9" i="33"/>
  <c r="P69" i="33" s="1"/>
  <c r="O9" i="33"/>
  <c r="N9" i="33"/>
  <c r="N69" i="33" s="1"/>
  <c r="M9" i="33"/>
  <c r="M69" i="33" s="1"/>
  <c r="L9" i="33"/>
  <c r="L69" i="33" s="1"/>
  <c r="K9" i="33"/>
  <c r="K69" i="33" s="1"/>
  <c r="J9" i="33"/>
  <c r="J69" i="33" s="1"/>
  <c r="I9" i="33"/>
  <c r="I69" i="33" s="1"/>
  <c r="H9" i="33"/>
  <c r="H69" i="33" s="1"/>
  <c r="G9" i="33"/>
  <c r="F9" i="33"/>
  <c r="E9" i="33"/>
  <c r="D9" i="33"/>
  <c r="C9" i="33"/>
  <c r="U9" i="33" s="1"/>
  <c r="V67" i="32"/>
  <c r="U67" i="32"/>
  <c r="V66" i="32"/>
  <c r="U66" i="32"/>
  <c r="V65" i="32"/>
  <c r="U65" i="32"/>
  <c r="V64" i="32"/>
  <c r="U64" i="32"/>
  <c r="V63" i="32"/>
  <c r="U63" i="32"/>
  <c r="T62" i="32"/>
  <c r="S62" i="32"/>
  <c r="R62" i="32"/>
  <c r="Q62" i="32"/>
  <c r="P62" i="32"/>
  <c r="O62" i="32"/>
  <c r="N62" i="32"/>
  <c r="N40" i="32" s="1"/>
  <c r="M62" i="32"/>
  <c r="L62" i="32"/>
  <c r="K62" i="32"/>
  <c r="J62" i="32"/>
  <c r="I62" i="32"/>
  <c r="H62" i="32"/>
  <c r="G62" i="32"/>
  <c r="F62" i="32"/>
  <c r="V62" i="32" s="1"/>
  <c r="E62" i="32"/>
  <c r="U62" i="32" s="1"/>
  <c r="D62" i="32"/>
  <c r="C62" i="32"/>
  <c r="V61" i="32"/>
  <c r="U61" i="32"/>
  <c r="V60" i="32"/>
  <c r="U60" i="32"/>
  <c r="V59" i="32"/>
  <c r="U59" i="32"/>
  <c r="V58" i="32"/>
  <c r="U58" i="32"/>
  <c r="V57" i="32"/>
  <c r="U57" i="32"/>
  <c r="T56" i="32"/>
  <c r="S56" i="32"/>
  <c r="R56" i="32"/>
  <c r="Q56" i="32"/>
  <c r="P56" i="32"/>
  <c r="O56" i="32"/>
  <c r="N56" i="32"/>
  <c r="M56" i="32"/>
  <c r="L56" i="32"/>
  <c r="K56" i="32"/>
  <c r="J56" i="32"/>
  <c r="I56" i="32"/>
  <c r="H56" i="32"/>
  <c r="G56" i="32"/>
  <c r="F56" i="32"/>
  <c r="E56" i="32"/>
  <c r="U56" i="32" s="1"/>
  <c r="D56" i="32"/>
  <c r="V56" i="32" s="1"/>
  <c r="C56" i="32"/>
  <c r="V55" i="32"/>
  <c r="U55" i="32"/>
  <c r="V54" i="32"/>
  <c r="U54" i="32"/>
  <c r="V53" i="32"/>
  <c r="U53" i="32"/>
  <c r="V52" i="32"/>
  <c r="U52" i="32"/>
  <c r="T51" i="32"/>
  <c r="S51" i="32"/>
  <c r="R51" i="32"/>
  <c r="Q51" i="32"/>
  <c r="P51" i="32"/>
  <c r="O51" i="32"/>
  <c r="N51" i="32"/>
  <c r="M51" i="32"/>
  <c r="L51" i="32"/>
  <c r="K51" i="32"/>
  <c r="J51" i="32"/>
  <c r="I51" i="32"/>
  <c r="H51" i="32"/>
  <c r="G51" i="32"/>
  <c r="F51" i="32"/>
  <c r="E51" i="32"/>
  <c r="D51" i="32"/>
  <c r="V51" i="32" s="1"/>
  <c r="C51" i="32"/>
  <c r="U51" i="32" s="1"/>
  <c r="V50" i="32"/>
  <c r="U50" i="32"/>
  <c r="V49" i="32"/>
  <c r="U49" i="32"/>
  <c r="V48" i="32"/>
  <c r="U48" i="32"/>
  <c r="V47" i="32"/>
  <c r="U47" i="32"/>
  <c r="V46" i="32"/>
  <c r="U46" i="32"/>
  <c r="V45" i="32"/>
  <c r="U45" i="32"/>
  <c r="V44" i="32"/>
  <c r="U44" i="32"/>
  <c r="T43" i="32"/>
  <c r="S43" i="32"/>
  <c r="S40" i="32" s="1"/>
  <c r="R43" i="32"/>
  <c r="R40" i="32" s="1"/>
  <c r="Q43" i="32"/>
  <c r="P43" i="32"/>
  <c r="O43" i="32"/>
  <c r="N43" i="32"/>
  <c r="M43" i="32"/>
  <c r="L43" i="32"/>
  <c r="K43" i="32"/>
  <c r="K40" i="32" s="1"/>
  <c r="J43" i="32"/>
  <c r="J40" i="32" s="1"/>
  <c r="I43" i="32"/>
  <c r="H43" i="32"/>
  <c r="G43" i="32"/>
  <c r="F43" i="32"/>
  <c r="E43" i="32"/>
  <c r="D43" i="32"/>
  <c r="V43" i="32" s="1"/>
  <c r="C43" i="32"/>
  <c r="U43" i="32" s="1"/>
  <c r="V42" i="32"/>
  <c r="U42" i="32"/>
  <c r="T41" i="32"/>
  <c r="S41" i="32"/>
  <c r="R41" i="32"/>
  <c r="Q41" i="32"/>
  <c r="Q40" i="32" s="1"/>
  <c r="P41" i="32"/>
  <c r="P40" i="32" s="1"/>
  <c r="O41" i="32"/>
  <c r="O40" i="32" s="1"/>
  <c r="N41" i="32"/>
  <c r="M41" i="32"/>
  <c r="L41" i="32"/>
  <c r="K41" i="32"/>
  <c r="J41" i="32"/>
  <c r="I41" i="32"/>
  <c r="I40" i="32" s="1"/>
  <c r="H41" i="32"/>
  <c r="H40" i="32" s="1"/>
  <c r="G41" i="32"/>
  <c r="G40" i="32" s="1"/>
  <c r="F41" i="32"/>
  <c r="E41" i="32"/>
  <c r="D41" i="32"/>
  <c r="V41" i="32" s="1"/>
  <c r="C41" i="32"/>
  <c r="U41" i="32" s="1"/>
  <c r="U40" i="32" s="1"/>
  <c r="T40" i="32"/>
  <c r="M40" i="32"/>
  <c r="L40" i="32"/>
  <c r="E40" i="32"/>
  <c r="D40" i="32"/>
  <c r="V39" i="32"/>
  <c r="U39" i="32"/>
  <c r="V38" i="32"/>
  <c r="U38" i="32"/>
  <c r="V37" i="32"/>
  <c r="U37" i="32"/>
  <c r="V36" i="32"/>
  <c r="U36" i="32"/>
  <c r="V35" i="32"/>
  <c r="U35" i="32"/>
  <c r="V34" i="32"/>
  <c r="U34" i="32"/>
  <c r="V33" i="32"/>
  <c r="U33" i="32"/>
  <c r="V32" i="32"/>
  <c r="U32" i="32"/>
  <c r="V31" i="32"/>
  <c r="U31" i="32"/>
  <c r="T30" i="32"/>
  <c r="S30" i="32"/>
  <c r="R30" i="32"/>
  <c r="Q30" i="32"/>
  <c r="P30" i="32"/>
  <c r="O30" i="32"/>
  <c r="N30" i="32"/>
  <c r="M30" i="32"/>
  <c r="L30" i="32"/>
  <c r="K30" i="32"/>
  <c r="J30" i="32"/>
  <c r="I30" i="32"/>
  <c r="H30" i="32"/>
  <c r="G30" i="32"/>
  <c r="F30" i="32"/>
  <c r="E30" i="32"/>
  <c r="D30" i="32"/>
  <c r="V30" i="32" s="1"/>
  <c r="C30" i="32"/>
  <c r="U30" i="32" s="1"/>
  <c r="V29" i="32"/>
  <c r="U29" i="32"/>
  <c r="V28" i="32"/>
  <c r="U28" i="32"/>
  <c r="V27" i="32"/>
  <c r="U27" i="32"/>
  <c r="V26" i="32"/>
  <c r="U26" i="32"/>
  <c r="V25" i="32"/>
  <c r="U25" i="32"/>
  <c r="V24" i="32"/>
  <c r="U24" i="32"/>
  <c r="T23" i="32"/>
  <c r="S23" i="32"/>
  <c r="R23" i="32"/>
  <c r="Q23" i="32"/>
  <c r="P23" i="32"/>
  <c r="O23" i="32"/>
  <c r="N23" i="32"/>
  <c r="M23" i="32"/>
  <c r="L23" i="32"/>
  <c r="K23" i="32"/>
  <c r="J23" i="32"/>
  <c r="I23" i="32"/>
  <c r="H23" i="32"/>
  <c r="G23" i="32"/>
  <c r="F23" i="32"/>
  <c r="E23" i="32"/>
  <c r="D23" i="32"/>
  <c r="V23" i="32" s="1"/>
  <c r="C23" i="32"/>
  <c r="U23" i="32" s="1"/>
  <c r="V22" i="32"/>
  <c r="U22" i="32"/>
  <c r="V21" i="32"/>
  <c r="U21" i="32"/>
  <c r="V20" i="32"/>
  <c r="U20" i="32"/>
  <c r="U19" i="32"/>
  <c r="T19" i="32"/>
  <c r="S19" i="32"/>
  <c r="R19" i="32"/>
  <c r="Q19" i="32"/>
  <c r="P19" i="32"/>
  <c r="O19" i="32"/>
  <c r="N19" i="32"/>
  <c r="M19" i="32"/>
  <c r="L19" i="32"/>
  <c r="K19" i="32"/>
  <c r="J19" i="32"/>
  <c r="I19" i="32"/>
  <c r="H19" i="32"/>
  <c r="G19" i="32"/>
  <c r="F19" i="32"/>
  <c r="E19" i="32"/>
  <c r="D19" i="32"/>
  <c r="V19" i="32" s="1"/>
  <c r="C19" i="32"/>
  <c r="V18" i="32"/>
  <c r="U18" i="32"/>
  <c r="V17" i="32"/>
  <c r="U17" i="32"/>
  <c r="T16" i="32"/>
  <c r="S16" i="32"/>
  <c r="R16" i="32"/>
  <c r="Q16" i="32"/>
  <c r="P16" i="32"/>
  <c r="O16" i="32"/>
  <c r="N16" i="32"/>
  <c r="M16" i="32"/>
  <c r="L16" i="32"/>
  <c r="K16" i="32"/>
  <c r="J16" i="32"/>
  <c r="I16" i="32"/>
  <c r="H16" i="32"/>
  <c r="G16" i="32"/>
  <c r="F16" i="32"/>
  <c r="E16" i="32"/>
  <c r="U16" i="32" s="1"/>
  <c r="D16" i="32"/>
  <c r="V16" i="32" s="1"/>
  <c r="C16" i="32"/>
  <c r="V15" i="32"/>
  <c r="U15" i="32"/>
  <c r="V14" i="32"/>
  <c r="U14" i="32"/>
  <c r="V13" i="32"/>
  <c r="U13" i="32"/>
  <c r="T12" i="32"/>
  <c r="T11" i="32" s="1"/>
  <c r="S12" i="32"/>
  <c r="R12" i="32"/>
  <c r="Q12" i="32"/>
  <c r="P12" i="32"/>
  <c r="O12" i="32"/>
  <c r="O11" i="32" s="1"/>
  <c r="N12" i="32"/>
  <c r="N11" i="32" s="1"/>
  <c r="M12" i="32"/>
  <c r="M11" i="32" s="1"/>
  <c r="L12" i="32"/>
  <c r="L11" i="32" s="1"/>
  <c r="K12" i="32"/>
  <c r="J12" i="32"/>
  <c r="I12" i="32"/>
  <c r="H12" i="32"/>
  <c r="G12" i="32"/>
  <c r="G11" i="32" s="1"/>
  <c r="F12" i="32"/>
  <c r="V12" i="32" s="1"/>
  <c r="E12" i="32"/>
  <c r="E11" i="32" s="1"/>
  <c r="D12" i="32"/>
  <c r="D11" i="32" s="1"/>
  <c r="C12" i="32"/>
  <c r="S11" i="32"/>
  <c r="R11" i="32"/>
  <c r="Q11" i="32"/>
  <c r="P11" i="32"/>
  <c r="K11" i="32"/>
  <c r="J11" i="32"/>
  <c r="I11" i="32"/>
  <c r="H11" i="32"/>
  <c r="C11" i="32"/>
  <c r="V10" i="32"/>
  <c r="U10" i="32"/>
  <c r="T9" i="32"/>
  <c r="T69" i="32" s="1"/>
  <c r="S9" i="32"/>
  <c r="S69" i="32" s="1"/>
  <c r="R9" i="32"/>
  <c r="R69" i="32" s="1"/>
  <c r="Q9" i="32"/>
  <c r="P9" i="32"/>
  <c r="P69" i="32" s="1"/>
  <c r="O9" i="32"/>
  <c r="N9" i="32"/>
  <c r="N69" i="32" s="1"/>
  <c r="M9" i="32"/>
  <c r="M69" i="32" s="1"/>
  <c r="L9" i="32"/>
  <c r="L69" i="32" s="1"/>
  <c r="K9" i="32"/>
  <c r="K69" i="32" s="1"/>
  <c r="J9" i="32"/>
  <c r="J69" i="32" s="1"/>
  <c r="I9" i="32"/>
  <c r="H9" i="32"/>
  <c r="H69" i="32" s="1"/>
  <c r="G9" i="32"/>
  <c r="F9" i="32"/>
  <c r="E9" i="32"/>
  <c r="E69" i="32" s="1"/>
  <c r="D9" i="32"/>
  <c r="D69" i="32" s="1"/>
  <c r="C9" i="32"/>
  <c r="U9" i="32" s="1"/>
  <c r="V67" i="31"/>
  <c r="U67" i="31"/>
  <c r="V66" i="31"/>
  <c r="U66" i="31"/>
  <c r="V65" i="31"/>
  <c r="U65" i="31"/>
  <c r="V64" i="31"/>
  <c r="U64" i="31"/>
  <c r="V63" i="31"/>
  <c r="U63" i="31"/>
  <c r="T62" i="31"/>
  <c r="S62" i="31"/>
  <c r="R62" i="31"/>
  <c r="Q62" i="31"/>
  <c r="P62" i="31"/>
  <c r="O62" i="31"/>
  <c r="N62" i="31"/>
  <c r="N40" i="31" s="1"/>
  <c r="M62" i="31"/>
  <c r="L62" i="31"/>
  <c r="K62" i="31"/>
  <c r="J62" i="31"/>
  <c r="I62" i="31"/>
  <c r="H62" i="31"/>
  <c r="G62" i="31"/>
  <c r="F62" i="31"/>
  <c r="F40" i="31" s="1"/>
  <c r="E62" i="31"/>
  <c r="U62" i="31" s="1"/>
  <c r="D62" i="31"/>
  <c r="C62" i="31"/>
  <c r="V61" i="31"/>
  <c r="U61" i="31"/>
  <c r="V60" i="31"/>
  <c r="U60" i="31"/>
  <c r="V59" i="31"/>
  <c r="U59" i="31"/>
  <c r="V58" i="31"/>
  <c r="U58" i="31"/>
  <c r="V57" i="31"/>
  <c r="U57" i="31"/>
  <c r="T56" i="31"/>
  <c r="S56" i="31"/>
  <c r="R56" i="31"/>
  <c r="Q56" i="31"/>
  <c r="P56" i="31"/>
  <c r="O56" i="31"/>
  <c r="N56" i="31"/>
  <c r="M56" i="31"/>
  <c r="L56" i="31"/>
  <c r="K56" i="31"/>
  <c r="J56" i="31"/>
  <c r="I56" i="31"/>
  <c r="H56" i="31"/>
  <c r="G56" i="31"/>
  <c r="F56" i="31"/>
  <c r="E56" i="31"/>
  <c r="D56" i="31"/>
  <c r="V56" i="31" s="1"/>
  <c r="C56" i="31"/>
  <c r="U56" i="31" s="1"/>
  <c r="V55" i="31"/>
  <c r="U55" i="31"/>
  <c r="V54" i="31"/>
  <c r="U54" i="31"/>
  <c r="V53" i="31"/>
  <c r="U53" i="31"/>
  <c r="V52" i="31"/>
  <c r="U52" i="31"/>
  <c r="T51" i="31"/>
  <c r="S51" i="31"/>
  <c r="R51" i="31"/>
  <c r="Q51" i="31"/>
  <c r="P51" i="31"/>
  <c r="O51" i="31"/>
  <c r="N51" i="31"/>
  <c r="M51" i="31"/>
  <c r="L51" i="31"/>
  <c r="K51" i="31"/>
  <c r="J51" i="31"/>
  <c r="I51" i="31"/>
  <c r="H51" i="31"/>
  <c r="G51" i="31"/>
  <c r="F51" i="31"/>
  <c r="E51" i="31"/>
  <c r="D51" i="31"/>
  <c r="V51" i="31" s="1"/>
  <c r="C51" i="31"/>
  <c r="U51" i="31" s="1"/>
  <c r="V50" i="31"/>
  <c r="U50" i="31"/>
  <c r="V49" i="31"/>
  <c r="U49" i="31"/>
  <c r="V48" i="31"/>
  <c r="U48" i="31"/>
  <c r="V47" i="31"/>
  <c r="U47" i="31"/>
  <c r="V46" i="31"/>
  <c r="U46" i="31"/>
  <c r="V45" i="31"/>
  <c r="U45" i="31"/>
  <c r="V44" i="31"/>
  <c r="U44" i="31"/>
  <c r="T43" i="31"/>
  <c r="S43" i="31"/>
  <c r="R43" i="31"/>
  <c r="Q43" i="31"/>
  <c r="Q40" i="31" s="1"/>
  <c r="P43" i="31"/>
  <c r="O43" i="31"/>
  <c r="N43" i="31"/>
  <c r="M43" i="31"/>
  <c r="L43" i="31"/>
  <c r="K43" i="31"/>
  <c r="J43" i="31"/>
  <c r="I43" i="31"/>
  <c r="I40" i="31" s="1"/>
  <c r="H43" i="31"/>
  <c r="G43" i="31"/>
  <c r="F43" i="31"/>
  <c r="E43" i="31"/>
  <c r="U43" i="31" s="1"/>
  <c r="D43" i="31"/>
  <c r="V43" i="31" s="1"/>
  <c r="C43" i="31"/>
  <c r="V42" i="31"/>
  <c r="U42" i="31"/>
  <c r="T41" i="31"/>
  <c r="S41" i="31"/>
  <c r="R41" i="31"/>
  <c r="R40" i="31" s="1"/>
  <c r="Q41" i="31"/>
  <c r="P41" i="31"/>
  <c r="P40" i="31" s="1"/>
  <c r="O41" i="31"/>
  <c r="O40" i="31" s="1"/>
  <c r="N41" i="31"/>
  <c r="M41" i="31"/>
  <c r="M40" i="31" s="1"/>
  <c r="L41" i="31"/>
  <c r="K41" i="31"/>
  <c r="J41" i="31"/>
  <c r="J40" i="31" s="1"/>
  <c r="I41" i="31"/>
  <c r="H41" i="31"/>
  <c r="H40" i="31" s="1"/>
  <c r="G41" i="31"/>
  <c r="G40" i="31" s="1"/>
  <c r="F41" i="31"/>
  <c r="E41" i="31"/>
  <c r="E40" i="31" s="1"/>
  <c r="D41" i="31"/>
  <c r="V41" i="31" s="1"/>
  <c r="C41" i="31"/>
  <c r="U41" i="31" s="1"/>
  <c r="U40" i="31" s="1"/>
  <c r="T40" i="31"/>
  <c r="S40" i="31"/>
  <c r="L40" i="31"/>
  <c r="K40" i="31"/>
  <c r="D40" i="31"/>
  <c r="C40" i="31"/>
  <c r="V39" i="31"/>
  <c r="U39" i="31"/>
  <c r="V38" i="31"/>
  <c r="U38" i="31"/>
  <c r="V37" i="31"/>
  <c r="U37" i="31"/>
  <c r="V36" i="31"/>
  <c r="U36" i="31"/>
  <c r="V35" i="31"/>
  <c r="U35" i="31"/>
  <c r="V34" i="31"/>
  <c r="U34" i="31"/>
  <c r="V33" i="31"/>
  <c r="U33" i="31"/>
  <c r="V32" i="31"/>
  <c r="U32" i="31"/>
  <c r="V31" i="31"/>
  <c r="U31" i="31"/>
  <c r="T30" i="31"/>
  <c r="S30" i="31"/>
  <c r="R30" i="31"/>
  <c r="Q30" i="31"/>
  <c r="P30" i="31"/>
  <c r="O30" i="31"/>
  <c r="N30" i="31"/>
  <c r="M30" i="31"/>
  <c r="L30" i="31"/>
  <c r="K30" i="31"/>
  <c r="J30" i="31"/>
  <c r="I30" i="31"/>
  <c r="H30" i="31"/>
  <c r="G30" i="31"/>
  <c r="F30" i="31"/>
  <c r="E30" i="31"/>
  <c r="U30" i="31" s="1"/>
  <c r="D30" i="31"/>
  <c r="V30" i="31" s="1"/>
  <c r="C30" i="31"/>
  <c r="V29" i="31"/>
  <c r="U29" i="31"/>
  <c r="V28" i="31"/>
  <c r="U28" i="31"/>
  <c r="V27" i="31"/>
  <c r="U27" i="31"/>
  <c r="V26" i="31"/>
  <c r="U26" i="31"/>
  <c r="V25" i="31"/>
  <c r="U25" i="31"/>
  <c r="V24" i="31"/>
  <c r="U24" i="31"/>
  <c r="T23" i="31"/>
  <c r="S23" i="31"/>
  <c r="R23" i="31"/>
  <c r="Q23" i="31"/>
  <c r="P23" i="31"/>
  <c r="O23" i="31"/>
  <c r="N23" i="31"/>
  <c r="M23" i="31"/>
  <c r="L23" i="31"/>
  <c r="K23" i="31"/>
  <c r="J23" i="31"/>
  <c r="I23" i="31"/>
  <c r="H23" i="31"/>
  <c r="G23" i="31"/>
  <c r="F23" i="31"/>
  <c r="E23" i="31"/>
  <c r="U23" i="31" s="1"/>
  <c r="D23" i="31"/>
  <c r="V23" i="31" s="1"/>
  <c r="C23" i="31"/>
  <c r="V22" i="31"/>
  <c r="U22" i="31"/>
  <c r="V21" i="31"/>
  <c r="U21" i="31"/>
  <c r="V20" i="31"/>
  <c r="U20" i="31"/>
  <c r="T19" i="31"/>
  <c r="S19" i="31"/>
  <c r="R19" i="31"/>
  <c r="Q19" i="31"/>
  <c r="P19" i="31"/>
  <c r="O19" i="31"/>
  <c r="N19" i="31"/>
  <c r="M19" i="31"/>
  <c r="L19" i="31"/>
  <c r="K19" i="31"/>
  <c r="J19" i="31"/>
  <c r="I19" i="31"/>
  <c r="H19" i="31"/>
  <c r="G19" i="31"/>
  <c r="F19" i="31"/>
  <c r="E19" i="31"/>
  <c r="D19" i="31"/>
  <c r="V19" i="31" s="1"/>
  <c r="C19" i="31"/>
  <c r="U19" i="31" s="1"/>
  <c r="V18" i="31"/>
  <c r="U18" i="31"/>
  <c r="V17" i="31"/>
  <c r="U17" i="31"/>
  <c r="T16" i="31"/>
  <c r="T11" i="31" s="1"/>
  <c r="S16" i="31"/>
  <c r="R16" i="31"/>
  <c r="Q16" i="31"/>
  <c r="P16" i="31"/>
  <c r="O16" i="31"/>
  <c r="N16" i="31"/>
  <c r="M16" i="31"/>
  <c r="L16" i="31"/>
  <c r="L11" i="31" s="1"/>
  <c r="K16" i="31"/>
  <c r="J16" i="31"/>
  <c r="I16" i="31"/>
  <c r="H16" i="31"/>
  <c r="G16" i="31"/>
  <c r="F16" i="31"/>
  <c r="E16" i="31"/>
  <c r="D16" i="31"/>
  <c r="V16" i="31" s="1"/>
  <c r="C16" i="31"/>
  <c r="U16" i="31" s="1"/>
  <c r="V15" i="31"/>
  <c r="U15" i="31"/>
  <c r="V14" i="31"/>
  <c r="U14" i="31"/>
  <c r="V13" i="31"/>
  <c r="U13" i="31"/>
  <c r="T12" i="31"/>
  <c r="S12" i="31"/>
  <c r="S11" i="31" s="1"/>
  <c r="R12" i="31"/>
  <c r="Q12" i="31"/>
  <c r="P12" i="31"/>
  <c r="P11" i="31" s="1"/>
  <c r="O12" i="31"/>
  <c r="N12" i="31"/>
  <c r="N11" i="31" s="1"/>
  <c r="M12" i="31"/>
  <c r="M11" i="31" s="1"/>
  <c r="L12" i="31"/>
  <c r="K12" i="31"/>
  <c r="K11" i="31" s="1"/>
  <c r="J12" i="31"/>
  <c r="I12" i="31"/>
  <c r="H12" i="31"/>
  <c r="H11" i="31" s="1"/>
  <c r="G12" i="31"/>
  <c r="F12" i="31"/>
  <c r="F11" i="31" s="1"/>
  <c r="E12" i="31"/>
  <c r="E11" i="31" s="1"/>
  <c r="D12" i="31"/>
  <c r="C12" i="31"/>
  <c r="C11" i="31" s="1"/>
  <c r="R11" i="31"/>
  <c r="Q11" i="31"/>
  <c r="O11" i="31"/>
  <c r="J11" i="31"/>
  <c r="I11" i="31"/>
  <c r="G11" i="31"/>
  <c r="V10" i="31"/>
  <c r="U10" i="31"/>
  <c r="T9" i="31"/>
  <c r="T69" i="31" s="1"/>
  <c r="S9" i="31"/>
  <c r="S69" i="31" s="1"/>
  <c r="R9" i="31"/>
  <c r="R69" i="31" s="1"/>
  <c r="Q9" i="31"/>
  <c r="P9" i="31"/>
  <c r="O9" i="31"/>
  <c r="O69" i="31" s="1"/>
  <c r="N9" i="31"/>
  <c r="M9" i="31"/>
  <c r="M69" i="31" s="1"/>
  <c r="L9" i="31"/>
  <c r="L69" i="31" s="1"/>
  <c r="K9" i="31"/>
  <c r="K69" i="31" s="1"/>
  <c r="J9" i="31"/>
  <c r="J69" i="31" s="1"/>
  <c r="I9" i="31"/>
  <c r="H9" i="31"/>
  <c r="G9" i="31"/>
  <c r="G69" i="31" s="1"/>
  <c r="F9" i="31"/>
  <c r="E9" i="31"/>
  <c r="E69" i="31" s="1"/>
  <c r="D9" i="31"/>
  <c r="V9" i="31" s="1"/>
  <c r="C9" i="31"/>
  <c r="C69" i="31" s="1"/>
  <c r="V67" i="30"/>
  <c r="U67" i="30"/>
  <c r="V66" i="30"/>
  <c r="U66" i="30"/>
  <c r="V65" i="30"/>
  <c r="U65" i="30"/>
  <c r="V64" i="30"/>
  <c r="U64" i="30"/>
  <c r="V63" i="30"/>
  <c r="U63" i="30"/>
  <c r="T62" i="30"/>
  <c r="S62" i="30"/>
  <c r="R62" i="30"/>
  <c r="Q62" i="30"/>
  <c r="P62" i="30"/>
  <c r="O62" i="30"/>
  <c r="N62" i="30"/>
  <c r="M62" i="30"/>
  <c r="L62" i="30"/>
  <c r="K62" i="30"/>
  <c r="J62" i="30"/>
  <c r="I62" i="30"/>
  <c r="H62" i="30"/>
  <c r="G62" i="30"/>
  <c r="G40" i="30" s="1"/>
  <c r="F62" i="30"/>
  <c r="V62" i="30" s="1"/>
  <c r="E62" i="30"/>
  <c r="D62" i="30"/>
  <c r="C62" i="30"/>
  <c r="U62" i="30" s="1"/>
  <c r="V61" i="30"/>
  <c r="U61" i="30"/>
  <c r="V60" i="30"/>
  <c r="U60" i="30"/>
  <c r="V59" i="30"/>
  <c r="U59" i="30"/>
  <c r="V58" i="30"/>
  <c r="U58" i="30"/>
  <c r="V57" i="30"/>
  <c r="U57" i="30"/>
  <c r="T56" i="30"/>
  <c r="S56" i="30"/>
  <c r="R56" i="30"/>
  <c r="Q56" i="30"/>
  <c r="P56" i="30"/>
  <c r="O56" i="30"/>
  <c r="N56" i="30"/>
  <c r="M56" i="30"/>
  <c r="L56" i="30"/>
  <c r="K56" i="30"/>
  <c r="J56" i="30"/>
  <c r="I56" i="30"/>
  <c r="H56" i="30"/>
  <c r="G56" i="30"/>
  <c r="F56" i="30"/>
  <c r="E56" i="30"/>
  <c r="U56" i="30" s="1"/>
  <c r="D56" i="30"/>
  <c r="V56" i="30" s="1"/>
  <c r="C56" i="30"/>
  <c r="V55" i="30"/>
  <c r="U55" i="30"/>
  <c r="V54" i="30"/>
  <c r="U54" i="30"/>
  <c r="V53" i="30"/>
  <c r="U53" i="30"/>
  <c r="V52" i="30"/>
  <c r="U52" i="30"/>
  <c r="T51" i="30"/>
  <c r="S51" i="30"/>
  <c r="R51" i="30"/>
  <c r="Q51" i="30"/>
  <c r="P51" i="30"/>
  <c r="O51" i="30"/>
  <c r="N51" i="30"/>
  <c r="M51" i="30"/>
  <c r="L51" i="30"/>
  <c r="K51" i="30"/>
  <c r="J51" i="30"/>
  <c r="I51" i="30"/>
  <c r="H51" i="30"/>
  <c r="G51" i="30"/>
  <c r="F51" i="30"/>
  <c r="E51" i="30"/>
  <c r="D51" i="30"/>
  <c r="V51" i="30" s="1"/>
  <c r="C51" i="30"/>
  <c r="U51" i="30" s="1"/>
  <c r="V50" i="30"/>
  <c r="U50" i="30"/>
  <c r="V49" i="30"/>
  <c r="U49" i="30"/>
  <c r="V48" i="30"/>
  <c r="U48" i="30"/>
  <c r="V47" i="30"/>
  <c r="U47" i="30"/>
  <c r="V46" i="30"/>
  <c r="U46" i="30"/>
  <c r="V45" i="30"/>
  <c r="U45" i="30"/>
  <c r="V44" i="30"/>
  <c r="U44" i="30"/>
  <c r="T43" i="30"/>
  <c r="S43" i="30"/>
  <c r="S40" i="30" s="1"/>
  <c r="R43" i="30"/>
  <c r="R40" i="30" s="1"/>
  <c r="Q43" i="30"/>
  <c r="P43" i="30"/>
  <c r="O43" i="30"/>
  <c r="N43" i="30"/>
  <c r="M43" i="30"/>
  <c r="L43" i="30"/>
  <c r="K43" i="30"/>
  <c r="K40" i="30" s="1"/>
  <c r="J43" i="30"/>
  <c r="J40" i="30" s="1"/>
  <c r="I43" i="30"/>
  <c r="H43" i="30"/>
  <c r="G43" i="30"/>
  <c r="F43" i="30"/>
  <c r="V43" i="30" s="1"/>
  <c r="E43" i="30"/>
  <c r="D43" i="30"/>
  <c r="C43" i="30"/>
  <c r="U43" i="30" s="1"/>
  <c r="V42" i="30"/>
  <c r="U42" i="30"/>
  <c r="T41" i="30"/>
  <c r="S41" i="30"/>
  <c r="R41" i="30"/>
  <c r="Q41" i="30"/>
  <c r="Q40" i="30" s="1"/>
  <c r="P41" i="30"/>
  <c r="P40" i="30" s="1"/>
  <c r="O41" i="30"/>
  <c r="O40" i="30" s="1"/>
  <c r="N41" i="30"/>
  <c r="N40" i="30" s="1"/>
  <c r="M41" i="30"/>
  <c r="L41" i="30"/>
  <c r="K41" i="30"/>
  <c r="J41" i="30"/>
  <c r="I41" i="30"/>
  <c r="I40" i="30" s="1"/>
  <c r="H41" i="30"/>
  <c r="H40" i="30" s="1"/>
  <c r="G41" i="30"/>
  <c r="F41" i="30"/>
  <c r="F40" i="30" s="1"/>
  <c r="E41" i="30"/>
  <c r="U41" i="30" s="1"/>
  <c r="U40" i="30" s="1"/>
  <c r="D41" i="30"/>
  <c r="V41" i="30" s="1"/>
  <c r="C41" i="30"/>
  <c r="T40" i="30"/>
  <c r="M40" i="30"/>
  <c r="L40" i="30"/>
  <c r="E40" i="30"/>
  <c r="D40" i="30"/>
  <c r="V39" i="30"/>
  <c r="U39" i="30"/>
  <c r="V38" i="30"/>
  <c r="U38" i="30"/>
  <c r="V37" i="30"/>
  <c r="U37" i="30"/>
  <c r="V36" i="30"/>
  <c r="U36" i="30"/>
  <c r="V35" i="30"/>
  <c r="U35" i="30"/>
  <c r="V34" i="30"/>
  <c r="U34" i="30"/>
  <c r="V33" i="30"/>
  <c r="U33" i="30"/>
  <c r="V32" i="30"/>
  <c r="U32" i="30"/>
  <c r="V31" i="30"/>
  <c r="U31" i="30"/>
  <c r="T30" i="30"/>
  <c r="S30" i="30"/>
  <c r="R30" i="30"/>
  <c r="Q30" i="30"/>
  <c r="P30" i="30"/>
  <c r="O30" i="30"/>
  <c r="N30" i="30"/>
  <c r="M30" i="30"/>
  <c r="L30" i="30"/>
  <c r="K30" i="30"/>
  <c r="J30" i="30"/>
  <c r="I30" i="30"/>
  <c r="H30" i="30"/>
  <c r="G30" i="30"/>
  <c r="F30" i="30"/>
  <c r="V30" i="30" s="1"/>
  <c r="E30" i="30"/>
  <c r="D30" i="30"/>
  <c r="C30" i="30"/>
  <c r="U30" i="30" s="1"/>
  <c r="V29" i="30"/>
  <c r="U29" i="30"/>
  <c r="V28" i="30"/>
  <c r="U28" i="30"/>
  <c r="V27" i="30"/>
  <c r="U27" i="30"/>
  <c r="V26" i="30"/>
  <c r="U26" i="30"/>
  <c r="V25" i="30"/>
  <c r="U25" i="30"/>
  <c r="V24" i="30"/>
  <c r="U24" i="30"/>
  <c r="T23" i="30"/>
  <c r="S23" i="30"/>
  <c r="R23" i="30"/>
  <c r="Q23" i="30"/>
  <c r="P23" i="30"/>
  <c r="O23" i="30"/>
  <c r="N23" i="30"/>
  <c r="M23" i="30"/>
  <c r="L23" i="30"/>
  <c r="K23" i="30"/>
  <c r="J23" i="30"/>
  <c r="I23" i="30"/>
  <c r="H23" i="30"/>
  <c r="G23" i="30"/>
  <c r="F23" i="30"/>
  <c r="V23" i="30" s="1"/>
  <c r="E23" i="30"/>
  <c r="D23" i="30"/>
  <c r="C23" i="30"/>
  <c r="U23" i="30" s="1"/>
  <c r="V22" i="30"/>
  <c r="U22" i="30"/>
  <c r="V21" i="30"/>
  <c r="U21" i="30"/>
  <c r="V20" i="30"/>
  <c r="U20" i="30"/>
  <c r="T19" i="30"/>
  <c r="S19" i="30"/>
  <c r="R19" i="30"/>
  <c r="Q19" i="30"/>
  <c r="P19" i="30"/>
  <c r="O19" i="30"/>
  <c r="N19" i="30"/>
  <c r="M19" i="30"/>
  <c r="L19" i="30"/>
  <c r="K19" i="30"/>
  <c r="J19" i="30"/>
  <c r="I19" i="30"/>
  <c r="H19" i="30"/>
  <c r="G19" i="30"/>
  <c r="F19" i="30"/>
  <c r="E19" i="30"/>
  <c r="U19" i="30" s="1"/>
  <c r="D19" i="30"/>
  <c r="V19" i="30" s="1"/>
  <c r="C19" i="30"/>
  <c r="V18" i="30"/>
  <c r="U18" i="30"/>
  <c r="V17" i="30"/>
  <c r="U17" i="30"/>
  <c r="T16" i="30"/>
  <c r="S16" i="30"/>
  <c r="R16" i="30"/>
  <c r="Q16" i="30"/>
  <c r="P16" i="30"/>
  <c r="O16" i="30"/>
  <c r="N16" i="30"/>
  <c r="M16" i="30"/>
  <c r="M11" i="30" s="1"/>
  <c r="L16" i="30"/>
  <c r="K16" i="30"/>
  <c r="J16" i="30"/>
  <c r="I16" i="30"/>
  <c r="H16" i="30"/>
  <c r="G16" i="30"/>
  <c r="F16" i="30"/>
  <c r="E16" i="30"/>
  <c r="E11" i="30" s="1"/>
  <c r="D16" i="30"/>
  <c r="V16" i="30" s="1"/>
  <c r="C16" i="30"/>
  <c r="V15" i="30"/>
  <c r="U15" i="30"/>
  <c r="V14" i="30"/>
  <c r="U14" i="30"/>
  <c r="V13" i="30"/>
  <c r="U13" i="30"/>
  <c r="T12" i="30"/>
  <c r="T11" i="30" s="1"/>
  <c r="S12" i="30"/>
  <c r="R12" i="30"/>
  <c r="Q12" i="30"/>
  <c r="P12" i="30"/>
  <c r="O12" i="30"/>
  <c r="O11" i="30" s="1"/>
  <c r="N12" i="30"/>
  <c r="N11" i="30" s="1"/>
  <c r="M12" i="30"/>
  <c r="L12" i="30"/>
  <c r="L11" i="30" s="1"/>
  <c r="K12" i="30"/>
  <c r="J12" i="30"/>
  <c r="I12" i="30"/>
  <c r="H12" i="30"/>
  <c r="G12" i="30"/>
  <c r="G11" i="30" s="1"/>
  <c r="F12" i="30"/>
  <c r="F11" i="30" s="1"/>
  <c r="E12" i="30"/>
  <c r="D12" i="30"/>
  <c r="D11" i="30" s="1"/>
  <c r="C12" i="30"/>
  <c r="U12" i="30" s="1"/>
  <c r="S11" i="30"/>
  <c r="R11" i="30"/>
  <c r="Q11" i="30"/>
  <c r="P11" i="30"/>
  <c r="K11" i="30"/>
  <c r="J11" i="30"/>
  <c r="I11" i="30"/>
  <c r="H11" i="30"/>
  <c r="C11" i="30"/>
  <c r="V10" i="30"/>
  <c r="U10" i="30"/>
  <c r="T9" i="30"/>
  <c r="T69" i="30" s="1"/>
  <c r="S9" i="30"/>
  <c r="S69" i="30" s="1"/>
  <c r="R9" i="30"/>
  <c r="R69" i="30" s="1"/>
  <c r="Q9" i="30"/>
  <c r="P9" i="30"/>
  <c r="O9" i="30"/>
  <c r="N9" i="30"/>
  <c r="M9" i="30"/>
  <c r="L9" i="30"/>
  <c r="L69" i="30" s="1"/>
  <c r="K9" i="30"/>
  <c r="K69" i="30" s="1"/>
  <c r="J9" i="30"/>
  <c r="J69" i="30" s="1"/>
  <c r="I9" i="30"/>
  <c r="H9" i="30"/>
  <c r="G9" i="30"/>
  <c r="F9" i="30"/>
  <c r="E9" i="30"/>
  <c r="D9" i="30"/>
  <c r="D69" i="30" s="1"/>
  <c r="C9" i="30"/>
  <c r="V67" i="29"/>
  <c r="U67" i="29"/>
  <c r="V66" i="29"/>
  <c r="U66" i="29"/>
  <c r="V65" i="29"/>
  <c r="U65" i="29"/>
  <c r="V64" i="29"/>
  <c r="U64" i="29"/>
  <c r="V63" i="29"/>
  <c r="U63" i="29"/>
  <c r="T62" i="29"/>
  <c r="S62" i="29"/>
  <c r="R62" i="29"/>
  <c r="Q62" i="29"/>
  <c r="P62" i="29"/>
  <c r="O62" i="29"/>
  <c r="O40" i="29" s="1"/>
  <c r="N62" i="29"/>
  <c r="M62" i="29"/>
  <c r="L62" i="29"/>
  <c r="K62" i="29"/>
  <c r="J62" i="29"/>
  <c r="I62" i="29"/>
  <c r="H62" i="29"/>
  <c r="G62" i="29"/>
  <c r="G40" i="29" s="1"/>
  <c r="F62" i="29"/>
  <c r="V62" i="29" s="1"/>
  <c r="E62" i="29"/>
  <c r="D62" i="29"/>
  <c r="C62" i="29"/>
  <c r="U62" i="29" s="1"/>
  <c r="V61" i="29"/>
  <c r="U61" i="29"/>
  <c r="V60" i="29"/>
  <c r="U60" i="29"/>
  <c r="V59" i="29"/>
  <c r="U59" i="29"/>
  <c r="V58" i="29"/>
  <c r="U58" i="29"/>
  <c r="V57" i="29"/>
  <c r="U57" i="29"/>
  <c r="T56" i="29"/>
  <c r="S56" i="29"/>
  <c r="R56" i="29"/>
  <c r="Q56" i="29"/>
  <c r="P56" i="29"/>
  <c r="O56" i="29"/>
  <c r="N56" i="29"/>
  <c r="M56" i="29"/>
  <c r="L56" i="29"/>
  <c r="K56" i="29"/>
  <c r="J56" i="29"/>
  <c r="I56" i="29"/>
  <c r="H56" i="29"/>
  <c r="G56" i="29"/>
  <c r="F56" i="29"/>
  <c r="E56" i="29"/>
  <c r="U56" i="29" s="1"/>
  <c r="D56" i="29"/>
  <c r="V56" i="29" s="1"/>
  <c r="C56" i="29"/>
  <c r="V55" i="29"/>
  <c r="U55" i="29"/>
  <c r="V54" i="29"/>
  <c r="U54" i="29"/>
  <c r="U51" i="29" s="1"/>
  <c r="V53" i="29"/>
  <c r="U53" i="29"/>
  <c r="V52" i="29"/>
  <c r="U52" i="29"/>
  <c r="T51" i="29"/>
  <c r="S51" i="29"/>
  <c r="R51" i="29"/>
  <c r="Q51" i="29"/>
  <c r="P51" i="29"/>
  <c r="O51" i="29"/>
  <c r="N51" i="29"/>
  <c r="M51" i="29"/>
  <c r="L51" i="29"/>
  <c r="K51" i="29"/>
  <c r="J51" i="29"/>
  <c r="I51" i="29"/>
  <c r="H51" i="29"/>
  <c r="G51" i="29"/>
  <c r="F51" i="29"/>
  <c r="V51" i="29" s="1"/>
  <c r="E51" i="29"/>
  <c r="D51" i="29"/>
  <c r="C51" i="29"/>
  <c r="V50" i="29"/>
  <c r="U50" i="29"/>
  <c r="V49" i="29"/>
  <c r="U49" i="29"/>
  <c r="V48" i="29"/>
  <c r="U48" i="29"/>
  <c r="V47" i="29"/>
  <c r="U47" i="29"/>
  <c r="V46" i="29"/>
  <c r="U46" i="29"/>
  <c r="V45" i="29"/>
  <c r="U45" i="29"/>
  <c r="V44" i="29"/>
  <c r="U44" i="29"/>
  <c r="T43" i="29"/>
  <c r="S43" i="29"/>
  <c r="S40" i="29" s="1"/>
  <c r="R43" i="29"/>
  <c r="R40" i="29" s="1"/>
  <c r="Q43" i="29"/>
  <c r="P43" i="29"/>
  <c r="O43" i="29"/>
  <c r="N43" i="29"/>
  <c r="M43" i="29"/>
  <c r="L43" i="29"/>
  <c r="K43" i="29"/>
  <c r="K40" i="29" s="1"/>
  <c r="J43" i="29"/>
  <c r="J40" i="29" s="1"/>
  <c r="I43" i="29"/>
  <c r="H43" i="29"/>
  <c r="G43" i="29"/>
  <c r="F43" i="29"/>
  <c r="E43" i="29"/>
  <c r="D43" i="29"/>
  <c r="V43" i="29" s="1"/>
  <c r="C43" i="29"/>
  <c r="U43" i="29" s="1"/>
  <c r="V42" i="29"/>
  <c r="U42" i="29"/>
  <c r="T41" i="29"/>
  <c r="S41" i="29"/>
  <c r="R41" i="29"/>
  <c r="Q41" i="29"/>
  <c r="Q40" i="29" s="1"/>
  <c r="P41" i="29"/>
  <c r="P40" i="29" s="1"/>
  <c r="O41" i="29"/>
  <c r="N41" i="29"/>
  <c r="N40" i="29" s="1"/>
  <c r="M41" i="29"/>
  <c r="L41" i="29"/>
  <c r="K41" i="29"/>
  <c r="J41" i="29"/>
  <c r="I41" i="29"/>
  <c r="I40" i="29" s="1"/>
  <c r="H41" i="29"/>
  <c r="H40" i="29" s="1"/>
  <c r="G41" i="29"/>
  <c r="F41" i="29"/>
  <c r="V41" i="29" s="1"/>
  <c r="E41" i="29"/>
  <c r="D41" i="29"/>
  <c r="C41" i="29"/>
  <c r="U41" i="29" s="1"/>
  <c r="T40" i="29"/>
  <c r="M40" i="29"/>
  <c r="L40" i="29"/>
  <c r="E40" i="29"/>
  <c r="D40" i="29"/>
  <c r="V39" i="29"/>
  <c r="U39" i="29"/>
  <c r="V38" i="29"/>
  <c r="U38" i="29"/>
  <c r="V37" i="29"/>
  <c r="U37" i="29"/>
  <c r="V36" i="29"/>
  <c r="U36" i="29"/>
  <c r="V35" i="29"/>
  <c r="U35" i="29"/>
  <c r="V34" i="29"/>
  <c r="U34" i="29"/>
  <c r="V33" i="29"/>
  <c r="U33" i="29"/>
  <c r="V32" i="29"/>
  <c r="U32" i="29"/>
  <c r="V31" i="29"/>
  <c r="U31" i="29"/>
  <c r="T30" i="29"/>
  <c r="S30" i="29"/>
  <c r="R30" i="29"/>
  <c r="Q30" i="29"/>
  <c r="P30" i="29"/>
  <c r="O30" i="29"/>
  <c r="N30" i="29"/>
  <c r="M30" i="29"/>
  <c r="L30" i="29"/>
  <c r="K30" i="29"/>
  <c r="J30" i="29"/>
  <c r="I30" i="29"/>
  <c r="H30" i="29"/>
  <c r="G30" i="29"/>
  <c r="F30" i="29"/>
  <c r="E30" i="29"/>
  <c r="D30" i="29"/>
  <c r="V30" i="29" s="1"/>
  <c r="C30" i="29"/>
  <c r="U30" i="29" s="1"/>
  <c r="V29" i="29"/>
  <c r="U29" i="29"/>
  <c r="V28" i="29"/>
  <c r="U28" i="29"/>
  <c r="V27" i="29"/>
  <c r="U27" i="29"/>
  <c r="V26" i="29"/>
  <c r="U26" i="29"/>
  <c r="V25" i="29"/>
  <c r="U25" i="29"/>
  <c r="V24" i="29"/>
  <c r="U24" i="29"/>
  <c r="T23" i="29"/>
  <c r="S23" i="29"/>
  <c r="R23" i="29"/>
  <c r="Q23" i="29"/>
  <c r="P23" i="29"/>
  <c r="O23" i="29"/>
  <c r="N23" i="29"/>
  <c r="M23" i="29"/>
  <c r="L23" i="29"/>
  <c r="K23" i="29"/>
  <c r="J23" i="29"/>
  <c r="I23" i="29"/>
  <c r="H23" i="29"/>
  <c r="G23" i="29"/>
  <c r="F23" i="29"/>
  <c r="E23" i="29"/>
  <c r="D23" i="29"/>
  <c r="V23" i="29" s="1"/>
  <c r="C23" i="29"/>
  <c r="U23" i="29" s="1"/>
  <c r="V22" i="29"/>
  <c r="U22" i="29"/>
  <c r="V21" i="29"/>
  <c r="U21" i="29"/>
  <c r="V20" i="29"/>
  <c r="U20" i="29"/>
  <c r="T19" i="29"/>
  <c r="S19" i="29"/>
  <c r="R19" i="29"/>
  <c r="Q19" i="29"/>
  <c r="P19" i="29"/>
  <c r="O19" i="29"/>
  <c r="N19" i="29"/>
  <c r="M19" i="29"/>
  <c r="L19" i="29"/>
  <c r="K19" i="29"/>
  <c r="J19" i="29"/>
  <c r="I19" i="29"/>
  <c r="H19" i="29"/>
  <c r="G19" i="29"/>
  <c r="F19" i="29"/>
  <c r="E19" i="29"/>
  <c r="U19" i="29" s="1"/>
  <c r="D19" i="29"/>
  <c r="V19" i="29" s="1"/>
  <c r="C19" i="29"/>
  <c r="V18" i="29"/>
  <c r="U18" i="29"/>
  <c r="V17" i="29"/>
  <c r="U17" i="29"/>
  <c r="T16" i="29"/>
  <c r="S16" i="29"/>
  <c r="R16" i="29"/>
  <c r="Q16" i="29"/>
  <c r="P16" i="29"/>
  <c r="O16" i="29"/>
  <c r="N16" i="29"/>
  <c r="M16" i="29"/>
  <c r="M11" i="29" s="1"/>
  <c r="L16" i="29"/>
  <c r="K16" i="29"/>
  <c r="J16" i="29"/>
  <c r="I16" i="29"/>
  <c r="H16" i="29"/>
  <c r="G16" i="29"/>
  <c r="F16" i="29"/>
  <c r="E16" i="29"/>
  <c r="E11" i="29" s="1"/>
  <c r="D16" i="29"/>
  <c r="V16" i="29" s="1"/>
  <c r="C16" i="29"/>
  <c r="V15" i="29"/>
  <c r="U15" i="29"/>
  <c r="V14" i="29"/>
  <c r="U14" i="29"/>
  <c r="V13" i="29"/>
  <c r="U13" i="29"/>
  <c r="T12" i="29"/>
  <c r="T11" i="29" s="1"/>
  <c r="S12" i="29"/>
  <c r="R12" i="29"/>
  <c r="Q12" i="29"/>
  <c r="P12" i="29"/>
  <c r="O12" i="29"/>
  <c r="O11" i="29" s="1"/>
  <c r="N12" i="29"/>
  <c r="N11" i="29" s="1"/>
  <c r="M12" i="29"/>
  <c r="L12" i="29"/>
  <c r="L11" i="29" s="1"/>
  <c r="K12" i="29"/>
  <c r="J12" i="29"/>
  <c r="I12" i="29"/>
  <c r="H12" i="29"/>
  <c r="G12" i="29"/>
  <c r="G11" i="29" s="1"/>
  <c r="F12" i="29"/>
  <c r="V12" i="29" s="1"/>
  <c r="V11" i="29" s="1"/>
  <c r="E12" i="29"/>
  <c r="D12" i="29"/>
  <c r="D11" i="29" s="1"/>
  <c r="C12" i="29"/>
  <c r="U12" i="29" s="1"/>
  <c r="S11" i="29"/>
  <c r="R11" i="29"/>
  <c r="Q11" i="29"/>
  <c r="P11" i="29"/>
  <c r="K11" i="29"/>
  <c r="J11" i="29"/>
  <c r="I11" i="29"/>
  <c r="H11" i="29"/>
  <c r="C11" i="29"/>
  <c r="V10" i="29"/>
  <c r="U10" i="29"/>
  <c r="T9" i="29"/>
  <c r="T69" i="29" s="1"/>
  <c r="S9" i="29"/>
  <c r="S69" i="29" s="1"/>
  <c r="R9" i="29"/>
  <c r="R69" i="29" s="1"/>
  <c r="Q9" i="29"/>
  <c r="P9" i="29"/>
  <c r="O9" i="29"/>
  <c r="N9" i="29"/>
  <c r="M9" i="29"/>
  <c r="L9" i="29"/>
  <c r="L69" i="29" s="1"/>
  <c r="K9" i="29"/>
  <c r="K69" i="29" s="1"/>
  <c r="J9" i="29"/>
  <c r="J69" i="29" s="1"/>
  <c r="I9" i="29"/>
  <c r="H9" i="29"/>
  <c r="G9" i="29"/>
  <c r="F9" i="29"/>
  <c r="E9" i="29"/>
  <c r="D9" i="29"/>
  <c r="D69" i="29" s="1"/>
  <c r="C9" i="29"/>
  <c r="M65" i="28"/>
  <c r="M64" i="28"/>
  <c r="M63" i="28"/>
  <c r="M62" i="28"/>
  <c r="M61" i="28"/>
  <c r="L60" i="28"/>
  <c r="K60" i="28"/>
  <c r="J60" i="28"/>
  <c r="I60" i="28"/>
  <c r="H60" i="28"/>
  <c r="G60" i="28"/>
  <c r="F60" i="28"/>
  <c r="E60" i="28"/>
  <c r="M60" i="28" s="1"/>
  <c r="D60" i="28"/>
  <c r="M59" i="28"/>
  <c r="M58" i="28"/>
  <c r="M57" i="28"/>
  <c r="M56" i="28"/>
  <c r="M55" i="28"/>
  <c r="L54" i="28"/>
  <c r="K54" i="28"/>
  <c r="J54" i="28"/>
  <c r="I54" i="28"/>
  <c r="H54" i="28"/>
  <c r="G54" i="28"/>
  <c r="F54" i="28"/>
  <c r="E54" i="28"/>
  <c r="M54" i="28" s="1"/>
  <c r="D54" i="28"/>
  <c r="M53" i="28"/>
  <c r="M52" i="28"/>
  <c r="M51" i="28"/>
  <c r="M50" i="28"/>
  <c r="L49" i="28"/>
  <c r="K49" i="28"/>
  <c r="J49" i="28"/>
  <c r="I49" i="28"/>
  <c r="H49" i="28"/>
  <c r="G49" i="28"/>
  <c r="F49" i="28"/>
  <c r="E49" i="28"/>
  <c r="D49" i="28"/>
  <c r="M49" i="28" s="1"/>
  <c r="M48" i="28"/>
  <c r="M47" i="28"/>
  <c r="M46" i="28"/>
  <c r="M45" i="28"/>
  <c r="M44" i="28"/>
  <c r="M43" i="28"/>
  <c r="M42" i="28"/>
  <c r="L41" i="28"/>
  <c r="K41" i="28"/>
  <c r="K38" i="28" s="1"/>
  <c r="J41" i="28"/>
  <c r="J38" i="28" s="1"/>
  <c r="I41" i="28"/>
  <c r="H41" i="28"/>
  <c r="G41" i="28"/>
  <c r="F41" i="28"/>
  <c r="E41" i="28"/>
  <c r="D41" i="28"/>
  <c r="M41" i="28" s="1"/>
  <c r="M40" i="28"/>
  <c r="L39" i="28"/>
  <c r="L38" i="28" s="1"/>
  <c r="L67" i="28" s="1"/>
  <c r="K39" i="28"/>
  <c r="J39" i="28"/>
  <c r="I39" i="28"/>
  <c r="H39" i="28"/>
  <c r="G39" i="28"/>
  <c r="G38" i="28" s="1"/>
  <c r="G67" i="28" s="1"/>
  <c r="F39" i="28"/>
  <c r="F38" i="28" s="1"/>
  <c r="E39" i="28"/>
  <c r="E38" i="28" s="1"/>
  <c r="D39" i="28"/>
  <c r="M39" i="28" s="1"/>
  <c r="I38" i="28"/>
  <c r="I67" i="28" s="1"/>
  <c r="H38" i="28"/>
  <c r="H67" i="28" s="1"/>
  <c r="M37" i="28"/>
  <c r="M36" i="28"/>
  <c r="M35" i="28"/>
  <c r="M34" i="28"/>
  <c r="M33" i="28"/>
  <c r="M32" i="28"/>
  <c r="M31" i="28"/>
  <c r="M30" i="28"/>
  <c r="M29" i="28"/>
  <c r="L28" i="28"/>
  <c r="K28" i="28"/>
  <c r="J28" i="28"/>
  <c r="I28" i="28"/>
  <c r="H28" i="28"/>
  <c r="G28" i="28"/>
  <c r="F28" i="28"/>
  <c r="E28" i="28"/>
  <c r="D28" i="28"/>
  <c r="M28" i="28" s="1"/>
  <c r="M27" i="28"/>
  <c r="M26" i="28"/>
  <c r="M25" i="28"/>
  <c r="M24" i="28"/>
  <c r="M23" i="28"/>
  <c r="M22" i="28"/>
  <c r="L21" i="28"/>
  <c r="K21" i="28"/>
  <c r="K9" i="28" s="1"/>
  <c r="J21" i="28"/>
  <c r="I21" i="28"/>
  <c r="H21" i="28"/>
  <c r="G21" i="28"/>
  <c r="F21" i="28"/>
  <c r="E21" i="28"/>
  <c r="D21" i="28"/>
  <c r="M21" i="28" s="1"/>
  <c r="L17" i="28"/>
  <c r="K17" i="28"/>
  <c r="J17" i="28"/>
  <c r="I17" i="28"/>
  <c r="H17" i="28"/>
  <c r="G17" i="28"/>
  <c r="F17" i="28"/>
  <c r="E17" i="28"/>
  <c r="M17" i="28" s="1"/>
  <c r="D17" i="28"/>
  <c r="M16" i="28"/>
  <c r="M15" i="28"/>
  <c r="L14" i="28"/>
  <c r="K14" i="28"/>
  <c r="J14" i="28"/>
  <c r="I14" i="28"/>
  <c r="H14" i="28"/>
  <c r="G14" i="28"/>
  <c r="F14" i="28"/>
  <c r="E14" i="28"/>
  <c r="D14" i="28"/>
  <c r="M14" i="28" s="1"/>
  <c r="M13" i="28"/>
  <c r="M12" i="28"/>
  <c r="M11" i="28"/>
  <c r="L10" i="28"/>
  <c r="L9" i="28" s="1"/>
  <c r="K10" i="28"/>
  <c r="J10" i="28"/>
  <c r="J9" i="28" s="1"/>
  <c r="I10" i="28"/>
  <c r="H10" i="28"/>
  <c r="G10" i="28"/>
  <c r="G9" i="28" s="1"/>
  <c r="F10" i="28"/>
  <c r="F9" i="28" s="1"/>
  <c r="E10" i="28"/>
  <c r="E9" i="28" s="1"/>
  <c r="D10" i="28"/>
  <c r="M10" i="28" s="1"/>
  <c r="I9" i="28"/>
  <c r="H9" i="28"/>
  <c r="M8" i="28"/>
  <c r="L7" i="28"/>
  <c r="K7" i="28"/>
  <c r="J7" i="28"/>
  <c r="I7" i="28"/>
  <c r="H7" i="28"/>
  <c r="G7" i="28"/>
  <c r="F7" i="28"/>
  <c r="E7" i="28"/>
  <c r="D7" i="28"/>
  <c r="M7" i="28" s="1"/>
  <c r="V80" i="27"/>
  <c r="U80" i="27"/>
  <c r="V79" i="27"/>
  <c r="U79" i="27"/>
  <c r="V78" i="27"/>
  <c r="U78" i="27"/>
  <c r="V77" i="27"/>
  <c r="U77" i="27"/>
  <c r="V76" i="27"/>
  <c r="U76" i="27"/>
  <c r="T75" i="27"/>
  <c r="T81" i="27" s="1"/>
  <c r="S75" i="27"/>
  <c r="S81" i="27" s="1"/>
  <c r="R75" i="27"/>
  <c r="Q75" i="27"/>
  <c r="Q81" i="27" s="1"/>
  <c r="P75" i="27"/>
  <c r="P81" i="27" s="1"/>
  <c r="O75" i="27"/>
  <c r="N75" i="27"/>
  <c r="N81" i="27" s="1"/>
  <c r="M75" i="27"/>
  <c r="M81" i="27" s="1"/>
  <c r="L75" i="27"/>
  <c r="L81" i="27" s="1"/>
  <c r="K75" i="27"/>
  <c r="K81" i="27" s="1"/>
  <c r="J75" i="27"/>
  <c r="I75" i="27"/>
  <c r="I81" i="27" s="1"/>
  <c r="H75" i="27"/>
  <c r="H81" i="27" s="1"/>
  <c r="G75" i="27"/>
  <c r="F75" i="27"/>
  <c r="F81" i="27" s="1"/>
  <c r="E75" i="27"/>
  <c r="U75" i="27" s="1"/>
  <c r="D75" i="27"/>
  <c r="D81" i="27" s="1"/>
  <c r="C75" i="27"/>
  <c r="C81" i="27" s="1"/>
  <c r="V74" i="27"/>
  <c r="U74" i="27"/>
  <c r="V73" i="27"/>
  <c r="U73" i="27"/>
  <c r="U72" i="27"/>
  <c r="T72" i="27"/>
  <c r="S72" i="27"/>
  <c r="R72" i="27"/>
  <c r="Q72" i="27"/>
  <c r="P72" i="27"/>
  <c r="O72" i="27"/>
  <c r="N72" i="27"/>
  <c r="M72" i="27"/>
  <c r="L72" i="27"/>
  <c r="K72" i="27"/>
  <c r="J72" i="27"/>
  <c r="I72" i="27"/>
  <c r="H72" i="27"/>
  <c r="G72" i="27"/>
  <c r="F72" i="27"/>
  <c r="E72" i="27"/>
  <c r="D72" i="27"/>
  <c r="V72" i="27" s="1"/>
  <c r="C72" i="27"/>
  <c r="V71" i="27"/>
  <c r="U71" i="27"/>
  <c r="V70" i="27"/>
  <c r="U70" i="27"/>
  <c r="V69" i="27"/>
  <c r="U69" i="27"/>
  <c r="T68" i="27"/>
  <c r="S68" i="27"/>
  <c r="R68" i="27"/>
  <c r="R81" i="27" s="1"/>
  <c r="Q68" i="27"/>
  <c r="P68" i="27"/>
  <c r="O68" i="27"/>
  <c r="O81" i="27" s="1"/>
  <c r="N68" i="27"/>
  <c r="M68" i="27"/>
  <c r="L68" i="27"/>
  <c r="K68" i="27"/>
  <c r="J68" i="27"/>
  <c r="J81" i="27" s="1"/>
  <c r="I68" i="27"/>
  <c r="H68" i="27"/>
  <c r="G68" i="27"/>
  <c r="G81" i="27" s="1"/>
  <c r="F68" i="27"/>
  <c r="E68" i="27"/>
  <c r="D68" i="27"/>
  <c r="V68" i="27" s="1"/>
  <c r="C68" i="27"/>
  <c r="U68" i="27" s="1"/>
  <c r="V67" i="27"/>
  <c r="U67" i="27"/>
  <c r="V66" i="27"/>
  <c r="U66" i="27"/>
  <c r="V65" i="27"/>
  <c r="U65" i="27"/>
  <c r="V64" i="27"/>
  <c r="U64" i="27"/>
  <c r="V63" i="27"/>
  <c r="U63" i="27"/>
  <c r="V62" i="27"/>
  <c r="V61" i="27" s="1"/>
  <c r="U62" i="27"/>
  <c r="U61" i="27" s="1"/>
  <c r="T61" i="27"/>
  <c r="S61" i="27"/>
  <c r="R61" i="27"/>
  <c r="Q61" i="27"/>
  <c r="P61" i="27"/>
  <c r="O61" i="27"/>
  <c r="N61" i="27"/>
  <c r="M61" i="27"/>
  <c r="L61" i="27"/>
  <c r="K61" i="27"/>
  <c r="J61" i="27"/>
  <c r="I61" i="27"/>
  <c r="H61" i="27"/>
  <c r="G61" i="27"/>
  <c r="F61" i="27"/>
  <c r="E61" i="27"/>
  <c r="D61" i="27"/>
  <c r="C61" i="27"/>
  <c r="V60" i="27"/>
  <c r="U60" i="27"/>
  <c r="V59" i="27"/>
  <c r="U59" i="27"/>
  <c r="V58" i="27"/>
  <c r="U58" i="27"/>
  <c r="V57" i="27"/>
  <c r="U57" i="27"/>
  <c r="V56" i="27"/>
  <c r="U56" i="27"/>
  <c r="T55" i="27"/>
  <c r="S55" i="27"/>
  <c r="R55" i="27"/>
  <c r="Q55" i="27"/>
  <c r="P55" i="27"/>
  <c r="O55" i="27"/>
  <c r="N55" i="27"/>
  <c r="M55" i="27"/>
  <c r="L55" i="27"/>
  <c r="K55" i="27"/>
  <c r="J55" i="27"/>
  <c r="I55" i="27"/>
  <c r="H55" i="27"/>
  <c r="G55" i="27"/>
  <c r="F55" i="27"/>
  <c r="E55" i="27"/>
  <c r="U55" i="27" s="1"/>
  <c r="D55" i="27"/>
  <c r="V55" i="27" s="1"/>
  <c r="C55" i="27"/>
  <c r="V54" i="27"/>
  <c r="U54" i="27"/>
  <c r="V53" i="27"/>
  <c r="U53" i="27"/>
  <c r="V52" i="27"/>
  <c r="U52" i="27"/>
  <c r="V51" i="27"/>
  <c r="U51" i="27"/>
  <c r="V50" i="27"/>
  <c r="U50" i="27"/>
  <c r="V49" i="27"/>
  <c r="U49" i="27"/>
  <c r="T48" i="27"/>
  <c r="S48" i="27"/>
  <c r="R48" i="27"/>
  <c r="Q48" i="27"/>
  <c r="P48" i="27"/>
  <c r="O48" i="27"/>
  <c r="N48" i="27"/>
  <c r="M48" i="27"/>
  <c r="L48" i="27"/>
  <c r="K48" i="27"/>
  <c r="J48" i="27"/>
  <c r="I48" i="27"/>
  <c r="H48" i="27"/>
  <c r="G48" i="27"/>
  <c r="F48" i="27"/>
  <c r="E48" i="27"/>
  <c r="U48" i="27" s="1"/>
  <c r="D48" i="27"/>
  <c r="V48" i="27" s="1"/>
  <c r="C48" i="27"/>
  <c r="V47" i="27"/>
  <c r="U47" i="27"/>
  <c r="V46" i="27"/>
  <c r="U46" i="27"/>
  <c r="U43" i="27" s="1"/>
  <c r="V45" i="27"/>
  <c r="U45" i="27"/>
  <c r="V44" i="27"/>
  <c r="U44" i="27"/>
  <c r="T43" i="27"/>
  <c r="S43" i="27"/>
  <c r="R43" i="27"/>
  <c r="Q43" i="27"/>
  <c r="P43" i="27"/>
  <c r="O43" i="27"/>
  <c r="N43" i="27"/>
  <c r="M43" i="27"/>
  <c r="L43" i="27"/>
  <c r="K43" i="27"/>
  <c r="J43" i="27"/>
  <c r="I43" i="27"/>
  <c r="H43" i="27"/>
  <c r="G43" i="27"/>
  <c r="F43" i="27"/>
  <c r="E43" i="27"/>
  <c r="D43" i="27"/>
  <c r="V43" i="27" s="1"/>
  <c r="C43" i="27"/>
  <c r="V42" i="27"/>
  <c r="U42" i="27"/>
  <c r="V41" i="27"/>
  <c r="U41" i="27"/>
  <c r="V40" i="27"/>
  <c r="U40" i="27"/>
  <c r="T39" i="27"/>
  <c r="S39" i="27"/>
  <c r="R39" i="27"/>
  <c r="Q39" i="27"/>
  <c r="P39" i="27"/>
  <c r="O39" i="27"/>
  <c r="N39" i="27"/>
  <c r="M39" i="27"/>
  <c r="L39" i="27"/>
  <c r="K39" i="27"/>
  <c r="J39" i="27"/>
  <c r="I39" i="27"/>
  <c r="H39" i="27"/>
  <c r="G39" i="27"/>
  <c r="F39" i="27"/>
  <c r="V39" i="27" s="1"/>
  <c r="E39" i="27"/>
  <c r="D39" i="27"/>
  <c r="C39" i="27"/>
  <c r="U39" i="27" s="1"/>
  <c r="V38" i="27"/>
  <c r="U38" i="27"/>
  <c r="V37" i="27"/>
  <c r="U37" i="27"/>
  <c r="V36" i="27"/>
  <c r="U36" i="27"/>
  <c r="T35" i="27"/>
  <c r="S35" i="27"/>
  <c r="R35" i="27"/>
  <c r="Q35" i="27"/>
  <c r="P35" i="27"/>
  <c r="O35" i="27"/>
  <c r="N35" i="27"/>
  <c r="M35" i="27"/>
  <c r="L35" i="27"/>
  <c r="K35" i="27"/>
  <c r="J35" i="27"/>
  <c r="I35" i="27"/>
  <c r="H35" i="27"/>
  <c r="G35" i="27"/>
  <c r="F35" i="27"/>
  <c r="E35" i="27"/>
  <c r="U35" i="27" s="1"/>
  <c r="D35" i="27"/>
  <c r="V35" i="27" s="1"/>
  <c r="C35" i="27"/>
  <c r="V34" i="27"/>
  <c r="U34" i="27"/>
  <c r="V33" i="27"/>
  <c r="U33" i="27"/>
  <c r="V32" i="27"/>
  <c r="U32" i="27"/>
  <c r="V31" i="27"/>
  <c r="U31" i="27"/>
  <c r="V30" i="27"/>
  <c r="U30" i="27"/>
  <c r="V29" i="27"/>
  <c r="U29" i="27"/>
  <c r="V28" i="27"/>
  <c r="U28" i="27"/>
  <c r="V27" i="27"/>
  <c r="U27" i="27"/>
  <c r="V26" i="27"/>
  <c r="U26" i="27"/>
  <c r="V25" i="27"/>
  <c r="U25" i="27"/>
  <c r="V24" i="27"/>
  <c r="U24" i="27"/>
  <c r="V23" i="27"/>
  <c r="U23" i="27"/>
  <c r="V22" i="27"/>
  <c r="U22" i="27"/>
  <c r="V21" i="27"/>
  <c r="U21" i="27"/>
  <c r="V20" i="27"/>
  <c r="U20" i="27"/>
  <c r="V19" i="27"/>
  <c r="U19" i="27"/>
  <c r="V18" i="27"/>
  <c r="U18" i="27"/>
  <c r="V17" i="27"/>
  <c r="U17" i="27"/>
  <c r="V16" i="27"/>
  <c r="U16" i="27"/>
  <c r="V15" i="27"/>
  <c r="U15" i="27"/>
  <c r="T14" i="27"/>
  <c r="S14" i="27"/>
  <c r="R14" i="27"/>
  <c r="Q14" i="27"/>
  <c r="P14" i="27"/>
  <c r="O14" i="27"/>
  <c r="N14" i="27"/>
  <c r="M14" i="27"/>
  <c r="L14" i="27"/>
  <c r="K14" i="27"/>
  <c r="J14" i="27"/>
  <c r="I14" i="27"/>
  <c r="H14" i="27"/>
  <c r="G14" i="27"/>
  <c r="F14" i="27"/>
  <c r="E14" i="27"/>
  <c r="D14" i="27"/>
  <c r="V14" i="27" s="1"/>
  <c r="C14" i="27"/>
  <c r="U14" i="27" s="1"/>
  <c r="V13" i="27"/>
  <c r="U13" i="27"/>
  <c r="V12" i="27"/>
  <c r="U12" i="27"/>
  <c r="V11" i="27"/>
  <c r="U11" i="27"/>
  <c r="V10" i="27"/>
  <c r="U10" i="27"/>
  <c r="T9" i="27"/>
  <c r="S9" i="27"/>
  <c r="R9" i="27"/>
  <c r="Q9" i="27"/>
  <c r="P9" i="27"/>
  <c r="O9" i="27"/>
  <c r="N9" i="27"/>
  <c r="M9" i="27"/>
  <c r="L9" i="27"/>
  <c r="K9" i="27"/>
  <c r="J9" i="27"/>
  <c r="I9" i="27"/>
  <c r="H9" i="27"/>
  <c r="G9" i="27"/>
  <c r="F9" i="27"/>
  <c r="E9" i="27"/>
  <c r="U9" i="27" s="1"/>
  <c r="D9" i="27"/>
  <c r="V9" i="27" s="1"/>
  <c r="C9" i="27"/>
  <c r="V80" i="26"/>
  <c r="U80" i="26"/>
  <c r="V79" i="26"/>
  <c r="U79" i="26"/>
  <c r="V78" i="26"/>
  <c r="U78" i="26"/>
  <c r="V77" i="26"/>
  <c r="U77" i="26"/>
  <c r="V76" i="26"/>
  <c r="U76" i="26"/>
  <c r="T75" i="26"/>
  <c r="T81" i="26" s="1"/>
  <c r="S75" i="26"/>
  <c r="R75" i="26"/>
  <c r="R81" i="26" s="1"/>
  <c r="Q75" i="26"/>
  <c r="Q81" i="26" s="1"/>
  <c r="P75" i="26"/>
  <c r="O75" i="26"/>
  <c r="N75" i="26"/>
  <c r="N81" i="26" s="1"/>
  <c r="M75" i="26"/>
  <c r="M81" i="26" s="1"/>
  <c r="L75" i="26"/>
  <c r="L81" i="26" s="1"/>
  <c r="K75" i="26"/>
  <c r="J75" i="26"/>
  <c r="J81" i="26" s="1"/>
  <c r="I75" i="26"/>
  <c r="I81" i="26" s="1"/>
  <c r="H75" i="26"/>
  <c r="G75" i="26"/>
  <c r="F75" i="26"/>
  <c r="F81" i="26" s="1"/>
  <c r="E75" i="26"/>
  <c r="E81" i="26" s="1"/>
  <c r="D75" i="26"/>
  <c r="D81" i="26" s="1"/>
  <c r="C75" i="26"/>
  <c r="V74" i="26"/>
  <c r="U74" i="26"/>
  <c r="V73" i="26"/>
  <c r="U73" i="26"/>
  <c r="U72" i="26"/>
  <c r="T72" i="26"/>
  <c r="S72" i="26"/>
  <c r="R72" i="26"/>
  <c r="Q72" i="26"/>
  <c r="P72" i="26"/>
  <c r="O72" i="26"/>
  <c r="N72" i="26"/>
  <c r="M72" i="26"/>
  <c r="L72" i="26"/>
  <c r="K72" i="26"/>
  <c r="J72" i="26"/>
  <c r="I72" i="26"/>
  <c r="H72" i="26"/>
  <c r="G72" i="26"/>
  <c r="F72" i="26"/>
  <c r="V72" i="26" s="1"/>
  <c r="E72" i="26"/>
  <c r="D72" i="26"/>
  <c r="C72" i="26"/>
  <c r="V71" i="26"/>
  <c r="U71" i="26"/>
  <c r="V70" i="26"/>
  <c r="U70" i="26"/>
  <c r="V69" i="26"/>
  <c r="U69" i="26"/>
  <c r="T68" i="26"/>
  <c r="S68" i="26"/>
  <c r="S81" i="26" s="1"/>
  <c r="R68" i="26"/>
  <c r="Q68" i="26"/>
  <c r="P68" i="26"/>
  <c r="P81" i="26" s="1"/>
  <c r="O68" i="26"/>
  <c r="O81" i="26" s="1"/>
  <c r="N68" i="26"/>
  <c r="M68" i="26"/>
  <c r="L68" i="26"/>
  <c r="K68" i="26"/>
  <c r="K81" i="26" s="1"/>
  <c r="J68" i="26"/>
  <c r="I68" i="26"/>
  <c r="H68" i="26"/>
  <c r="H81" i="26" s="1"/>
  <c r="G68" i="26"/>
  <c r="G81" i="26" s="1"/>
  <c r="F68" i="26"/>
  <c r="E68" i="26"/>
  <c r="D68" i="26"/>
  <c r="V68" i="26" s="1"/>
  <c r="C68" i="26"/>
  <c r="U68" i="26" s="1"/>
  <c r="V67" i="26"/>
  <c r="U67" i="26"/>
  <c r="V66" i="26"/>
  <c r="U66" i="26"/>
  <c r="V65" i="26"/>
  <c r="U65" i="26"/>
  <c r="V64" i="26"/>
  <c r="U64" i="26"/>
  <c r="V63" i="26"/>
  <c r="U63" i="26"/>
  <c r="V62" i="26"/>
  <c r="U62" i="26"/>
  <c r="T61" i="26"/>
  <c r="S61" i="26"/>
  <c r="R61" i="26"/>
  <c r="Q61" i="26"/>
  <c r="P61" i="26"/>
  <c r="O61" i="26"/>
  <c r="N61" i="26"/>
  <c r="M61" i="26"/>
  <c r="L61" i="26"/>
  <c r="K61" i="26"/>
  <c r="J61" i="26"/>
  <c r="I61" i="26"/>
  <c r="H61" i="26"/>
  <c r="G61" i="26"/>
  <c r="F61" i="26"/>
  <c r="E61" i="26"/>
  <c r="D61" i="26"/>
  <c r="V61" i="26" s="1"/>
  <c r="C61" i="26"/>
  <c r="U61" i="26" s="1"/>
  <c r="V60" i="26"/>
  <c r="U60" i="26"/>
  <c r="V59" i="26"/>
  <c r="U59" i="26"/>
  <c r="V58" i="26"/>
  <c r="U58" i="26"/>
  <c r="V57" i="26"/>
  <c r="U57" i="26"/>
  <c r="V56" i="26"/>
  <c r="U56" i="26"/>
  <c r="T55" i="26"/>
  <c r="S55" i="26"/>
  <c r="R55" i="26"/>
  <c r="Q55" i="26"/>
  <c r="P55" i="26"/>
  <c r="O55" i="26"/>
  <c r="N55" i="26"/>
  <c r="M55" i="26"/>
  <c r="L55" i="26"/>
  <c r="K55" i="26"/>
  <c r="J55" i="26"/>
  <c r="I55" i="26"/>
  <c r="H55" i="26"/>
  <c r="G55" i="26"/>
  <c r="F55" i="26"/>
  <c r="V55" i="26" s="1"/>
  <c r="E55" i="26"/>
  <c r="U55" i="26" s="1"/>
  <c r="D55" i="26"/>
  <c r="C55" i="26"/>
  <c r="V54" i="26"/>
  <c r="U54" i="26"/>
  <c r="V53" i="26"/>
  <c r="U53" i="26"/>
  <c r="V52" i="26"/>
  <c r="U52" i="26"/>
  <c r="V51" i="26"/>
  <c r="U51" i="26"/>
  <c r="V50" i="26"/>
  <c r="U50" i="26"/>
  <c r="V49" i="26"/>
  <c r="U49" i="26"/>
  <c r="T48" i="26"/>
  <c r="S48" i="26"/>
  <c r="R48" i="26"/>
  <c r="Q48" i="26"/>
  <c r="P48" i="26"/>
  <c r="O48" i="26"/>
  <c r="N48" i="26"/>
  <c r="M48" i="26"/>
  <c r="L48" i="26"/>
  <c r="K48" i="26"/>
  <c r="J48" i="26"/>
  <c r="I48" i="26"/>
  <c r="H48" i="26"/>
  <c r="G48" i="26"/>
  <c r="F48" i="26"/>
  <c r="V48" i="26" s="1"/>
  <c r="E48" i="26"/>
  <c r="U48" i="26" s="1"/>
  <c r="D48" i="26"/>
  <c r="C48" i="26"/>
  <c r="V47" i="26"/>
  <c r="U47" i="26"/>
  <c r="V46" i="26"/>
  <c r="U46" i="26"/>
  <c r="V45" i="26"/>
  <c r="U45" i="26"/>
  <c r="U43" i="26" s="1"/>
  <c r="V44" i="26"/>
  <c r="U44" i="26"/>
  <c r="T43" i="26"/>
  <c r="S43" i="26"/>
  <c r="R43" i="26"/>
  <c r="Q43" i="26"/>
  <c r="P43" i="26"/>
  <c r="O43" i="26"/>
  <c r="N43" i="26"/>
  <c r="M43" i="26"/>
  <c r="L43" i="26"/>
  <c r="K43" i="26"/>
  <c r="J43" i="26"/>
  <c r="I43" i="26"/>
  <c r="H43" i="26"/>
  <c r="G43" i="26"/>
  <c r="F43" i="26"/>
  <c r="E43" i="26"/>
  <c r="D43" i="26"/>
  <c r="V43" i="26" s="1"/>
  <c r="C43" i="26"/>
  <c r="V42" i="26"/>
  <c r="U42" i="26"/>
  <c r="V41" i="26"/>
  <c r="U41" i="26"/>
  <c r="V40" i="26"/>
  <c r="U40" i="26"/>
  <c r="T39" i="26"/>
  <c r="S39" i="26"/>
  <c r="R39" i="26"/>
  <c r="Q39" i="26"/>
  <c r="P39" i="26"/>
  <c r="O39" i="26"/>
  <c r="N39" i="26"/>
  <c r="M39" i="26"/>
  <c r="L39" i="26"/>
  <c r="K39" i="26"/>
  <c r="J39" i="26"/>
  <c r="I39" i="26"/>
  <c r="H39" i="26"/>
  <c r="G39" i="26"/>
  <c r="F39" i="26"/>
  <c r="E39" i="26"/>
  <c r="D39" i="26"/>
  <c r="V39" i="26" s="1"/>
  <c r="C39" i="26"/>
  <c r="U39" i="26" s="1"/>
  <c r="V38" i="26"/>
  <c r="U38" i="26"/>
  <c r="V37" i="26"/>
  <c r="U37" i="26"/>
  <c r="V36" i="26"/>
  <c r="U36" i="26"/>
  <c r="T35" i="26"/>
  <c r="S35" i="26"/>
  <c r="R35" i="26"/>
  <c r="Q35" i="26"/>
  <c r="P35" i="26"/>
  <c r="O35" i="26"/>
  <c r="N35" i="26"/>
  <c r="M35" i="26"/>
  <c r="L35" i="26"/>
  <c r="K35" i="26"/>
  <c r="J35" i="26"/>
  <c r="I35" i="26"/>
  <c r="H35" i="26"/>
  <c r="G35" i="26"/>
  <c r="F35" i="26"/>
  <c r="V35" i="26" s="1"/>
  <c r="E35" i="26"/>
  <c r="U35" i="26" s="1"/>
  <c r="D35" i="26"/>
  <c r="C35" i="26"/>
  <c r="V34" i="26"/>
  <c r="U34" i="26"/>
  <c r="V33" i="26"/>
  <c r="U33" i="26"/>
  <c r="V32" i="26"/>
  <c r="U32" i="26"/>
  <c r="V31" i="26"/>
  <c r="U31" i="26"/>
  <c r="V30" i="26"/>
  <c r="U30" i="26"/>
  <c r="V29" i="26"/>
  <c r="U29" i="26"/>
  <c r="V28" i="26"/>
  <c r="U28" i="26"/>
  <c r="V27" i="26"/>
  <c r="U27" i="26"/>
  <c r="V26" i="26"/>
  <c r="U26" i="26"/>
  <c r="V25" i="26"/>
  <c r="U25" i="26"/>
  <c r="V24" i="26"/>
  <c r="U24" i="26"/>
  <c r="V23" i="26"/>
  <c r="U23" i="26"/>
  <c r="V22" i="26"/>
  <c r="U22" i="26"/>
  <c r="V21" i="26"/>
  <c r="U21" i="26"/>
  <c r="V20" i="26"/>
  <c r="U20" i="26"/>
  <c r="V19" i="26"/>
  <c r="U19" i="26"/>
  <c r="V18" i="26"/>
  <c r="U18" i="26"/>
  <c r="V17" i="26"/>
  <c r="U17" i="26"/>
  <c r="V16" i="26"/>
  <c r="U16" i="26"/>
  <c r="V15" i="26"/>
  <c r="U15" i="26"/>
  <c r="T14" i="26"/>
  <c r="S14" i="26"/>
  <c r="R14" i="26"/>
  <c r="Q14" i="26"/>
  <c r="P14" i="26"/>
  <c r="O14" i="26"/>
  <c r="N14" i="26"/>
  <c r="M14" i="26"/>
  <c r="L14" i="26"/>
  <c r="K14" i="26"/>
  <c r="J14" i="26"/>
  <c r="I14" i="26"/>
  <c r="H14" i="26"/>
  <c r="G14" i="26"/>
  <c r="F14" i="26"/>
  <c r="E14" i="26"/>
  <c r="U14" i="26" s="1"/>
  <c r="D14" i="26"/>
  <c r="V14" i="26" s="1"/>
  <c r="C14" i="26"/>
  <c r="V13" i="26"/>
  <c r="U13" i="26"/>
  <c r="V12" i="26"/>
  <c r="U12" i="26"/>
  <c r="V11" i="26"/>
  <c r="U11" i="26"/>
  <c r="V10" i="26"/>
  <c r="U10" i="26"/>
  <c r="T9" i="26"/>
  <c r="S9" i="26"/>
  <c r="R9" i="26"/>
  <c r="Q9" i="26"/>
  <c r="P9" i="26"/>
  <c r="O9" i="26"/>
  <c r="N9" i="26"/>
  <c r="M9" i="26"/>
  <c r="L9" i="26"/>
  <c r="K9" i="26"/>
  <c r="J9" i="26"/>
  <c r="I9" i="26"/>
  <c r="H9" i="26"/>
  <c r="G9" i="26"/>
  <c r="F9" i="26"/>
  <c r="V9" i="26" s="1"/>
  <c r="E9" i="26"/>
  <c r="U9" i="26" s="1"/>
  <c r="D9" i="26"/>
  <c r="C9" i="26"/>
  <c r="V80" i="24"/>
  <c r="U80" i="24"/>
  <c r="V79" i="24"/>
  <c r="U79" i="24"/>
  <c r="V78" i="24"/>
  <c r="U78" i="24"/>
  <c r="V77" i="24"/>
  <c r="U77" i="24"/>
  <c r="V76" i="24"/>
  <c r="U76" i="24"/>
  <c r="T75" i="24"/>
  <c r="T81" i="24" s="1"/>
  <c r="S75" i="24"/>
  <c r="S81" i="24" s="1"/>
  <c r="R75" i="24"/>
  <c r="R81" i="24" s="1"/>
  <c r="Q75" i="24"/>
  <c r="P75" i="24"/>
  <c r="O75" i="24"/>
  <c r="O81" i="24" s="1"/>
  <c r="N75" i="24"/>
  <c r="N81" i="24" s="1"/>
  <c r="M75" i="24"/>
  <c r="M81" i="24" s="1"/>
  <c r="L75" i="24"/>
  <c r="L81" i="24" s="1"/>
  <c r="K75" i="24"/>
  <c r="K81" i="24" s="1"/>
  <c r="J75" i="24"/>
  <c r="J81" i="24" s="1"/>
  <c r="I75" i="24"/>
  <c r="H75" i="24"/>
  <c r="G75" i="24"/>
  <c r="G81" i="24" s="1"/>
  <c r="F75" i="24"/>
  <c r="F81" i="24" s="1"/>
  <c r="E75" i="24"/>
  <c r="E81" i="24" s="1"/>
  <c r="D75" i="24"/>
  <c r="D81" i="24" s="1"/>
  <c r="C75" i="24"/>
  <c r="C81" i="24" s="1"/>
  <c r="V74" i="24"/>
  <c r="U74" i="24"/>
  <c r="V73" i="24"/>
  <c r="U73" i="24"/>
  <c r="V72" i="24"/>
  <c r="T72" i="24"/>
  <c r="S72" i="24"/>
  <c r="R72" i="24"/>
  <c r="Q72" i="24"/>
  <c r="P72" i="24"/>
  <c r="O72" i="24"/>
  <c r="N72" i="24"/>
  <c r="M72" i="24"/>
  <c r="L72" i="24"/>
  <c r="K72" i="24"/>
  <c r="J72" i="24"/>
  <c r="I72" i="24"/>
  <c r="H72" i="24"/>
  <c r="G72" i="24"/>
  <c r="F72" i="24"/>
  <c r="E72" i="24"/>
  <c r="D72" i="24"/>
  <c r="C72" i="24"/>
  <c r="U72" i="24" s="1"/>
  <c r="V71" i="24"/>
  <c r="U71" i="24"/>
  <c r="V70" i="24"/>
  <c r="U70" i="24"/>
  <c r="V69" i="24"/>
  <c r="U69" i="24"/>
  <c r="T68" i="24"/>
  <c r="S68" i="24"/>
  <c r="R68" i="24"/>
  <c r="Q68" i="24"/>
  <c r="Q81" i="24" s="1"/>
  <c r="P68" i="24"/>
  <c r="P81" i="24" s="1"/>
  <c r="O68" i="24"/>
  <c r="N68" i="24"/>
  <c r="M68" i="24"/>
  <c r="L68" i="24"/>
  <c r="K68" i="24"/>
  <c r="J68" i="24"/>
  <c r="I68" i="24"/>
  <c r="I81" i="24" s="1"/>
  <c r="H68" i="24"/>
  <c r="H81" i="24" s="1"/>
  <c r="G68" i="24"/>
  <c r="F68" i="24"/>
  <c r="E68" i="24"/>
  <c r="D68" i="24"/>
  <c r="V68" i="24" s="1"/>
  <c r="C68" i="24"/>
  <c r="U68" i="24" s="1"/>
  <c r="V67" i="24"/>
  <c r="U67" i="24"/>
  <c r="V66" i="24"/>
  <c r="U66" i="24"/>
  <c r="V65" i="24"/>
  <c r="U65" i="24"/>
  <c r="V64" i="24"/>
  <c r="U64" i="24"/>
  <c r="V63" i="24"/>
  <c r="U63" i="24"/>
  <c r="V62" i="24"/>
  <c r="U62" i="24"/>
  <c r="T61" i="24"/>
  <c r="S61" i="24"/>
  <c r="R61" i="24"/>
  <c r="Q61" i="24"/>
  <c r="P61" i="24"/>
  <c r="O61" i="24"/>
  <c r="N61" i="24"/>
  <c r="M61" i="24"/>
  <c r="L61" i="24"/>
  <c r="K61" i="24"/>
  <c r="J61" i="24"/>
  <c r="I61" i="24"/>
  <c r="H61" i="24"/>
  <c r="G61" i="24"/>
  <c r="F61" i="24"/>
  <c r="E61" i="24"/>
  <c r="D61" i="24"/>
  <c r="V61" i="24" s="1"/>
  <c r="C61" i="24"/>
  <c r="U61" i="24" s="1"/>
  <c r="V60" i="24"/>
  <c r="U60" i="24"/>
  <c r="V59" i="24"/>
  <c r="U59" i="24"/>
  <c r="V58" i="24"/>
  <c r="U58" i="24"/>
  <c r="V57" i="24"/>
  <c r="U57" i="24"/>
  <c r="V56" i="24"/>
  <c r="U56" i="24"/>
  <c r="T55" i="24"/>
  <c r="S55" i="24"/>
  <c r="R55" i="24"/>
  <c r="Q55" i="24"/>
  <c r="P55" i="24"/>
  <c r="O55" i="24"/>
  <c r="N55" i="24"/>
  <c r="M55" i="24"/>
  <c r="L55" i="24"/>
  <c r="K55" i="24"/>
  <c r="J55" i="24"/>
  <c r="I55" i="24"/>
  <c r="H55" i="24"/>
  <c r="G55" i="24"/>
  <c r="F55" i="24"/>
  <c r="V55" i="24" s="1"/>
  <c r="E55" i="24"/>
  <c r="D55" i="24"/>
  <c r="C55" i="24"/>
  <c r="U55" i="24" s="1"/>
  <c r="V54" i="24"/>
  <c r="U54" i="24"/>
  <c r="V53" i="24"/>
  <c r="U53" i="24"/>
  <c r="V52" i="24"/>
  <c r="U52" i="24"/>
  <c r="V51" i="24"/>
  <c r="U51" i="24"/>
  <c r="V50" i="24"/>
  <c r="U50" i="24"/>
  <c r="V49" i="24"/>
  <c r="U49" i="24"/>
  <c r="V48" i="24"/>
  <c r="T48" i="24"/>
  <c r="S48" i="24"/>
  <c r="R48" i="24"/>
  <c r="Q48" i="24"/>
  <c r="P48" i="24"/>
  <c r="O48" i="24"/>
  <c r="N48" i="24"/>
  <c r="M48" i="24"/>
  <c r="L48" i="24"/>
  <c r="K48" i="24"/>
  <c r="J48" i="24"/>
  <c r="I48" i="24"/>
  <c r="H48" i="24"/>
  <c r="G48" i="24"/>
  <c r="F48" i="24"/>
  <c r="E48" i="24"/>
  <c r="D48" i="24"/>
  <c r="C48" i="24"/>
  <c r="U48" i="24" s="1"/>
  <c r="V47" i="24"/>
  <c r="U47" i="24"/>
  <c r="V46" i="24"/>
  <c r="U46" i="24"/>
  <c r="U43" i="24" s="1"/>
  <c r="V45" i="24"/>
  <c r="U45" i="24"/>
  <c r="V44" i="24"/>
  <c r="U44" i="24"/>
  <c r="T43" i="24"/>
  <c r="S43" i="24"/>
  <c r="R43" i="24"/>
  <c r="Q43" i="24"/>
  <c r="P43" i="24"/>
  <c r="O43" i="24"/>
  <c r="N43" i="24"/>
  <c r="M43" i="24"/>
  <c r="L43" i="24"/>
  <c r="K43" i="24"/>
  <c r="J43" i="24"/>
  <c r="I43" i="24"/>
  <c r="H43" i="24"/>
  <c r="G43" i="24"/>
  <c r="F43" i="24"/>
  <c r="E43" i="24"/>
  <c r="D43" i="24"/>
  <c r="V43" i="24" s="1"/>
  <c r="C43" i="24"/>
  <c r="V42" i="24"/>
  <c r="U42" i="24"/>
  <c r="V41" i="24"/>
  <c r="U41" i="24"/>
  <c r="V40" i="24"/>
  <c r="U40" i="24"/>
  <c r="T39" i="24"/>
  <c r="S39" i="24"/>
  <c r="R39" i="24"/>
  <c r="Q39" i="24"/>
  <c r="P39" i="24"/>
  <c r="O39" i="24"/>
  <c r="N39" i="24"/>
  <c r="M39" i="24"/>
  <c r="L39" i="24"/>
  <c r="K39" i="24"/>
  <c r="J39" i="24"/>
  <c r="I39" i="24"/>
  <c r="H39" i="24"/>
  <c r="G39" i="24"/>
  <c r="F39" i="24"/>
  <c r="E39" i="24"/>
  <c r="U39" i="24" s="1"/>
  <c r="D39" i="24"/>
  <c r="V39" i="24" s="1"/>
  <c r="C39" i="24"/>
  <c r="V38" i="24"/>
  <c r="U38" i="24"/>
  <c r="V37" i="24"/>
  <c r="U37" i="24"/>
  <c r="V36" i="24"/>
  <c r="U36" i="24"/>
  <c r="T35" i="24"/>
  <c r="S35" i="24"/>
  <c r="R35" i="24"/>
  <c r="Q35" i="24"/>
  <c r="P35" i="24"/>
  <c r="O35" i="24"/>
  <c r="N35" i="24"/>
  <c r="M35" i="24"/>
  <c r="L35" i="24"/>
  <c r="K35" i="24"/>
  <c r="J35" i="24"/>
  <c r="I35" i="24"/>
  <c r="H35" i="24"/>
  <c r="G35" i="24"/>
  <c r="F35" i="24"/>
  <c r="V35" i="24" s="1"/>
  <c r="E35" i="24"/>
  <c r="D35" i="24"/>
  <c r="C35" i="24"/>
  <c r="U35" i="24" s="1"/>
  <c r="V34" i="24"/>
  <c r="U34" i="24"/>
  <c r="V33" i="24"/>
  <c r="U33" i="24"/>
  <c r="V32" i="24"/>
  <c r="U32" i="24"/>
  <c r="V31" i="24"/>
  <c r="U31" i="24"/>
  <c r="V30" i="24"/>
  <c r="U30" i="24"/>
  <c r="V29" i="24"/>
  <c r="U29" i="24"/>
  <c r="V28" i="24"/>
  <c r="U28" i="24"/>
  <c r="V27" i="24"/>
  <c r="U27" i="24"/>
  <c r="V26" i="24"/>
  <c r="U26" i="24"/>
  <c r="V25" i="24"/>
  <c r="U25" i="24"/>
  <c r="V24" i="24"/>
  <c r="U24" i="24"/>
  <c r="V23" i="24"/>
  <c r="U23" i="24"/>
  <c r="V22" i="24"/>
  <c r="U22" i="24"/>
  <c r="V21" i="24"/>
  <c r="U21" i="24"/>
  <c r="V20" i="24"/>
  <c r="U20" i="24"/>
  <c r="V19" i="24"/>
  <c r="U19" i="24"/>
  <c r="V18" i="24"/>
  <c r="U18" i="24"/>
  <c r="V17" i="24"/>
  <c r="U17" i="24"/>
  <c r="V16" i="24"/>
  <c r="U16" i="24"/>
  <c r="V15" i="24"/>
  <c r="U15" i="24"/>
  <c r="T14" i="24"/>
  <c r="S14" i="24"/>
  <c r="R14" i="24"/>
  <c r="Q14" i="24"/>
  <c r="P14" i="24"/>
  <c r="O14" i="24"/>
  <c r="N14" i="24"/>
  <c r="M14" i="24"/>
  <c r="L14" i="24"/>
  <c r="K14" i="24"/>
  <c r="J14" i="24"/>
  <c r="I14" i="24"/>
  <c r="H14" i="24"/>
  <c r="G14" i="24"/>
  <c r="F14" i="24"/>
  <c r="E14" i="24"/>
  <c r="D14" i="24"/>
  <c r="V14" i="24" s="1"/>
  <c r="C14" i="24"/>
  <c r="U14" i="24" s="1"/>
  <c r="V13" i="24"/>
  <c r="U13" i="24"/>
  <c r="V12" i="24"/>
  <c r="U12" i="24"/>
  <c r="V11" i="24"/>
  <c r="U11" i="24"/>
  <c r="V10" i="24"/>
  <c r="U10" i="24"/>
  <c r="T9" i="24"/>
  <c r="S9" i="24"/>
  <c r="R9" i="24"/>
  <c r="Q9" i="24"/>
  <c r="P9" i="24"/>
  <c r="O9" i="24"/>
  <c r="N9" i="24"/>
  <c r="M9" i="24"/>
  <c r="L9" i="24"/>
  <c r="K9" i="24"/>
  <c r="J9" i="24"/>
  <c r="I9" i="24"/>
  <c r="H9" i="24"/>
  <c r="G9" i="24"/>
  <c r="F9" i="24"/>
  <c r="V9" i="24" s="1"/>
  <c r="E9" i="24"/>
  <c r="D9" i="24"/>
  <c r="C9" i="24"/>
  <c r="U9" i="24" s="1"/>
  <c r="V80" i="23"/>
  <c r="U80" i="23"/>
  <c r="V79" i="23"/>
  <c r="U79" i="23"/>
  <c r="V78" i="23"/>
  <c r="U78" i="23"/>
  <c r="V77" i="23"/>
  <c r="U77" i="23"/>
  <c r="V76" i="23"/>
  <c r="U76" i="23"/>
  <c r="T75" i="23"/>
  <c r="T81" i="23" s="1"/>
  <c r="S75" i="23"/>
  <c r="S81" i="23" s="1"/>
  <c r="R75" i="23"/>
  <c r="Q75" i="23"/>
  <c r="P75" i="23"/>
  <c r="O75" i="23"/>
  <c r="O81" i="23" s="1"/>
  <c r="N75" i="23"/>
  <c r="N81" i="23" s="1"/>
  <c r="M75" i="23"/>
  <c r="L75" i="23"/>
  <c r="L81" i="23" s="1"/>
  <c r="K75" i="23"/>
  <c r="K81" i="23" s="1"/>
  <c r="J75" i="23"/>
  <c r="I75" i="23"/>
  <c r="H75" i="23"/>
  <c r="G75" i="23"/>
  <c r="G81" i="23" s="1"/>
  <c r="F75" i="23"/>
  <c r="F81" i="23" s="1"/>
  <c r="E75" i="23"/>
  <c r="D75" i="23"/>
  <c r="D81" i="23" s="1"/>
  <c r="C75" i="23"/>
  <c r="C81" i="23" s="1"/>
  <c r="V74" i="23"/>
  <c r="U74" i="23"/>
  <c r="V73" i="23"/>
  <c r="U73" i="23"/>
  <c r="T72" i="23"/>
  <c r="S72" i="23"/>
  <c r="R72" i="23"/>
  <c r="Q72" i="23"/>
  <c r="P72" i="23"/>
  <c r="O72" i="23"/>
  <c r="N72" i="23"/>
  <c r="M72" i="23"/>
  <c r="L72" i="23"/>
  <c r="K72" i="23"/>
  <c r="J72" i="23"/>
  <c r="I72" i="23"/>
  <c r="H72" i="23"/>
  <c r="G72" i="23"/>
  <c r="F72" i="23"/>
  <c r="V72" i="23" s="1"/>
  <c r="E72" i="23"/>
  <c r="D72" i="23"/>
  <c r="C72" i="23"/>
  <c r="U72" i="23" s="1"/>
  <c r="V71" i="23"/>
  <c r="U71" i="23"/>
  <c r="V70" i="23"/>
  <c r="U70" i="23"/>
  <c r="V69" i="23"/>
  <c r="U69" i="23"/>
  <c r="T68" i="23"/>
  <c r="S68" i="23"/>
  <c r="R68" i="23"/>
  <c r="R81" i="23" s="1"/>
  <c r="Q68" i="23"/>
  <c r="Q81" i="23" s="1"/>
  <c r="P68" i="23"/>
  <c r="P81" i="23" s="1"/>
  <c r="O68" i="23"/>
  <c r="N68" i="23"/>
  <c r="M68" i="23"/>
  <c r="M81" i="23" s="1"/>
  <c r="L68" i="23"/>
  <c r="K68" i="23"/>
  <c r="J68" i="23"/>
  <c r="J81" i="23" s="1"/>
  <c r="I68" i="23"/>
  <c r="I81" i="23" s="1"/>
  <c r="H68" i="23"/>
  <c r="H81" i="23" s="1"/>
  <c r="G68" i="23"/>
  <c r="F68" i="23"/>
  <c r="V68" i="23" s="1"/>
  <c r="E68" i="23"/>
  <c r="E81" i="23" s="1"/>
  <c r="D68" i="23"/>
  <c r="C68" i="23"/>
  <c r="V67" i="23"/>
  <c r="U67" i="23"/>
  <c r="V66" i="23"/>
  <c r="U66" i="23"/>
  <c r="V65" i="23"/>
  <c r="U65" i="23"/>
  <c r="V64" i="23"/>
  <c r="U64" i="23"/>
  <c r="V63" i="23"/>
  <c r="U63" i="23"/>
  <c r="V62" i="23"/>
  <c r="U62" i="23"/>
  <c r="T61" i="23"/>
  <c r="S61" i="23"/>
  <c r="R61" i="23"/>
  <c r="Q61" i="23"/>
  <c r="P61" i="23"/>
  <c r="O61" i="23"/>
  <c r="N61" i="23"/>
  <c r="M61" i="23"/>
  <c r="L61" i="23"/>
  <c r="K61" i="23"/>
  <c r="J61" i="23"/>
  <c r="I61" i="23"/>
  <c r="H61" i="23"/>
  <c r="G61" i="23"/>
  <c r="F61" i="23"/>
  <c r="V61" i="23" s="1"/>
  <c r="E61" i="23"/>
  <c r="U61" i="23" s="1"/>
  <c r="D61" i="23"/>
  <c r="C61" i="23"/>
  <c r="V60" i="23"/>
  <c r="U60" i="23"/>
  <c r="V59" i="23"/>
  <c r="U59" i="23"/>
  <c r="V58" i="23"/>
  <c r="U58" i="23"/>
  <c r="V57" i="23"/>
  <c r="U57" i="23"/>
  <c r="V56" i="23"/>
  <c r="U56" i="23"/>
  <c r="T55" i="23"/>
  <c r="S55" i="23"/>
  <c r="R55" i="23"/>
  <c r="Q55" i="23"/>
  <c r="P55" i="23"/>
  <c r="O55" i="23"/>
  <c r="N55" i="23"/>
  <c r="M55" i="23"/>
  <c r="L55" i="23"/>
  <c r="K55" i="23"/>
  <c r="J55" i="23"/>
  <c r="I55" i="23"/>
  <c r="H55" i="23"/>
  <c r="G55" i="23"/>
  <c r="F55" i="23"/>
  <c r="V55" i="23" s="1"/>
  <c r="E55" i="23"/>
  <c r="D55" i="23"/>
  <c r="C55" i="23"/>
  <c r="U55" i="23" s="1"/>
  <c r="V54" i="23"/>
  <c r="U54" i="23"/>
  <c r="V53" i="23"/>
  <c r="U53" i="23"/>
  <c r="V52" i="23"/>
  <c r="U52" i="23"/>
  <c r="V51" i="23"/>
  <c r="U51" i="23"/>
  <c r="V50" i="23"/>
  <c r="U50" i="23"/>
  <c r="V49" i="23"/>
  <c r="U49" i="23"/>
  <c r="T48" i="23"/>
  <c r="S48" i="23"/>
  <c r="R48" i="23"/>
  <c r="Q48" i="23"/>
  <c r="P48" i="23"/>
  <c r="O48" i="23"/>
  <c r="N48" i="23"/>
  <c r="M48" i="23"/>
  <c r="L48" i="23"/>
  <c r="K48" i="23"/>
  <c r="J48" i="23"/>
  <c r="I48" i="23"/>
  <c r="H48" i="23"/>
  <c r="G48" i="23"/>
  <c r="F48" i="23"/>
  <c r="V48" i="23" s="1"/>
  <c r="E48" i="23"/>
  <c r="D48" i="23"/>
  <c r="C48" i="23"/>
  <c r="U48" i="23" s="1"/>
  <c r="V47" i="23"/>
  <c r="U47" i="23"/>
  <c r="V46" i="23"/>
  <c r="U46" i="23"/>
  <c r="U43" i="23" s="1"/>
  <c r="V45" i="23"/>
  <c r="U45" i="23"/>
  <c r="V44" i="23"/>
  <c r="U44" i="23"/>
  <c r="T43" i="23"/>
  <c r="S43" i="23"/>
  <c r="R43" i="23"/>
  <c r="Q43" i="23"/>
  <c r="P43" i="23"/>
  <c r="O43" i="23"/>
  <c r="N43" i="23"/>
  <c r="M43" i="23"/>
  <c r="L43" i="23"/>
  <c r="K43" i="23"/>
  <c r="J43" i="23"/>
  <c r="I43" i="23"/>
  <c r="H43" i="23"/>
  <c r="G43" i="23"/>
  <c r="F43" i="23"/>
  <c r="E43" i="23"/>
  <c r="D43" i="23"/>
  <c r="V43" i="23" s="1"/>
  <c r="C43" i="23"/>
  <c r="V42" i="23"/>
  <c r="U42" i="23"/>
  <c r="V41" i="23"/>
  <c r="U41" i="23"/>
  <c r="V40" i="23"/>
  <c r="U40" i="23"/>
  <c r="T39" i="23"/>
  <c r="S39" i="23"/>
  <c r="R39" i="23"/>
  <c r="Q39" i="23"/>
  <c r="P39" i="23"/>
  <c r="O39" i="23"/>
  <c r="N39" i="23"/>
  <c r="M39" i="23"/>
  <c r="L39" i="23"/>
  <c r="K39" i="23"/>
  <c r="J39" i="23"/>
  <c r="I39" i="23"/>
  <c r="H39" i="23"/>
  <c r="G39" i="23"/>
  <c r="F39" i="23"/>
  <c r="E39" i="23"/>
  <c r="U39" i="23" s="1"/>
  <c r="D39" i="23"/>
  <c r="V39" i="23" s="1"/>
  <c r="C39" i="23"/>
  <c r="V38" i="23"/>
  <c r="U38" i="23"/>
  <c r="V37" i="23"/>
  <c r="U37" i="23"/>
  <c r="V36" i="23"/>
  <c r="U36" i="23"/>
  <c r="T35" i="23"/>
  <c r="S35" i="23"/>
  <c r="R35" i="23"/>
  <c r="Q35" i="23"/>
  <c r="P35" i="23"/>
  <c r="O35" i="23"/>
  <c r="N35" i="23"/>
  <c r="M35" i="23"/>
  <c r="L35" i="23"/>
  <c r="K35" i="23"/>
  <c r="J35" i="23"/>
  <c r="I35" i="23"/>
  <c r="H35" i="23"/>
  <c r="G35" i="23"/>
  <c r="F35" i="23"/>
  <c r="V35" i="23" s="1"/>
  <c r="E35" i="23"/>
  <c r="D35" i="23"/>
  <c r="C35" i="23"/>
  <c r="U35" i="23" s="1"/>
  <c r="V34" i="23"/>
  <c r="U34" i="23"/>
  <c r="V33" i="23"/>
  <c r="U33" i="23"/>
  <c r="V32" i="23"/>
  <c r="U32" i="23"/>
  <c r="V31" i="23"/>
  <c r="U31" i="23"/>
  <c r="V30" i="23"/>
  <c r="U30" i="23"/>
  <c r="V29" i="23"/>
  <c r="U29" i="23"/>
  <c r="V28" i="23"/>
  <c r="U28" i="23"/>
  <c r="V27" i="23"/>
  <c r="U27" i="23"/>
  <c r="V26" i="23"/>
  <c r="U26" i="23"/>
  <c r="V25" i="23"/>
  <c r="U25" i="23"/>
  <c r="V24" i="23"/>
  <c r="U24" i="23"/>
  <c r="V23" i="23"/>
  <c r="U23" i="23"/>
  <c r="V22" i="23"/>
  <c r="U22" i="23"/>
  <c r="V21" i="23"/>
  <c r="U21" i="23"/>
  <c r="V20" i="23"/>
  <c r="U20" i="23"/>
  <c r="V19" i="23"/>
  <c r="U19" i="23"/>
  <c r="V18" i="23"/>
  <c r="U18" i="23"/>
  <c r="V17" i="23"/>
  <c r="U17" i="23"/>
  <c r="V16" i="23"/>
  <c r="U16" i="23"/>
  <c r="V15" i="23"/>
  <c r="U15" i="23"/>
  <c r="T14" i="23"/>
  <c r="S14" i="23"/>
  <c r="R14" i="23"/>
  <c r="Q14" i="23"/>
  <c r="P14" i="23"/>
  <c r="O14" i="23"/>
  <c r="N14" i="23"/>
  <c r="M14" i="23"/>
  <c r="L14" i="23"/>
  <c r="K14" i="23"/>
  <c r="J14" i="23"/>
  <c r="I14" i="23"/>
  <c r="H14" i="23"/>
  <c r="G14" i="23"/>
  <c r="F14" i="23"/>
  <c r="E14" i="23"/>
  <c r="D14" i="23"/>
  <c r="V14" i="23" s="1"/>
  <c r="C14" i="23"/>
  <c r="U14" i="23" s="1"/>
  <c r="V13" i="23"/>
  <c r="U13" i="23"/>
  <c r="V12" i="23"/>
  <c r="U12" i="23"/>
  <c r="V11" i="23"/>
  <c r="U11" i="23"/>
  <c r="V10" i="23"/>
  <c r="U10" i="23"/>
  <c r="T9" i="23"/>
  <c r="S9" i="23"/>
  <c r="R9" i="23"/>
  <c r="Q9" i="23"/>
  <c r="P9" i="23"/>
  <c r="O9" i="23"/>
  <c r="N9" i="23"/>
  <c r="M9" i="23"/>
  <c r="L9" i="23"/>
  <c r="K9" i="23"/>
  <c r="J9" i="23"/>
  <c r="I9" i="23"/>
  <c r="H9" i="23"/>
  <c r="G9" i="23"/>
  <c r="F9" i="23"/>
  <c r="V9" i="23" s="1"/>
  <c r="E9" i="23"/>
  <c r="D9" i="23"/>
  <c r="C9" i="23"/>
  <c r="U9" i="23" s="1"/>
  <c r="V80" i="22"/>
  <c r="U80" i="22"/>
  <c r="V79" i="22"/>
  <c r="U79" i="22"/>
  <c r="V78" i="22"/>
  <c r="U78" i="22"/>
  <c r="V77" i="22"/>
  <c r="U77" i="22"/>
  <c r="V76" i="22"/>
  <c r="U76" i="22"/>
  <c r="T75" i="22"/>
  <c r="T81" i="22" s="1"/>
  <c r="S75" i="22"/>
  <c r="R75" i="22"/>
  <c r="Q75" i="22"/>
  <c r="P75" i="22"/>
  <c r="O75" i="22"/>
  <c r="O81" i="22" s="1"/>
  <c r="N75" i="22"/>
  <c r="N81" i="22" s="1"/>
  <c r="M75" i="22"/>
  <c r="M81" i="22" s="1"/>
  <c r="L75" i="22"/>
  <c r="L81" i="22" s="1"/>
  <c r="K75" i="22"/>
  <c r="J75" i="22"/>
  <c r="I75" i="22"/>
  <c r="H75" i="22"/>
  <c r="G75" i="22"/>
  <c r="G81" i="22" s="1"/>
  <c r="F75" i="22"/>
  <c r="F81" i="22" s="1"/>
  <c r="E75" i="22"/>
  <c r="E81" i="22" s="1"/>
  <c r="D75" i="22"/>
  <c r="D81" i="22" s="1"/>
  <c r="C75" i="22"/>
  <c r="V74" i="22"/>
  <c r="U74" i="22"/>
  <c r="V73" i="22"/>
  <c r="U73" i="22"/>
  <c r="T72" i="22"/>
  <c r="S72" i="22"/>
  <c r="S81" i="22" s="1"/>
  <c r="R72" i="22"/>
  <c r="Q72" i="22"/>
  <c r="P72" i="22"/>
  <c r="O72" i="22"/>
  <c r="N72" i="22"/>
  <c r="M72" i="22"/>
  <c r="L72" i="22"/>
  <c r="K72" i="22"/>
  <c r="K81" i="22" s="1"/>
  <c r="J72" i="22"/>
  <c r="I72" i="22"/>
  <c r="H72" i="22"/>
  <c r="G72" i="22"/>
  <c r="F72" i="22"/>
  <c r="V72" i="22" s="1"/>
  <c r="E72" i="22"/>
  <c r="U72" i="22" s="1"/>
  <c r="D72" i="22"/>
  <c r="C72" i="22"/>
  <c r="V71" i="22"/>
  <c r="U71" i="22"/>
  <c r="V70" i="22"/>
  <c r="U70" i="22"/>
  <c r="V69" i="22"/>
  <c r="U69" i="22"/>
  <c r="T68" i="22"/>
  <c r="S68" i="22"/>
  <c r="R68" i="22"/>
  <c r="R81" i="22" s="1"/>
  <c r="Q68" i="22"/>
  <c r="Q81" i="22" s="1"/>
  <c r="P68" i="22"/>
  <c r="P81" i="22" s="1"/>
  <c r="O68" i="22"/>
  <c r="N68" i="22"/>
  <c r="M68" i="22"/>
  <c r="L68" i="22"/>
  <c r="K68" i="22"/>
  <c r="J68" i="22"/>
  <c r="J81" i="22" s="1"/>
  <c r="I68" i="22"/>
  <c r="I81" i="22" s="1"/>
  <c r="H68" i="22"/>
  <c r="H81" i="22" s="1"/>
  <c r="G68" i="22"/>
  <c r="F68" i="22"/>
  <c r="E68" i="22"/>
  <c r="D68" i="22"/>
  <c r="V68" i="22" s="1"/>
  <c r="C68" i="22"/>
  <c r="U68" i="22" s="1"/>
  <c r="V67" i="22"/>
  <c r="U67" i="22"/>
  <c r="V66" i="22"/>
  <c r="U66" i="22"/>
  <c r="V65" i="22"/>
  <c r="U65" i="22"/>
  <c r="V64" i="22"/>
  <c r="U64" i="22"/>
  <c r="V63" i="22"/>
  <c r="U63" i="22"/>
  <c r="V62" i="22"/>
  <c r="U62" i="22"/>
  <c r="T61" i="22"/>
  <c r="S61" i="22"/>
  <c r="R61" i="22"/>
  <c r="Q61" i="22"/>
  <c r="P61" i="22"/>
  <c r="O61" i="22"/>
  <c r="N61" i="22"/>
  <c r="M61" i="22"/>
  <c r="L61" i="22"/>
  <c r="K61" i="22"/>
  <c r="J61" i="22"/>
  <c r="I61" i="22"/>
  <c r="H61" i="22"/>
  <c r="G61" i="22"/>
  <c r="F61" i="22"/>
  <c r="E61" i="22"/>
  <c r="D61" i="22"/>
  <c r="V61" i="22" s="1"/>
  <c r="C61" i="22"/>
  <c r="U61" i="22" s="1"/>
  <c r="V60" i="22"/>
  <c r="U60" i="22"/>
  <c r="V59" i="22"/>
  <c r="U59" i="22"/>
  <c r="V58" i="22"/>
  <c r="U58" i="22"/>
  <c r="V57" i="22"/>
  <c r="U57" i="22"/>
  <c r="V56" i="22"/>
  <c r="U56" i="22"/>
  <c r="T55" i="22"/>
  <c r="S55" i="22"/>
  <c r="R55" i="22"/>
  <c r="Q55" i="22"/>
  <c r="P55" i="22"/>
  <c r="O55" i="22"/>
  <c r="N55" i="22"/>
  <c r="M55" i="22"/>
  <c r="L55" i="22"/>
  <c r="K55" i="22"/>
  <c r="J55" i="22"/>
  <c r="I55" i="22"/>
  <c r="H55" i="22"/>
  <c r="G55" i="22"/>
  <c r="F55" i="22"/>
  <c r="V55" i="22" s="1"/>
  <c r="E55" i="22"/>
  <c r="U55" i="22" s="1"/>
  <c r="D55" i="22"/>
  <c r="C55" i="22"/>
  <c r="V54" i="22"/>
  <c r="U54" i="22"/>
  <c r="V53" i="22"/>
  <c r="U53" i="22"/>
  <c r="V52" i="22"/>
  <c r="U52" i="22"/>
  <c r="V51" i="22"/>
  <c r="U51" i="22"/>
  <c r="V50" i="22"/>
  <c r="U50" i="22"/>
  <c r="V49" i="22"/>
  <c r="U49" i="22"/>
  <c r="T48" i="22"/>
  <c r="S48" i="22"/>
  <c r="R48" i="22"/>
  <c r="Q48" i="22"/>
  <c r="P48" i="22"/>
  <c r="O48" i="22"/>
  <c r="N48" i="22"/>
  <c r="M48" i="22"/>
  <c r="L48" i="22"/>
  <c r="K48" i="22"/>
  <c r="J48" i="22"/>
  <c r="I48" i="22"/>
  <c r="H48" i="22"/>
  <c r="G48" i="22"/>
  <c r="F48" i="22"/>
  <c r="V48" i="22" s="1"/>
  <c r="E48" i="22"/>
  <c r="U48" i="22" s="1"/>
  <c r="D48" i="22"/>
  <c r="C48" i="22"/>
  <c r="V47" i="22"/>
  <c r="U47" i="22"/>
  <c r="V46" i="22"/>
  <c r="U46" i="22"/>
  <c r="V45" i="22"/>
  <c r="U45" i="22"/>
  <c r="V44" i="22"/>
  <c r="U44" i="22"/>
  <c r="T43" i="22"/>
  <c r="S43" i="22"/>
  <c r="R43" i="22"/>
  <c r="Q43" i="22"/>
  <c r="P43" i="22"/>
  <c r="O43" i="22"/>
  <c r="N43" i="22"/>
  <c r="M43" i="22"/>
  <c r="L43" i="22"/>
  <c r="K43" i="22"/>
  <c r="J43" i="22"/>
  <c r="I43" i="22"/>
  <c r="H43" i="22"/>
  <c r="G43" i="22"/>
  <c r="F43" i="22"/>
  <c r="E43" i="22"/>
  <c r="D43" i="22"/>
  <c r="V43" i="22" s="1"/>
  <c r="C43" i="22"/>
  <c r="U43" i="22" s="1"/>
  <c r="V42" i="22"/>
  <c r="U42" i="22"/>
  <c r="V41" i="22"/>
  <c r="U41" i="22"/>
  <c r="V40" i="22"/>
  <c r="U40" i="22"/>
  <c r="T39" i="22"/>
  <c r="S39" i="22"/>
  <c r="R39" i="22"/>
  <c r="Q39" i="22"/>
  <c r="P39" i="22"/>
  <c r="O39" i="22"/>
  <c r="N39" i="22"/>
  <c r="M39" i="22"/>
  <c r="L39" i="22"/>
  <c r="K39" i="22"/>
  <c r="J39" i="22"/>
  <c r="I39" i="22"/>
  <c r="H39" i="22"/>
  <c r="G39" i="22"/>
  <c r="F39" i="22"/>
  <c r="E39" i="22"/>
  <c r="D39" i="22"/>
  <c r="V39" i="22" s="1"/>
  <c r="C39" i="22"/>
  <c r="U39" i="22" s="1"/>
  <c r="V38" i="22"/>
  <c r="U38" i="22"/>
  <c r="V37" i="22"/>
  <c r="U37" i="22"/>
  <c r="V36" i="22"/>
  <c r="U36" i="22"/>
  <c r="T35" i="22"/>
  <c r="S35" i="22"/>
  <c r="R35" i="22"/>
  <c r="Q35" i="22"/>
  <c r="P35" i="22"/>
  <c r="O35" i="22"/>
  <c r="N35" i="22"/>
  <c r="M35" i="22"/>
  <c r="L35" i="22"/>
  <c r="K35" i="22"/>
  <c r="J35" i="22"/>
  <c r="I35" i="22"/>
  <c r="H35" i="22"/>
  <c r="G35" i="22"/>
  <c r="F35" i="22"/>
  <c r="V35" i="22" s="1"/>
  <c r="E35" i="22"/>
  <c r="U35" i="22" s="1"/>
  <c r="D35" i="22"/>
  <c r="C35" i="22"/>
  <c r="V34" i="22"/>
  <c r="U34" i="22"/>
  <c r="V33" i="22"/>
  <c r="U33" i="22"/>
  <c r="V32" i="22"/>
  <c r="U32" i="22"/>
  <c r="V31" i="22"/>
  <c r="U31" i="22"/>
  <c r="V30" i="22"/>
  <c r="U30" i="22"/>
  <c r="V29" i="22"/>
  <c r="U29" i="22"/>
  <c r="V28" i="22"/>
  <c r="U28" i="22"/>
  <c r="V27" i="22"/>
  <c r="U27" i="22"/>
  <c r="V26" i="22"/>
  <c r="U26" i="22"/>
  <c r="V25" i="22"/>
  <c r="U25" i="22"/>
  <c r="V24" i="22"/>
  <c r="U24" i="22"/>
  <c r="V23" i="22"/>
  <c r="U23" i="22"/>
  <c r="V22" i="22"/>
  <c r="U22" i="22"/>
  <c r="V21" i="22"/>
  <c r="U21" i="22"/>
  <c r="V20" i="22"/>
  <c r="U20" i="22"/>
  <c r="V19" i="22"/>
  <c r="U19" i="22"/>
  <c r="V18" i="22"/>
  <c r="U18" i="22"/>
  <c r="V17" i="22"/>
  <c r="U17" i="22"/>
  <c r="V16" i="22"/>
  <c r="U16" i="22"/>
  <c r="V15" i="22"/>
  <c r="U15" i="22"/>
  <c r="T14" i="22"/>
  <c r="S14" i="22"/>
  <c r="R14" i="22"/>
  <c r="Q14" i="22"/>
  <c r="P14" i="22"/>
  <c r="O14" i="22"/>
  <c r="N14" i="22"/>
  <c r="M14" i="22"/>
  <c r="L14" i="22"/>
  <c r="K14" i="22"/>
  <c r="J14" i="22"/>
  <c r="I14" i="22"/>
  <c r="H14" i="22"/>
  <c r="G14" i="22"/>
  <c r="F14" i="22"/>
  <c r="E14" i="22"/>
  <c r="D14" i="22"/>
  <c r="V14" i="22" s="1"/>
  <c r="C14" i="22"/>
  <c r="U14" i="22" s="1"/>
  <c r="V13" i="22"/>
  <c r="U13" i="22"/>
  <c r="V12" i="22"/>
  <c r="U12" i="22"/>
  <c r="V11" i="22"/>
  <c r="U11" i="22"/>
  <c r="V10" i="22"/>
  <c r="U10" i="22"/>
  <c r="T9" i="22"/>
  <c r="S9" i="22"/>
  <c r="R9" i="22"/>
  <c r="Q9" i="22"/>
  <c r="P9" i="22"/>
  <c r="O9" i="22"/>
  <c r="N9" i="22"/>
  <c r="M9" i="22"/>
  <c r="L9" i="22"/>
  <c r="K9" i="22"/>
  <c r="J9" i="22"/>
  <c r="I9" i="22"/>
  <c r="H9" i="22"/>
  <c r="G9" i="22"/>
  <c r="F9" i="22"/>
  <c r="V9" i="22" s="1"/>
  <c r="E9" i="22"/>
  <c r="U9" i="22" s="1"/>
  <c r="D9" i="22"/>
  <c r="C9" i="22"/>
  <c r="E79" i="21"/>
  <c r="L78" i="21"/>
  <c r="L77" i="21"/>
  <c r="L76" i="21"/>
  <c r="L75" i="21"/>
  <c r="L74" i="21"/>
  <c r="L73" i="21"/>
  <c r="K73" i="21"/>
  <c r="J73" i="21"/>
  <c r="I73" i="21"/>
  <c r="H73" i="21"/>
  <c r="G73" i="21"/>
  <c r="F73" i="21"/>
  <c r="E73" i="21"/>
  <c r="D73" i="21"/>
  <c r="C73" i="21"/>
  <c r="L72" i="21"/>
  <c r="L71" i="21"/>
  <c r="K70" i="21"/>
  <c r="J70" i="21"/>
  <c r="I70" i="21"/>
  <c r="H70" i="21"/>
  <c r="G70" i="21"/>
  <c r="F70" i="21"/>
  <c r="E70" i="21"/>
  <c r="D70" i="21"/>
  <c r="L70" i="21" s="1"/>
  <c r="C70" i="21"/>
  <c r="L69" i="21"/>
  <c r="L68" i="21"/>
  <c r="L67" i="21"/>
  <c r="K66" i="21"/>
  <c r="J66" i="21"/>
  <c r="I66" i="21"/>
  <c r="H66" i="21"/>
  <c r="G66" i="21"/>
  <c r="F66" i="21"/>
  <c r="E66" i="21"/>
  <c r="D66" i="21"/>
  <c r="C66" i="21"/>
  <c r="L66" i="21" s="1"/>
  <c r="L65" i="21"/>
  <c r="L64" i="21"/>
  <c r="L63" i="21"/>
  <c r="L62" i="21"/>
  <c r="L61" i="21"/>
  <c r="L60" i="21"/>
  <c r="K59" i="21"/>
  <c r="J59" i="21"/>
  <c r="I59" i="21"/>
  <c r="I79" i="21" s="1"/>
  <c r="H59" i="21"/>
  <c r="G59" i="21"/>
  <c r="F59" i="21"/>
  <c r="E59" i="21"/>
  <c r="D59" i="21"/>
  <c r="C59" i="21"/>
  <c r="L59" i="21" s="1"/>
  <c r="L58" i="21"/>
  <c r="L57" i="21"/>
  <c r="L56" i="21"/>
  <c r="L55" i="21"/>
  <c r="L54" i="21"/>
  <c r="L53" i="21"/>
  <c r="K53" i="21"/>
  <c r="J53" i="21"/>
  <c r="I53" i="21"/>
  <c r="H53" i="21"/>
  <c r="G53" i="21"/>
  <c r="F53" i="21"/>
  <c r="E53" i="21"/>
  <c r="D53" i="21"/>
  <c r="C53" i="21"/>
  <c r="L52" i="21"/>
  <c r="L51" i="21"/>
  <c r="L50" i="21"/>
  <c r="L49" i="21"/>
  <c r="L48" i="21"/>
  <c r="L47" i="21"/>
  <c r="K46" i="21"/>
  <c r="J46" i="21"/>
  <c r="I46" i="21"/>
  <c r="H46" i="21"/>
  <c r="G46" i="21"/>
  <c r="F46" i="21"/>
  <c r="E46" i="21"/>
  <c r="D46" i="21"/>
  <c r="L46" i="21" s="1"/>
  <c r="C46" i="21"/>
  <c r="L45" i="21"/>
  <c r="L44" i="21"/>
  <c r="L43" i="21"/>
  <c r="L42" i="21"/>
  <c r="K41" i="21"/>
  <c r="J41" i="21"/>
  <c r="I41" i="21"/>
  <c r="H41" i="21"/>
  <c r="G41" i="21"/>
  <c r="F41" i="21"/>
  <c r="E41" i="21"/>
  <c r="D41" i="21"/>
  <c r="L41" i="21" s="1"/>
  <c r="C41" i="21"/>
  <c r="L40" i="21"/>
  <c r="L39" i="21"/>
  <c r="L38" i="21"/>
  <c r="K37" i="21"/>
  <c r="K79" i="21" s="1"/>
  <c r="J37" i="21"/>
  <c r="I37" i="21"/>
  <c r="H37" i="21"/>
  <c r="G37" i="21"/>
  <c r="F37" i="21"/>
  <c r="E37" i="21"/>
  <c r="D37" i="21"/>
  <c r="C37" i="21"/>
  <c r="C79" i="21" s="1"/>
  <c r="L36" i="21"/>
  <c r="L35" i="21"/>
  <c r="L34" i="21"/>
  <c r="K33" i="21"/>
  <c r="J33" i="21"/>
  <c r="I33" i="21"/>
  <c r="H33" i="21"/>
  <c r="G33" i="21"/>
  <c r="F33" i="21"/>
  <c r="E33" i="21"/>
  <c r="D33" i="21"/>
  <c r="L33" i="21" s="1"/>
  <c r="C33" i="21"/>
  <c r="L32" i="21"/>
  <c r="L31" i="21"/>
  <c r="L30" i="21"/>
  <c r="L29" i="21"/>
  <c r="L28" i="21"/>
  <c r="L27" i="21"/>
  <c r="L26" i="21"/>
  <c r="L25" i="21"/>
  <c r="L24" i="21"/>
  <c r="L23" i="21"/>
  <c r="L22" i="21"/>
  <c r="L21" i="21"/>
  <c r="L20" i="21"/>
  <c r="L19" i="21"/>
  <c r="L18" i="21"/>
  <c r="L17" i="21"/>
  <c r="L16" i="21"/>
  <c r="L15" i="21"/>
  <c r="L14" i="21"/>
  <c r="L13" i="21"/>
  <c r="K12" i="21"/>
  <c r="J12" i="21"/>
  <c r="I12" i="21"/>
  <c r="H12" i="21"/>
  <c r="G12" i="21"/>
  <c r="F12" i="21"/>
  <c r="E12" i="21"/>
  <c r="D12" i="21"/>
  <c r="L12" i="21" s="1"/>
  <c r="C12" i="21"/>
  <c r="L11" i="21"/>
  <c r="L10" i="21"/>
  <c r="L9" i="21"/>
  <c r="L8" i="21"/>
  <c r="K7" i="21"/>
  <c r="J7" i="21"/>
  <c r="J79" i="21" s="1"/>
  <c r="I7" i="21"/>
  <c r="H7" i="21"/>
  <c r="H79" i="21" s="1"/>
  <c r="G7" i="21"/>
  <c r="G79" i="21" s="1"/>
  <c r="F7" i="21"/>
  <c r="F79" i="21" s="1"/>
  <c r="E7" i="21"/>
  <c r="D7" i="21"/>
  <c r="D79" i="21" s="1"/>
  <c r="C7" i="21"/>
  <c r="R66" i="20"/>
  <c r="AP66" i="20" s="1"/>
  <c r="R65" i="20"/>
  <c r="AP65" i="20" s="1"/>
  <c r="R64" i="20"/>
  <c r="AP64" i="20" s="1"/>
  <c r="AP63" i="20"/>
  <c r="R63" i="20"/>
  <c r="R62" i="20"/>
  <c r="AP62" i="20" s="1"/>
  <c r="AP61" i="20" s="1"/>
  <c r="AO61" i="20"/>
  <c r="AN61" i="20"/>
  <c r="AM61" i="20"/>
  <c r="AL61" i="20"/>
  <c r="AK61" i="20"/>
  <c r="AJ61" i="20"/>
  <c r="AI61" i="20"/>
  <c r="AH61" i="20"/>
  <c r="AG61" i="20"/>
  <c r="AF61" i="20"/>
  <c r="AE61" i="20"/>
  <c r="AD61" i="20"/>
  <c r="AC61" i="20"/>
  <c r="AB61" i="20"/>
  <c r="AA61" i="20"/>
  <c r="Z61" i="20"/>
  <c r="Y61" i="20"/>
  <c r="X61" i="20"/>
  <c r="W61" i="20"/>
  <c r="V61" i="20"/>
  <c r="U61" i="20"/>
  <c r="T61" i="20"/>
  <c r="S61" i="20"/>
  <c r="Q61" i="20"/>
  <c r="P61" i="20"/>
  <c r="O61" i="20"/>
  <c r="N61" i="20"/>
  <c r="M61" i="20"/>
  <c r="L61" i="20"/>
  <c r="K61" i="20"/>
  <c r="J61" i="20"/>
  <c r="I61" i="20"/>
  <c r="H61" i="20"/>
  <c r="G61" i="20"/>
  <c r="F61" i="20"/>
  <c r="E61" i="20"/>
  <c r="D61" i="20"/>
  <c r="C61" i="20"/>
  <c r="R60" i="20"/>
  <c r="AP60" i="20" s="1"/>
  <c r="R59" i="20"/>
  <c r="AP59" i="20" s="1"/>
  <c r="AP58" i="20"/>
  <c r="R58" i="20"/>
  <c r="R57" i="20"/>
  <c r="AP57" i="20" s="1"/>
  <c r="R56" i="20"/>
  <c r="AP56" i="20" s="1"/>
  <c r="AO55" i="20"/>
  <c r="AN55" i="20"/>
  <c r="AM55" i="20"/>
  <c r="AL55" i="20"/>
  <c r="AK55" i="20"/>
  <c r="AJ55" i="20"/>
  <c r="AI55" i="20"/>
  <c r="AH55" i="20"/>
  <c r="AG55" i="20"/>
  <c r="AF55" i="20"/>
  <c r="AE55" i="20"/>
  <c r="AD55" i="20"/>
  <c r="AC55" i="20"/>
  <c r="AB55" i="20"/>
  <c r="AA55" i="20"/>
  <c r="Z55" i="20"/>
  <c r="Y55" i="20"/>
  <c r="X55" i="20"/>
  <c r="W55" i="20"/>
  <c r="V55" i="20"/>
  <c r="U55" i="20"/>
  <c r="T55" i="20"/>
  <c r="S55" i="20"/>
  <c r="Q55" i="20"/>
  <c r="P55" i="20"/>
  <c r="O55" i="20"/>
  <c r="N55" i="20"/>
  <c r="M55" i="20"/>
  <c r="L55" i="20"/>
  <c r="K55" i="20"/>
  <c r="J55" i="20"/>
  <c r="I55" i="20"/>
  <c r="H55" i="20"/>
  <c r="G55" i="20"/>
  <c r="F55" i="20"/>
  <c r="E55" i="20"/>
  <c r="D55" i="20"/>
  <c r="C55" i="20"/>
  <c r="R54" i="20"/>
  <c r="AP54" i="20" s="1"/>
  <c r="AP53" i="20"/>
  <c r="R53" i="20"/>
  <c r="R52" i="20"/>
  <c r="AP52" i="20" s="1"/>
  <c r="R51" i="20"/>
  <c r="AP51" i="20" s="1"/>
  <c r="AP50" i="20" s="1"/>
  <c r="AO50" i="20"/>
  <c r="AN50" i="20"/>
  <c r="AM50" i="20"/>
  <c r="AL50" i="20"/>
  <c r="AK50" i="20"/>
  <c r="AJ50" i="20"/>
  <c r="AI50" i="20"/>
  <c r="AH50" i="20"/>
  <c r="AG50" i="20"/>
  <c r="AF50" i="20"/>
  <c r="AE50" i="20"/>
  <c r="AD50" i="20"/>
  <c r="AC50" i="20"/>
  <c r="AB50" i="20"/>
  <c r="AA50" i="20"/>
  <c r="Z50" i="20"/>
  <c r="Y50" i="20"/>
  <c r="X50" i="20"/>
  <c r="W50" i="20"/>
  <c r="V50" i="20"/>
  <c r="U50" i="20"/>
  <c r="T50" i="20"/>
  <c r="S50" i="20"/>
  <c r="Q50" i="20"/>
  <c r="P50" i="20"/>
  <c r="O50" i="20"/>
  <c r="N50" i="20"/>
  <c r="M50" i="20"/>
  <c r="L50" i="20"/>
  <c r="K50" i="20"/>
  <c r="J50" i="20"/>
  <c r="I50" i="20"/>
  <c r="H50" i="20"/>
  <c r="G50" i="20"/>
  <c r="F50" i="20"/>
  <c r="E50" i="20"/>
  <c r="D50" i="20"/>
  <c r="C50" i="20"/>
  <c r="R49" i="20"/>
  <c r="AP49" i="20" s="1"/>
  <c r="AP48" i="20"/>
  <c r="R48" i="20"/>
  <c r="R47" i="20"/>
  <c r="AP47" i="20" s="1"/>
  <c r="R46" i="20"/>
  <c r="AP46" i="20" s="1"/>
  <c r="R45" i="20"/>
  <c r="AP45" i="20" s="1"/>
  <c r="AP44" i="20"/>
  <c r="R44" i="20"/>
  <c r="R43" i="20"/>
  <c r="AP43" i="20" s="1"/>
  <c r="AO42" i="20"/>
  <c r="AN42" i="20"/>
  <c r="AM42" i="20"/>
  <c r="AM39" i="20" s="1"/>
  <c r="AL42" i="20"/>
  <c r="AL39" i="20" s="1"/>
  <c r="AK42" i="20"/>
  <c r="AJ42" i="20"/>
  <c r="AJ39" i="20" s="1"/>
  <c r="AI42" i="20"/>
  <c r="AI39" i="20" s="1"/>
  <c r="AH42" i="20"/>
  <c r="AG42" i="20"/>
  <c r="AF42" i="20"/>
  <c r="AE42" i="20"/>
  <c r="AE39" i="20" s="1"/>
  <c r="AD42" i="20"/>
  <c r="AD39" i="20" s="1"/>
  <c r="AC42" i="20"/>
  <c r="AB42" i="20"/>
  <c r="AB39" i="20" s="1"/>
  <c r="AA42" i="20"/>
  <c r="AA39" i="20" s="1"/>
  <c r="Z42" i="20"/>
  <c r="Y42" i="20"/>
  <c r="X42" i="20"/>
  <c r="W42" i="20"/>
  <c r="W39" i="20" s="1"/>
  <c r="V42" i="20"/>
  <c r="V39" i="20" s="1"/>
  <c r="U42" i="20"/>
  <c r="T42" i="20"/>
  <c r="T39" i="20" s="1"/>
  <c r="S42" i="20"/>
  <c r="S39" i="20" s="1"/>
  <c r="Q42" i="20"/>
  <c r="P42" i="20"/>
  <c r="O42" i="20"/>
  <c r="O39" i="20" s="1"/>
  <c r="N42" i="20"/>
  <c r="N39" i="20" s="1"/>
  <c r="M42" i="20"/>
  <c r="L42" i="20"/>
  <c r="L39" i="20" s="1"/>
  <c r="K42" i="20"/>
  <c r="K39" i="20" s="1"/>
  <c r="J42" i="20"/>
  <c r="I42" i="20"/>
  <c r="H42" i="20"/>
  <c r="G42" i="20"/>
  <c r="G39" i="20" s="1"/>
  <c r="F42" i="20"/>
  <c r="F39" i="20" s="1"/>
  <c r="E42" i="20"/>
  <c r="D42" i="20"/>
  <c r="D39" i="20" s="1"/>
  <c r="C42" i="20"/>
  <c r="C39" i="20" s="1"/>
  <c r="R41" i="20"/>
  <c r="AP41" i="20" s="1"/>
  <c r="AP40" i="20" s="1"/>
  <c r="AO40" i="20"/>
  <c r="AN40" i="20"/>
  <c r="AM40" i="20"/>
  <c r="AL40" i="20"/>
  <c r="AK40" i="20"/>
  <c r="AJ40" i="20"/>
  <c r="AI40" i="20"/>
  <c r="AH40" i="20"/>
  <c r="AG40" i="20"/>
  <c r="AF40" i="20"/>
  <c r="AE40" i="20"/>
  <c r="AD40" i="20"/>
  <c r="AC40" i="20"/>
  <c r="AB40" i="20"/>
  <c r="AA40" i="20"/>
  <c r="Z40" i="20"/>
  <c r="Y40" i="20"/>
  <c r="X40" i="20"/>
  <c r="W40" i="20"/>
  <c r="V40" i="20"/>
  <c r="U40" i="20"/>
  <c r="T40" i="20"/>
  <c r="S40" i="20"/>
  <c r="R40" i="20"/>
  <c r="Q40" i="20"/>
  <c r="P40" i="20"/>
  <c r="O40" i="20"/>
  <c r="N40" i="20"/>
  <c r="M40" i="20"/>
  <c r="L40" i="20"/>
  <c r="K40" i="20"/>
  <c r="J40" i="20"/>
  <c r="I40" i="20"/>
  <c r="H40" i="20"/>
  <c r="G40" i="20"/>
  <c r="F40" i="20"/>
  <c r="E40" i="20"/>
  <c r="D40" i="20"/>
  <c r="C40" i="20"/>
  <c r="AO39" i="20"/>
  <c r="AN39" i="20"/>
  <c r="AK39" i="20"/>
  <c r="AH39" i="20"/>
  <c r="AG39" i="20"/>
  <c r="AF39" i="20"/>
  <c r="AC39" i="20"/>
  <c r="Z39" i="20"/>
  <c r="Y39" i="20"/>
  <c r="X39" i="20"/>
  <c r="U39" i="20"/>
  <c r="Q39" i="20"/>
  <c r="P39" i="20"/>
  <c r="M39" i="20"/>
  <c r="J39" i="20"/>
  <c r="I39" i="20"/>
  <c r="H39" i="20"/>
  <c r="E39" i="20"/>
  <c r="R38" i="20"/>
  <c r="AP38" i="20" s="1"/>
  <c r="AP37" i="20"/>
  <c r="R37" i="20"/>
  <c r="R36" i="20"/>
  <c r="AP36" i="20" s="1"/>
  <c r="R35" i="20"/>
  <c r="AP35" i="20" s="1"/>
  <c r="R34" i="20"/>
  <c r="AP34" i="20" s="1"/>
  <c r="AP33" i="20"/>
  <c r="R33" i="20"/>
  <c r="R32" i="20"/>
  <c r="AP32" i="20" s="1"/>
  <c r="R31" i="20"/>
  <c r="AP31" i="20" s="1"/>
  <c r="R30" i="20"/>
  <c r="AP30" i="20" s="1"/>
  <c r="AP29" i="20" s="1"/>
  <c r="AO29" i="20"/>
  <c r="AN29" i="20"/>
  <c r="AM29" i="20"/>
  <c r="AL29" i="20"/>
  <c r="AK29" i="20"/>
  <c r="AJ29" i="20"/>
  <c r="AI29" i="20"/>
  <c r="AI10" i="20" s="1"/>
  <c r="AH29" i="20"/>
  <c r="AG29" i="20"/>
  <c r="AF29" i="20"/>
  <c r="AE29" i="20"/>
  <c r="AD29" i="20"/>
  <c r="AC29" i="20"/>
  <c r="AB29" i="20"/>
  <c r="AA29" i="20"/>
  <c r="AA10" i="20" s="1"/>
  <c r="Z29" i="20"/>
  <c r="Y29" i="20"/>
  <c r="X29" i="20"/>
  <c r="W29" i="20"/>
  <c r="V29" i="20"/>
  <c r="U29" i="20"/>
  <c r="T29" i="20"/>
  <c r="S29" i="20"/>
  <c r="S10" i="20" s="1"/>
  <c r="R29" i="20"/>
  <c r="Q29" i="20"/>
  <c r="P29" i="20"/>
  <c r="O29" i="20"/>
  <c r="N29" i="20"/>
  <c r="M29" i="20"/>
  <c r="L29" i="20"/>
  <c r="K29" i="20"/>
  <c r="K10" i="20" s="1"/>
  <c r="J29" i="20"/>
  <c r="I29" i="20"/>
  <c r="H29" i="20"/>
  <c r="G29" i="20"/>
  <c r="F29" i="20"/>
  <c r="E29" i="20"/>
  <c r="D29" i="20"/>
  <c r="C29" i="20"/>
  <c r="C10" i="20" s="1"/>
  <c r="AP28" i="20"/>
  <c r="R28" i="20"/>
  <c r="R27" i="20"/>
  <c r="AP27" i="20" s="1"/>
  <c r="R26" i="20"/>
  <c r="AP26" i="20" s="1"/>
  <c r="R25" i="20"/>
  <c r="AP25" i="20" s="1"/>
  <c r="AP24" i="20"/>
  <c r="R24" i="20"/>
  <c r="R23" i="20"/>
  <c r="AP23" i="20" s="1"/>
  <c r="AP22" i="20" s="1"/>
  <c r="AO22" i="20"/>
  <c r="AN22" i="20"/>
  <c r="AM22" i="20"/>
  <c r="AL22" i="20"/>
  <c r="AK22" i="20"/>
  <c r="AJ22" i="20"/>
  <c r="AI22" i="20"/>
  <c r="AH22" i="20"/>
  <c r="AG22" i="20"/>
  <c r="AF22" i="20"/>
  <c r="AE22" i="20"/>
  <c r="AD22" i="20"/>
  <c r="AC22" i="20"/>
  <c r="AB22" i="20"/>
  <c r="AA22" i="20"/>
  <c r="Z22" i="20"/>
  <c r="Y22" i="20"/>
  <c r="X22" i="20"/>
  <c r="W22" i="20"/>
  <c r="V22" i="20"/>
  <c r="U22" i="20"/>
  <c r="T22" i="20"/>
  <c r="S22" i="20"/>
  <c r="Q22" i="20"/>
  <c r="P22" i="20"/>
  <c r="O22" i="20"/>
  <c r="N22" i="20"/>
  <c r="M22" i="20"/>
  <c r="L22" i="20"/>
  <c r="K22" i="20"/>
  <c r="J22" i="20"/>
  <c r="I22" i="20"/>
  <c r="H22" i="20"/>
  <c r="G22" i="20"/>
  <c r="F22" i="20"/>
  <c r="E22" i="20"/>
  <c r="D22" i="20"/>
  <c r="C22" i="20"/>
  <c r="R21" i="20"/>
  <c r="AP21" i="20" s="1"/>
  <c r="R20" i="20"/>
  <c r="R18" i="20" s="1"/>
  <c r="AP19" i="20"/>
  <c r="R19" i="20"/>
  <c r="AO18" i="20"/>
  <c r="AN18" i="20"/>
  <c r="AM18" i="20"/>
  <c r="AL18" i="20"/>
  <c r="AK18" i="20"/>
  <c r="AJ18" i="20"/>
  <c r="AJ10" i="20" s="1"/>
  <c r="AJ68" i="20" s="1"/>
  <c r="AI18" i="20"/>
  <c r="AH18" i="20"/>
  <c r="AH10" i="20" s="1"/>
  <c r="AG18" i="20"/>
  <c r="AF18" i="20"/>
  <c r="AE18" i="20"/>
  <c r="AD18" i="20"/>
  <c r="AC18" i="20"/>
  <c r="AB18" i="20"/>
  <c r="AB10" i="20" s="1"/>
  <c r="AB68" i="20" s="1"/>
  <c r="AA18" i="20"/>
  <c r="Z18" i="20"/>
  <c r="Z10" i="20" s="1"/>
  <c r="Y18" i="20"/>
  <c r="X18" i="20"/>
  <c r="W18" i="20"/>
  <c r="V18" i="20"/>
  <c r="U18" i="20"/>
  <c r="T18" i="20"/>
  <c r="T10" i="20" s="1"/>
  <c r="T68" i="20" s="1"/>
  <c r="S18" i="20"/>
  <c r="Q18" i="20"/>
  <c r="P18" i="20"/>
  <c r="O18" i="20"/>
  <c r="N18" i="20"/>
  <c r="M18" i="20"/>
  <c r="L18" i="20"/>
  <c r="L10" i="20" s="1"/>
  <c r="L68" i="20" s="1"/>
  <c r="K18" i="20"/>
  <c r="J18" i="20"/>
  <c r="J10" i="20" s="1"/>
  <c r="I18" i="20"/>
  <c r="H18" i="20"/>
  <c r="G18" i="20"/>
  <c r="F18" i="20"/>
  <c r="E18" i="20"/>
  <c r="D18" i="20"/>
  <c r="D10" i="20" s="1"/>
  <c r="D68" i="20" s="1"/>
  <c r="C18" i="20"/>
  <c r="R17" i="20"/>
  <c r="AP17" i="20" s="1"/>
  <c r="R16" i="20"/>
  <c r="AP16" i="20" s="1"/>
  <c r="AO15" i="20"/>
  <c r="AO10" i="20" s="1"/>
  <c r="AN15" i="20"/>
  <c r="AN10" i="20" s="1"/>
  <c r="AM15" i="20"/>
  <c r="AL15" i="20"/>
  <c r="AK15" i="20"/>
  <c r="AK10" i="20" s="1"/>
  <c r="AJ15" i="20"/>
  <c r="AI15" i="20"/>
  <c r="AH15" i="20"/>
  <c r="AG15" i="20"/>
  <c r="AG10" i="20" s="1"/>
  <c r="AF15" i="20"/>
  <c r="AF10" i="20" s="1"/>
  <c r="AE15" i="20"/>
  <c r="AD15" i="20"/>
  <c r="AC15" i="20"/>
  <c r="AC10" i="20" s="1"/>
  <c r="AB15" i="20"/>
  <c r="AA15" i="20"/>
  <c r="Z15" i="20"/>
  <c r="Y15" i="20"/>
  <c r="Y10" i="20" s="1"/>
  <c r="X15" i="20"/>
  <c r="X10" i="20" s="1"/>
  <c r="W15" i="20"/>
  <c r="V15" i="20"/>
  <c r="U15" i="20"/>
  <c r="U10" i="20" s="1"/>
  <c r="T15" i="20"/>
  <c r="S15" i="20"/>
  <c r="Q15" i="20"/>
  <c r="Q10" i="20" s="1"/>
  <c r="P15" i="20"/>
  <c r="P10" i="20" s="1"/>
  <c r="O15" i="20"/>
  <c r="N15" i="20"/>
  <c r="M15" i="20"/>
  <c r="M10" i="20" s="1"/>
  <c r="L15" i="20"/>
  <c r="K15" i="20"/>
  <c r="J15" i="20"/>
  <c r="I15" i="20"/>
  <c r="I10" i="20" s="1"/>
  <c r="H15" i="20"/>
  <c r="H10" i="20" s="1"/>
  <c r="G15" i="20"/>
  <c r="F15" i="20"/>
  <c r="E15" i="20"/>
  <c r="E10" i="20" s="1"/>
  <c r="D15" i="20"/>
  <c r="C15" i="20"/>
  <c r="R14" i="20"/>
  <c r="AP14" i="20" s="1"/>
  <c r="AP13" i="20"/>
  <c r="R13" i="20"/>
  <c r="R12" i="20"/>
  <c r="AP12" i="20" s="1"/>
  <c r="AO11" i="20"/>
  <c r="AN11" i="20"/>
  <c r="AM11" i="20"/>
  <c r="AL11" i="20"/>
  <c r="AK11" i="20"/>
  <c r="AJ11" i="20"/>
  <c r="AI11" i="20"/>
  <c r="AH11" i="20"/>
  <c r="AG11" i="20"/>
  <c r="AF11" i="20"/>
  <c r="AE11" i="20"/>
  <c r="AD11" i="20"/>
  <c r="AC11" i="20"/>
  <c r="AB11" i="20"/>
  <c r="AA11" i="20"/>
  <c r="Z11" i="20"/>
  <c r="Y11" i="20"/>
  <c r="X11" i="20"/>
  <c r="W11" i="20"/>
  <c r="V11" i="20"/>
  <c r="U11" i="20"/>
  <c r="T11" i="20"/>
  <c r="S11" i="20"/>
  <c r="Q11" i="20"/>
  <c r="P11" i="20"/>
  <c r="O11" i="20"/>
  <c r="N11" i="20"/>
  <c r="M11" i="20"/>
  <c r="L11" i="20"/>
  <c r="K11" i="20"/>
  <c r="J11" i="20"/>
  <c r="I11" i="20"/>
  <c r="H11" i="20"/>
  <c r="G11" i="20"/>
  <c r="F11" i="20"/>
  <c r="E11" i="20"/>
  <c r="D11" i="20"/>
  <c r="C11" i="20"/>
  <c r="AM10" i="20"/>
  <c r="AL10" i="20"/>
  <c r="AE10" i="20"/>
  <c r="AD10" i="20"/>
  <c r="W10" i="20"/>
  <c r="V10" i="20"/>
  <c r="O10" i="20"/>
  <c r="N10" i="20"/>
  <c r="G10" i="20"/>
  <c r="F10" i="20"/>
  <c r="R9" i="20"/>
  <c r="AP9" i="20" s="1"/>
  <c r="AP8" i="20" s="1"/>
  <c r="AO8" i="20"/>
  <c r="AN8" i="20"/>
  <c r="AN68" i="20" s="1"/>
  <c r="AM8" i="20"/>
  <c r="AL8" i="20"/>
  <c r="AL68" i="20" s="1"/>
  <c r="AK8" i="20"/>
  <c r="AJ8" i="20"/>
  <c r="AI8" i="20"/>
  <c r="AH8" i="20"/>
  <c r="AH68" i="20" s="1"/>
  <c r="AG8" i="20"/>
  <c r="AF8" i="20"/>
  <c r="AF68" i="20" s="1"/>
  <c r="AE8" i="20"/>
  <c r="AD8" i="20"/>
  <c r="AD68" i="20" s="1"/>
  <c r="AC8" i="20"/>
  <c r="AB8" i="20"/>
  <c r="AA8" i="20"/>
  <c r="Z8" i="20"/>
  <c r="Z68" i="20" s="1"/>
  <c r="Y8" i="20"/>
  <c r="X8" i="20"/>
  <c r="X68" i="20" s="1"/>
  <c r="W8" i="20"/>
  <c r="V8" i="20"/>
  <c r="V68" i="20" s="1"/>
  <c r="U8" i="20"/>
  <c r="T8" i="20"/>
  <c r="S8" i="20"/>
  <c r="R8" i="20"/>
  <c r="Q8" i="20"/>
  <c r="P8" i="20"/>
  <c r="P68" i="20" s="1"/>
  <c r="O8" i="20"/>
  <c r="O68" i="20" s="1"/>
  <c r="N8" i="20"/>
  <c r="N68" i="20" s="1"/>
  <c r="M8" i="20"/>
  <c r="M68" i="20" s="1"/>
  <c r="L8" i="20"/>
  <c r="K8" i="20"/>
  <c r="J8" i="20"/>
  <c r="I8" i="20"/>
  <c r="H8" i="20"/>
  <c r="H68" i="20" s="1"/>
  <c r="G8" i="20"/>
  <c r="G68" i="20" s="1"/>
  <c r="F8" i="20"/>
  <c r="F68" i="20" s="1"/>
  <c r="E8" i="20"/>
  <c r="E68" i="20" s="1"/>
  <c r="D8" i="20"/>
  <c r="C8" i="20"/>
  <c r="AP66" i="19"/>
  <c r="AP65" i="19"/>
  <c r="R64" i="19"/>
  <c r="AP64" i="19" s="1"/>
  <c r="R63" i="19"/>
  <c r="AP63" i="19" s="1"/>
  <c r="R62" i="19"/>
  <c r="R61" i="19" s="1"/>
  <c r="AO61" i="19"/>
  <c r="AN61" i="19"/>
  <c r="AM61" i="19"/>
  <c r="AL61" i="19"/>
  <c r="AK61" i="19"/>
  <c r="AJ61" i="19"/>
  <c r="AI61" i="19"/>
  <c r="AH61" i="19"/>
  <c r="AG61" i="19"/>
  <c r="AF61" i="19"/>
  <c r="AE61" i="19"/>
  <c r="AD61" i="19"/>
  <c r="AC61" i="19"/>
  <c r="AB61" i="19"/>
  <c r="AA61" i="19"/>
  <c r="Z61" i="19"/>
  <c r="Y61" i="19"/>
  <c r="X61" i="19"/>
  <c r="W61" i="19"/>
  <c r="V61" i="19"/>
  <c r="U61" i="19"/>
  <c r="T61" i="19"/>
  <c r="S61" i="19"/>
  <c r="Q61" i="19"/>
  <c r="P61" i="19"/>
  <c r="O61" i="19"/>
  <c r="N61" i="19"/>
  <c r="M61" i="19"/>
  <c r="L61" i="19"/>
  <c r="K61" i="19"/>
  <c r="J61" i="19"/>
  <c r="I61" i="19"/>
  <c r="H61" i="19"/>
  <c r="G61" i="19"/>
  <c r="F61" i="19"/>
  <c r="E61" i="19"/>
  <c r="D61" i="19"/>
  <c r="C61" i="19"/>
  <c r="R60" i="19"/>
  <c r="AP60" i="19" s="1"/>
  <c r="R59" i="19"/>
  <c r="AP59" i="19" s="1"/>
  <c r="R58" i="19"/>
  <c r="AP58" i="19" s="1"/>
  <c r="R57" i="19"/>
  <c r="AP57" i="19" s="1"/>
  <c r="R56" i="19"/>
  <c r="AP56" i="19" s="1"/>
  <c r="AP55" i="19" s="1"/>
  <c r="AO55" i="19"/>
  <c r="AN55" i="19"/>
  <c r="AM55" i="19"/>
  <c r="AL55" i="19"/>
  <c r="AK55" i="19"/>
  <c r="AJ55" i="19"/>
  <c r="AI55" i="19"/>
  <c r="AH55" i="19"/>
  <c r="AG55" i="19"/>
  <c r="AF55" i="19"/>
  <c r="AE55" i="19"/>
  <c r="AD55" i="19"/>
  <c r="AC55" i="19"/>
  <c r="AB55" i="19"/>
  <c r="AA55" i="19"/>
  <c r="Z55" i="19"/>
  <c r="Y55" i="19"/>
  <c r="X55" i="19"/>
  <c r="W55" i="19"/>
  <c r="V55" i="19"/>
  <c r="U55" i="19"/>
  <c r="T55" i="19"/>
  <c r="S55" i="19"/>
  <c r="Q55" i="19"/>
  <c r="P55" i="19"/>
  <c r="O55" i="19"/>
  <c r="N55" i="19"/>
  <c r="M55" i="19"/>
  <c r="L55" i="19"/>
  <c r="K55" i="19"/>
  <c r="J55" i="19"/>
  <c r="I55" i="19"/>
  <c r="H55" i="19"/>
  <c r="G55" i="19"/>
  <c r="F55" i="19"/>
  <c r="E55" i="19"/>
  <c r="D55" i="19"/>
  <c r="C55" i="19"/>
  <c r="R54" i="19"/>
  <c r="AP54" i="19" s="1"/>
  <c r="R53" i="19"/>
  <c r="AP53" i="19" s="1"/>
  <c r="R52" i="19"/>
  <c r="AP52" i="19" s="1"/>
  <c r="R51" i="19"/>
  <c r="AP51" i="19" s="1"/>
  <c r="AO50" i="19"/>
  <c r="AN50" i="19"/>
  <c r="AM50" i="19"/>
  <c r="AL50" i="19"/>
  <c r="AK50" i="19"/>
  <c r="AJ50" i="19"/>
  <c r="AI50" i="19"/>
  <c r="AH50" i="19"/>
  <c r="AG50" i="19"/>
  <c r="AF50" i="19"/>
  <c r="AE50" i="19"/>
  <c r="AD50" i="19"/>
  <c r="AC50" i="19"/>
  <c r="AB50" i="19"/>
  <c r="AA50" i="19"/>
  <c r="Z50" i="19"/>
  <c r="Y50" i="19"/>
  <c r="X50" i="19"/>
  <c r="W50" i="19"/>
  <c r="V50" i="19"/>
  <c r="U50" i="19"/>
  <c r="T50" i="19"/>
  <c r="S50" i="19"/>
  <c r="Q50" i="19"/>
  <c r="P50" i="19"/>
  <c r="O50" i="19"/>
  <c r="N50" i="19"/>
  <c r="M50" i="19"/>
  <c r="L50" i="19"/>
  <c r="K50" i="19"/>
  <c r="J50" i="19"/>
  <c r="I50" i="19"/>
  <c r="H50" i="19"/>
  <c r="G50" i="19"/>
  <c r="F50" i="19"/>
  <c r="E50" i="19"/>
  <c r="D50" i="19"/>
  <c r="C50" i="19"/>
  <c r="R49" i="19"/>
  <c r="AP49" i="19" s="1"/>
  <c r="R48" i="19"/>
  <c r="AP48" i="19" s="1"/>
  <c r="R47" i="19"/>
  <c r="AP47" i="19" s="1"/>
  <c r="R46" i="19"/>
  <c r="AP46" i="19" s="1"/>
  <c r="R45" i="19"/>
  <c r="AP45" i="19" s="1"/>
  <c r="R44" i="19"/>
  <c r="AP44" i="19" s="1"/>
  <c r="R43" i="19"/>
  <c r="R42" i="19" s="1"/>
  <c r="AO42" i="19"/>
  <c r="AO39" i="19" s="1"/>
  <c r="AO68" i="19" s="1"/>
  <c r="AN42" i="19"/>
  <c r="AM42" i="19"/>
  <c r="AL42" i="19"/>
  <c r="AK42" i="19"/>
  <c r="AJ42" i="19"/>
  <c r="AI42" i="19"/>
  <c r="AI39" i="19" s="1"/>
  <c r="AI68" i="19" s="1"/>
  <c r="AH42" i="19"/>
  <c r="AG42" i="19"/>
  <c r="AG39" i="19" s="1"/>
  <c r="AG68" i="19" s="1"/>
  <c r="AF42" i="19"/>
  <c r="AE42" i="19"/>
  <c r="AD42" i="19"/>
  <c r="AC42" i="19"/>
  <c r="AB42" i="19"/>
  <c r="AA42" i="19"/>
  <c r="AA39" i="19" s="1"/>
  <c r="AA68" i="19" s="1"/>
  <c r="Z42" i="19"/>
  <c r="Y42" i="19"/>
  <c r="Y39" i="19" s="1"/>
  <c r="Y68" i="19" s="1"/>
  <c r="X42" i="19"/>
  <c r="W42" i="19"/>
  <c r="V42" i="19"/>
  <c r="U42" i="19"/>
  <c r="T42" i="19"/>
  <c r="S42" i="19"/>
  <c r="S39" i="19" s="1"/>
  <c r="S68" i="19" s="1"/>
  <c r="Q42" i="19"/>
  <c r="Q39" i="19" s="1"/>
  <c r="Q68" i="19" s="1"/>
  <c r="P42" i="19"/>
  <c r="O42" i="19"/>
  <c r="N42" i="19"/>
  <c r="M42" i="19"/>
  <c r="L42" i="19"/>
  <c r="K42" i="19"/>
  <c r="K39" i="19" s="1"/>
  <c r="K68" i="19" s="1"/>
  <c r="J42" i="19"/>
  <c r="I42" i="19"/>
  <c r="I39" i="19" s="1"/>
  <c r="I68" i="19" s="1"/>
  <c r="H42" i="19"/>
  <c r="G42" i="19"/>
  <c r="F42" i="19"/>
  <c r="E42" i="19"/>
  <c r="D42" i="19"/>
  <c r="C42" i="19"/>
  <c r="C39" i="19" s="1"/>
  <c r="C68" i="19" s="1"/>
  <c r="R41" i="19"/>
  <c r="AP41" i="19" s="1"/>
  <c r="AP40" i="19" s="1"/>
  <c r="AO40" i="19"/>
  <c r="AN40" i="19"/>
  <c r="AM40" i="19"/>
  <c r="AL40" i="19"/>
  <c r="AK40" i="19"/>
  <c r="AJ40" i="19"/>
  <c r="AI40" i="19"/>
  <c r="AH40" i="19"/>
  <c r="AG40" i="19"/>
  <c r="AF40" i="19"/>
  <c r="AE40" i="19"/>
  <c r="AD40" i="19"/>
  <c r="AC40" i="19"/>
  <c r="AB40" i="19"/>
  <c r="AA40" i="19"/>
  <c r="Z40" i="19"/>
  <c r="Y40" i="19"/>
  <c r="X40" i="19"/>
  <c r="W40" i="19"/>
  <c r="V40" i="19"/>
  <c r="U40" i="19"/>
  <c r="T40" i="19"/>
  <c r="S40" i="19"/>
  <c r="Q40" i="19"/>
  <c r="P40" i="19"/>
  <c r="O40" i="19"/>
  <c r="N40" i="19"/>
  <c r="M40" i="19"/>
  <c r="L40" i="19"/>
  <c r="K40" i="19"/>
  <c r="J40" i="19"/>
  <c r="I40" i="19"/>
  <c r="H40" i="19"/>
  <c r="G40" i="19"/>
  <c r="F40" i="19"/>
  <c r="E40" i="19"/>
  <c r="D40" i="19"/>
  <c r="C40" i="19"/>
  <c r="AN39" i="19"/>
  <c r="AM39" i="19"/>
  <c r="AL39" i="19"/>
  <c r="AK39" i="19"/>
  <c r="AK68" i="19" s="1"/>
  <c r="AJ39" i="19"/>
  <c r="AH39" i="19"/>
  <c r="AF39" i="19"/>
  <c r="AE39" i="19"/>
  <c r="AD39" i="19"/>
  <c r="AC39" i="19"/>
  <c r="AC68" i="19" s="1"/>
  <c r="AB39" i="19"/>
  <c r="Z39" i="19"/>
  <c r="X39" i="19"/>
  <c r="W39" i="19"/>
  <c r="V39" i="19"/>
  <c r="U39" i="19"/>
  <c r="U68" i="19" s="1"/>
  <c r="T39" i="19"/>
  <c r="P39" i="19"/>
  <c r="O39" i="19"/>
  <c r="N39" i="19"/>
  <c r="M39" i="19"/>
  <c r="M68" i="19" s="1"/>
  <c r="L39" i="19"/>
  <c r="J39" i="19"/>
  <c r="H39" i="19"/>
  <c r="G39" i="19"/>
  <c r="F39" i="19"/>
  <c r="E39" i="19"/>
  <c r="E68" i="19" s="1"/>
  <c r="D39" i="19"/>
  <c r="AP38" i="19"/>
  <c r="R37" i="19"/>
  <c r="AP37" i="19" s="1"/>
  <c r="AP36" i="19"/>
  <c r="R36" i="19"/>
  <c r="AP35" i="19"/>
  <c r="R35" i="19"/>
  <c r="AP34" i="19"/>
  <c r="R34" i="19"/>
  <c r="R33" i="19"/>
  <c r="AP33" i="19" s="1"/>
  <c r="AP32" i="19"/>
  <c r="R32" i="19"/>
  <c r="AP31" i="19"/>
  <c r="R31" i="19"/>
  <c r="AP30" i="19"/>
  <c r="R30" i="19"/>
  <c r="R29" i="19" s="1"/>
  <c r="R10" i="19" s="1"/>
  <c r="AO29" i="19"/>
  <c r="AN29" i="19"/>
  <c r="AM29" i="19"/>
  <c r="AL29" i="19"/>
  <c r="AK29" i="19"/>
  <c r="AJ29" i="19"/>
  <c r="AI29" i="19"/>
  <c r="AH29" i="19"/>
  <c r="AG29" i="19"/>
  <c r="AF29" i="19"/>
  <c r="AE29" i="19"/>
  <c r="AD29" i="19"/>
  <c r="AC29" i="19"/>
  <c r="AB29" i="19"/>
  <c r="AA29" i="19"/>
  <c r="Z29" i="19"/>
  <c r="Y29" i="19"/>
  <c r="X29" i="19"/>
  <c r="W29" i="19"/>
  <c r="V29" i="19"/>
  <c r="U29" i="19"/>
  <c r="T29" i="19"/>
  <c r="S29" i="19"/>
  <c r="Q29" i="19"/>
  <c r="P29" i="19"/>
  <c r="O29" i="19"/>
  <c r="N29" i="19"/>
  <c r="M29" i="19"/>
  <c r="L29" i="19"/>
  <c r="K29" i="19"/>
  <c r="J29" i="19"/>
  <c r="I29" i="19"/>
  <c r="H29" i="19"/>
  <c r="G29" i="19"/>
  <c r="F29" i="19"/>
  <c r="E29" i="19"/>
  <c r="D29" i="19"/>
  <c r="C29" i="19"/>
  <c r="R28" i="19"/>
  <c r="AP28" i="19" s="1"/>
  <c r="AP27" i="19"/>
  <c r="R27" i="19"/>
  <c r="AP26" i="19"/>
  <c r="R26" i="19"/>
  <c r="AP25" i="19"/>
  <c r="R25" i="19"/>
  <c r="R24" i="19"/>
  <c r="AP24" i="19" s="1"/>
  <c r="AP22" i="19" s="1"/>
  <c r="AP23" i="19"/>
  <c r="R23" i="19"/>
  <c r="AO22" i="19"/>
  <c r="AN22" i="19"/>
  <c r="AM22" i="19"/>
  <c r="AL22" i="19"/>
  <c r="AK22" i="19"/>
  <c r="AJ22" i="19"/>
  <c r="AI22" i="19"/>
  <c r="AH22" i="19"/>
  <c r="AG22" i="19"/>
  <c r="AF22" i="19"/>
  <c r="AE22" i="19"/>
  <c r="AD22" i="19"/>
  <c r="AC22" i="19"/>
  <c r="AB22" i="19"/>
  <c r="AA22" i="19"/>
  <c r="Z22" i="19"/>
  <c r="Y22" i="19"/>
  <c r="X22" i="19"/>
  <c r="W22" i="19"/>
  <c r="V22" i="19"/>
  <c r="U22" i="19"/>
  <c r="T22" i="19"/>
  <c r="S22" i="19"/>
  <c r="R22" i="19"/>
  <c r="Q22" i="19"/>
  <c r="P22" i="19"/>
  <c r="O22" i="19"/>
  <c r="N22" i="19"/>
  <c r="M22" i="19"/>
  <c r="L22" i="19"/>
  <c r="K22" i="19"/>
  <c r="J22" i="19"/>
  <c r="I22" i="19"/>
  <c r="H22" i="19"/>
  <c r="G22" i="19"/>
  <c r="F22" i="19"/>
  <c r="E22" i="19"/>
  <c r="D22" i="19"/>
  <c r="C22" i="19"/>
  <c r="AP21" i="19"/>
  <c r="R21" i="19"/>
  <c r="AP20" i="19"/>
  <c r="R20" i="19"/>
  <c r="R19" i="19"/>
  <c r="AP19" i="19" s="1"/>
  <c r="AP18" i="19" s="1"/>
  <c r="AO18" i="19"/>
  <c r="AN18" i="19"/>
  <c r="AN10" i="19" s="1"/>
  <c r="AM18" i="19"/>
  <c r="AL18" i="19"/>
  <c r="AK18" i="19"/>
  <c r="AJ18" i="19"/>
  <c r="AI18" i="19"/>
  <c r="AH18" i="19"/>
  <c r="AG18" i="19"/>
  <c r="AF18" i="19"/>
  <c r="AF10" i="19" s="1"/>
  <c r="AE18" i="19"/>
  <c r="AD18" i="19"/>
  <c r="AC18" i="19"/>
  <c r="AB18" i="19"/>
  <c r="AA18" i="19"/>
  <c r="Z18" i="19"/>
  <c r="Y18" i="19"/>
  <c r="X18" i="19"/>
  <c r="X10" i="19" s="1"/>
  <c r="W18" i="19"/>
  <c r="V18" i="19"/>
  <c r="U18" i="19"/>
  <c r="T18" i="19"/>
  <c r="S18" i="19"/>
  <c r="R18" i="19"/>
  <c r="Q18" i="19"/>
  <c r="P18" i="19"/>
  <c r="P10" i="19" s="1"/>
  <c r="O18" i="19"/>
  <c r="N18" i="19"/>
  <c r="M18" i="19"/>
  <c r="L18" i="19"/>
  <c r="K18" i="19"/>
  <c r="J18" i="19"/>
  <c r="I18" i="19"/>
  <c r="H18" i="19"/>
  <c r="H10" i="19" s="1"/>
  <c r="G18" i="19"/>
  <c r="F18" i="19"/>
  <c r="E18" i="19"/>
  <c r="D18" i="19"/>
  <c r="C18" i="19"/>
  <c r="AP17" i="19"/>
  <c r="R17" i="19"/>
  <c r="AP16" i="19"/>
  <c r="AP15" i="19" s="1"/>
  <c r="R16" i="19"/>
  <c r="AO15" i="19"/>
  <c r="AN15" i="19"/>
  <c r="AM15" i="19"/>
  <c r="AL15" i="19"/>
  <c r="AL10" i="19" s="1"/>
  <c r="AK15" i="19"/>
  <c r="AJ15" i="19"/>
  <c r="AJ10" i="19" s="1"/>
  <c r="AI15" i="19"/>
  <c r="AH15" i="19"/>
  <c r="AG15" i="19"/>
  <c r="AF15" i="19"/>
  <c r="AE15" i="19"/>
  <c r="AD15" i="19"/>
  <c r="AD10" i="19" s="1"/>
  <c r="AC15" i="19"/>
  <c r="AB15" i="19"/>
  <c r="AB10" i="19" s="1"/>
  <c r="AA15" i="19"/>
  <c r="Z15" i="19"/>
  <c r="Y15" i="19"/>
  <c r="X15" i="19"/>
  <c r="W15" i="19"/>
  <c r="V15" i="19"/>
  <c r="V10" i="19" s="1"/>
  <c r="U15" i="19"/>
  <c r="T15" i="19"/>
  <c r="T10" i="19" s="1"/>
  <c r="S15" i="19"/>
  <c r="R15" i="19"/>
  <c r="Q15" i="19"/>
  <c r="P15" i="19"/>
  <c r="O15" i="19"/>
  <c r="N15" i="19"/>
  <c r="N10" i="19" s="1"/>
  <c r="M15" i="19"/>
  <c r="L15" i="19"/>
  <c r="L10" i="19" s="1"/>
  <c r="K15" i="19"/>
  <c r="J15" i="19"/>
  <c r="I15" i="19"/>
  <c r="H15" i="19"/>
  <c r="G15" i="19"/>
  <c r="F15" i="19"/>
  <c r="F10" i="19" s="1"/>
  <c r="E15" i="19"/>
  <c r="D15" i="19"/>
  <c r="D10" i="19" s="1"/>
  <c r="C15" i="19"/>
  <c r="AP14" i="19"/>
  <c r="R14" i="19"/>
  <c r="R13" i="19"/>
  <c r="AP13" i="19" s="1"/>
  <c r="AP11" i="19" s="1"/>
  <c r="AP12" i="19"/>
  <c r="R12" i="19"/>
  <c r="AO11" i="19"/>
  <c r="AN11" i="19"/>
  <c r="AM11" i="19"/>
  <c r="AL11" i="19"/>
  <c r="AK11" i="19"/>
  <c r="AJ11" i="19"/>
  <c r="AI11" i="19"/>
  <c r="AH11" i="19"/>
  <c r="AG11" i="19"/>
  <c r="AF11" i="19"/>
  <c r="AE11" i="19"/>
  <c r="AD11" i="19"/>
  <c r="AC11" i="19"/>
  <c r="AB11" i="19"/>
  <c r="AA11" i="19"/>
  <c r="Z11" i="19"/>
  <c r="Y11" i="19"/>
  <c r="X11" i="19"/>
  <c r="W11" i="19"/>
  <c r="V11" i="19"/>
  <c r="U11" i="19"/>
  <c r="T11" i="19"/>
  <c r="S11" i="19"/>
  <c r="R11" i="19"/>
  <c r="Q11" i="19"/>
  <c r="P11" i="19"/>
  <c r="O11" i="19"/>
  <c r="N11" i="19"/>
  <c r="M11" i="19"/>
  <c r="L11" i="19"/>
  <c r="K11" i="19"/>
  <c r="J11" i="19"/>
  <c r="I11" i="19"/>
  <c r="H11" i="19"/>
  <c r="G11" i="19"/>
  <c r="F11" i="19"/>
  <c r="E11" i="19"/>
  <c r="D11" i="19"/>
  <c r="C11" i="19"/>
  <c r="AO10" i="19"/>
  <c r="AM10" i="19"/>
  <c r="AK10" i="19"/>
  <c r="AI10" i="19"/>
  <c r="AH10" i="19"/>
  <c r="AG10" i="19"/>
  <c r="AE10" i="19"/>
  <c r="AC10" i="19"/>
  <c r="AA10" i="19"/>
  <c r="Z10" i="19"/>
  <c r="Y10" i="19"/>
  <c r="W10" i="19"/>
  <c r="U10" i="19"/>
  <c r="S10" i="19"/>
  <c r="Q10" i="19"/>
  <c r="O10" i="19"/>
  <c r="M10" i="19"/>
  <c r="K10" i="19"/>
  <c r="J10" i="19"/>
  <c r="I10" i="19"/>
  <c r="G10" i="19"/>
  <c r="E10" i="19"/>
  <c r="C10" i="19"/>
  <c r="AP9" i="19"/>
  <c r="AP8" i="19" s="1"/>
  <c r="R9" i="19"/>
  <c r="AO8" i="19"/>
  <c r="AN8" i="19"/>
  <c r="AM8" i="19"/>
  <c r="AM68" i="19" s="1"/>
  <c r="AL8" i="19"/>
  <c r="AK8" i="19"/>
  <c r="AJ8" i="19"/>
  <c r="AJ68" i="19" s="1"/>
  <c r="AI8" i="19"/>
  <c r="AH8" i="19"/>
  <c r="AH68" i="19" s="1"/>
  <c r="AG8" i="19"/>
  <c r="AF8" i="19"/>
  <c r="AE8" i="19"/>
  <c r="AE68" i="19" s="1"/>
  <c r="AD8" i="19"/>
  <c r="AC8" i="19"/>
  <c r="AB8" i="19"/>
  <c r="AB68" i="19" s="1"/>
  <c r="AA8" i="19"/>
  <c r="Z8" i="19"/>
  <c r="Z68" i="19" s="1"/>
  <c r="Y8" i="19"/>
  <c r="X8" i="19"/>
  <c r="W8" i="19"/>
  <c r="W68" i="19" s="1"/>
  <c r="V8" i="19"/>
  <c r="U8" i="19"/>
  <c r="T8" i="19"/>
  <c r="T68" i="19" s="1"/>
  <c r="S8" i="19"/>
  <c r="R8" i="19"/>
  <c r="Q8" i="19"/>
  <c r="P8" i="19"/>
  <c r="O8" i="19"/>
  <c r="O68" i="19" s="1"/>
  <c r="N8" i="19"/>
  <c r="M8" i="19"/>
  <c r="L8" i="19"/>
  <c r="L68" i="19" s="1"/>
  <c r="K8" i="19"/>
  <c r="J8" i="19"/>
  <c r="J68" i="19" s="1"/>
  <c r="I8" i="19"/>
  <c r="H8" i="19"/>
  <c r="G8" i="19"/>
  <c r="G68" i="19" s="1"/>
  <c r="F8" i="19"/>
  <c r="E8" i="19"/>
  <c r="D8" i="19"/>
  <c r="D68" i="19" s="1"/>
  <c r="C8" i="19"/>
  <c r="AP66" i="17"/>
  <c r="AP65" i="17"/>
  <c r="R64" i="17"/>
  <c r="AP64" i="17" s="1"/>
  <c r="R63" i="17"/>
  <c r="R61" i="17" s="1"/>
  <c r="AP62" i="17"/>
  <c r="R62" i="17"/>
  <c r="AO61" i="17"/>
  <c r="AN61" i="17"/>
  <c r="AM61" i="17"/>
  <c r="AL61" i="17"/>
  <c r="AK61" i="17"/>
  <c r="AJ61" i="17"/>
  <c r="AI61" i="17"/>
  <c r="AH61" i="17"/>
  <c r="AG61" i="17"/>
  <c r="AF61" i="17"/>
  <c r="AE61" i="17"/>
  <c r="AD61" i="17"/>
  <c r="AC61" i="17"/>
  <c r="AB61" i="17"/>
  <c r="AA61" i="17"/>
  <c r="Z61" i="17"/>
  <c r="Y61" i="17"/>
  <c r="X61" i="17"/>
  <c r="W61" i="17"/>
  <c r="V61" i="17"/>
  <c r="U61" i="17"/>
  <c r="T61" i="17"/>
  <c r="S61" i="17"/>
  <c r="Q61" i="17"/>
  <c r="P61" i="17"/>
  <c r="O61" i="17"/>
  <c r="N61" i="17"/>
  <c r="M61" i="17"/>
  <c r="L61" i="17"/>
  <c r="K61" i="17"/>
  <c r="J61" i="17"/>
  <c r="I61" i="17"/>
  <c r="H61" i="17"/>
  <c r="G61" i="17"/>
  <c r="F61" i="17"/>
  <c r="E61" i="17"/>
  <c r="D61" i="17"/>
  <c r="C61" i="17"/>
  <c r="R60" i="17"/>
  <c r="AP60" i="17" s="1"/>
  <c r="R59" i="17"/>
  <c r="AP59" i="17" s="1"/>
  <c r="R58" i="17"/>
  <c r="AP58" i="17" s="1"/>
  <c r="AP57" i="17"/>
  <c r="R57" i="17"/>
  <c r="R56" i="17"/>
  <c r="AP56" i="17" s="1"/>
  <c r="AO55" i="17"/>
  <c r="AN55" i="17"/>
  <c r="AM55" i="17"/>
  <c r="AL55" i="17"/>
  <c r="AK55" i="17"/>
  <c r="AJ55" i="17"/>
  <c r="AI55" i="17"/>
  <c r="AH55" i="17"/>
  <c r="AG55" i="17"/>
  <c r="AF55" i="17"/>
  <c r="AE55" i="17"/>
  <c r="AD55" i="17"/>
  <c r="AC55" i="17"/>
  <c r="AB55" i="17"/>
  <c r="AA55" i="17"/>
  <c r="Z55" i="17"/>
  <c r="Y55" i="17"/>
  <c r="X55" i="17"/>
  <c r="W55" i="17"/>
  <c r="V55" i="17"/>
  <c r="U55" i="17"/>
  <c r="T55" i="17"/>
  <c r="S55" i="17"/>
  <c r="Q55" i="17"/>
  <c r="P55" i="17"/>
  <c r="O55" i="17"/>
  <c r="N55" i="17"/>
  <c r="M55" i="17"/>
  <c r="L55" i="17"/>
  <c r="K55" i="17"/>
  <c r="J55" i="17"/>
  <c r="I55" i="17"/>
  <c r="H55" i="17"/>
  <c r="G55" i="17"/>
  <c r="F55" i="17"/>
  <c r="E55" i="17"/>
  <c r="D55" i="17"/>
  <c r="C55" i="17"/>
  <c r="R54" i="17"/>
  <c r="AP54" i="17" s="1"/>
  <c r="R53" i="17"/>
  <c r="AP53" i="17" s="1"/>
  <c r="AP52" i="17"/>
  <c r="R52" i="17"/>
  <c r="R51" i="17"/>
  <c r="AP51" i="17" s="1"/>
  <c r="AO50" i="17"/>
  <c r="AN50" i="17"/>
  <c r="AM50" i="17"/>
  <c r="AL50" i="17"/>
  <c r="AK50" i="17"/>
  <c r="AJ50" i="17"/>
  <c r="AI50" i="17"/>
  <c r="AH50" i="17"/>
  <c r="AG50" i="17"/>
  <c r="AF50" i="17"/>
  <c r="AE50" i="17"/>
  <c r="AD50" i="17"/>
  <c r="AC50" i="17"/>
  <c r="AB50" i="17"/>
  <c r="AA50" i="17"/>
  <c r="Z50" i="17"/>
  <c r="Y50" i="17"/>
  <c r="X50" i="17"/>
  <c r="W50" i="17"/>
  <c r="V50" i="17"/>
  <c r="U50" i="17"/>
  <c r="T50" i="17"/>
  <c r="S50" i="17"/>
  <c r="Q50" i="17"/>
  <c r="P50" i="17"/>
  <c r="O50" i="17"/>
  <c r="N50" i="17"/>
  <c r="M50" i="17"/>
  <c r="L50" i="17"/>
  <c r="K50" i="17"/>
  <c r="J50" i="17"/>
  <c r="I50" i="17"/>
  <c r="H50" i="17"/>
  <c r="G50" i="17"/>
  <c r="F50" i="17"/>
  <c r="E50" i="17"/>
  <c r="D50" i="17"/>
  <c r="C50" i="17"/>
  <c r="R49" i="17"/>
  <c r="AP49" i="17" s="1"/>
  <c r="R48" i="17"/>
  <c r="AP48" i="17" s="1"/>
  <c r="AP47" i="17"/>
  <c r="R47" i="17"/>
  <c r="R46" i="17"/>
  <c r="AP46" i="17" s="1"/>
  <c r="R45" i="17"/>
  <c r="AP45" i="17" s="1"/>
  <c r="R44" i="17"/>
  <c r="R42" i="17" s="1"/>
  <c r="AP43" i="17"/>
  <c r="R43" i="17"/>
  <c r="AO42" i="17"/>
  <c r="AN42" i="17"/>
  <c r="AM42" i="17"/>
  <c r="AL42" i="17"/>
  <c r="AK42" i="17"/>
  <c r="AJ42" i="17"/>
  <c r="AJ39" i="17" s="1"/>
  <c r="AI42" i="17"/>
  <c r="AH42" i="17"/>
  <c r="AG42" i="17"/>
  <c r="AF42" i="17"/>
  <c r="AE42" i="17"/>
  <c r="AD42" i="17"/>
  <c r="AC42" i="17"/>
  <c r="AB42" i="17"/>
  <c r="AB39" i="17" s="1"/>
  <c r="AA42" i="17"/>
  <c r="Z42" i="17"/>
  <c r="Y42" i="17"/>
  <c r="X42" i="17"/>
  <c r="W42" i="17"/>
  <c r="V42" i="17"/>
  <c r="U42" i="17"/>
  <c r="T42" i="17"/>
  <c r="T39" i="17" s="1"/>
  <c r="S42" i="17"/>
  <c r="Q42" i="17"/>
  <c r="P42" i="17"/>
  <c r="O42" i="17"/>
  <c r="N42" i="17"/>
  <c r="M42" i="17"/>
  <c r="L42" i="17"/>
  <c r="L39" i="17" s="1"/>
  <c r="K42" i="17"/>
  <c r="J42" i="17"/>
  <c r="I42" i="17"/>
  <c r="H42" i="17"/>
  <c r="G42" i="17"/>
  <c r="F42" i="17"/>
  <c r="E42" i="17"/>
  <c r="D42" i="17"/>
  <c r="D39" i="17" s="1"/>
  <c r="C42" i="17"/>
  <c r="R41" i="17"/>
  <c r="AP41" i="17" s="1"/>
  <c r="AP40" i="17" s="1"/>
  <c r="AO40" i="17"/>
  <c r="AN40" i="17"/>
  <c r="AM40" i="17"/>
  <c r="AL40" i="17"/>
  <c r="AK40" i="17"/>
  <c r="AJ40" i="17"/>
  <c r="AI40" i="17"/>
  <c r="AH40" i="17"/>
  <c r="AG40" i="17"/>
  <c r="AF40" i="17"/>
  <c r="AE40" i="17"/>
  <c r="AD40" i="17"/>
  <c r="AC40" i="17"/>
  <c r="AB40" i="17"/>
  <c r="AA40" i="17"/>
  <c r="Z40" i="17"/>
  <c r="Y40" i="17"/>
  <c r="X40" i="17"/>
  <c r="W40" i="17"/>
  <c r="V40" i="17"/>
  <c r="U40" i="17"/>
  <c r="T40" i="17"/>
  <c r="S40" i="17"/>
  <c r="Q40" i="17"/>
  <c r="P40" i="17"/>
  <c r="O40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AO39" i="17"/>
  <c r="AN39" i="17"/>
  <c r="AM39" i="17"/>
  <c r="AL39" i="17"/>
  <c r="AK39" i="17"/>
  <c r="AI39" i="17"/>
  <c r="AH39" i="17"/>
  <c r="AG39" i="17"/>
  <c r="AF39" i="17"/>
  <c r="AE39" i="17"/>
  <c r="AD39" i="17"/>
  <c r="AC39" i="17"/>
  <c r="AA39" i="17"/>
  <c r="Z39" i="17"/>
  <c r="Y39" i="17"/>
  <c r="X39" i="17"/>
  <c r="W39" i="17"/>
  <c r="V39" i="17"/>
  <c r="U39" i="17"/>
  <c r="S39" i="17"/>
  <c r="Q39" i="17"/>
  <c r="P39" i="17"/>
  <c r="O39" i="17"/>
  <c r="N39" i="17"/>
  <c r="M39" i="17"/>
  <c r="K39" i="17"/>
  <c r="J39" i="17"/>
  <c r="I39" i="17"/>
  <c r="H39" i="17"/>
  <c r="G39" i="17"/>
  <c r="F39" i="17"/>
  <c r="E39" i="17"/>
  <c r="C39" i="17"/>
  <c r="R37" i="17"/>
  <c r="AP37" i="17" s="1"/>
  <c r="R36" i="17"/>
  <c r="AP36" i="17" s="1"/>
  <c r="AP35" i="17"/>
  <c r="R35" i="17"/>
  <c r="R34" i="17"/>
  <c r="AP34" i="17" s="1"/>
  <c r="R33" i="17"/>
  <c r="AP33" i="17" s="1"/>
  <c r="R32" i="17"/>
  <c r="AP32" i="17" s="1"/>
  <c r="AP31" i="17"/>
  <c r="R31" i="17"/>
  <c r="R30" i="17"/>
  <c r="AP30" i="17" s="1"/>
  <c r="AO29" i="17"/>
  <c r="AN29" i="17"/>
  <c r="AM29" i="17"/>
  <c r="AL29" i="17"/>
  <c r="AL10" i="17" s="1"/>
  <c r="AK29" i="17"/>
  <c r="AJ29" i="17"/>
  <c r="AI29" i="17"/>
  <c r="AH29" i="17"/>
  <c r="AG29" i="17"/>
  <c r="AF29" i="17"/>
  <c r="AE29" i="17"/>
  <c r="AD29" i="17"/>
  <c r="AD10" i="17" s="1"/>
  <c r="AC29" i="17"/>
  <c r="AB29" i="17"/>
  <c r="AA29" i="17"/>
  <c r="Z29" i="17"/>
  <c r="Y29" i="17"/>
  <c r="X29" i="17"/>
  <c r="W29" i="17"/>
  <c r="V29" i="17"/>
  <c r="V10" i="17" s="1"/>
  <c r="U29" i="17"/>
  <c r="T29" i="17"/>
  <c r="S29" i="17"/>
  <c r="Q29" i="17"/>
  <c r="P29" i="17"/>
  <c r="O29" i="17"/>
  <c r="N29" i="17"/>
  <c r="N10" i="17" s="1"/>
  <c r="M29" i="17"/>
  <c r="L29" i="17"/>
  <c r="K29" i="17"/>
  <c r="J29" i="17"/>
  <c r="I29" i="17"/>
  <c r="H29" i="17"/>
  <c r="G29" i="17"/>
  <c r="F29" i="17"/>
  <c r="F10" i="17" s="1"/>
  <c r="E29" i="17"/>
  <c r="D29" i="17"/>
  <c r="C29" i="17"/>
  <c r="R28" i="17"/>
  <c r="AP28" i="17" s="1"/>
  <c r="R27" i="17"/>
  <c r="AP27" i="17" s="1"/>
  <c r="AP26" i="17"/>
  <c r="R26" i="17"/>
  <c r="R25" i="17"/>
  <c r="AP25" i="17" s="1"/>
  <c r="R24" i="17"/>
  <c r="AP24" i="17" s="1"/>
  <c r="R23" i="17"/>
  <c r="AP23" i="17" s="1"/>
  <c r="AO22" i="17"/>
  <c r="AN22" i="17"/>
  <c r="AM22" i="17"/>
  <c r="AL22" i="17"/>
  <c r="AK22" i="17"/>
  <c r="AJ22" i="17"/>
  <c r="AI22" i="17"/>
  <c r="AH22" i="17"/>
  <c r="AG22" i="17"/>
  <c r="AF22" i="17"/>
  <c r="AE22" i="17"/>
  <c r="AD22" i="17"/>
  <c r="AC22" i="17"/>
  <c r="AB22" i="17"/>
  <c r="AA22" i="17"/>
  <c r="Z22" i="17"/>
  <c r="Y22" i="17"/>
  <c r="X22" i="17"/>
  <c r="W22" i="17"/>
  <c r="V22" i="17"/>
  <c r="U22" i="17"/>
  <c r="T22" i="17"/>
  <c r="S22" i="17"/>
  <c r="R22" i="17"/>
  <c r="Q22" i="17"/>
  <c r="P22" i="17"/>
  <c r="O22" i="17"/>
  <c r="N22" i="17"/>
  <c r="M22" i="17"/>
  <c r="L22" i="17"/>
  <c r="K22" i="17"/>
  <c r="J22" i="17"/>
  <c r="I22" i="17"/>
  <c r="H22" i="17"/>
  <c r="G22" i="17"/>
  <c r="F22" i="17"/>
  <c r="E22" i="17"/>
  <c r="D22" i="17"/>
  <c r="C22" i="17"/>
  <c r="AP21" i="17"/>
  <c r="R21" i="17"/>
  <c r="R20" i="17"/>
  <c r="AP20" i="17" s="1"/>
  <c r="R19" i="17"/>
  <c r="AP19" i="17" s="1"/>
  <c r="AO18" i="17"/>
  <c r="AN18" i="17"/>
  <c r="AN10" i="17" s="1"/>
  <c r="AM18" i="17"/>
  <c r="AL18" i="17"/>
  <c r="AK18" i="17"/>
  <c r="AJ18" i="17"/>
  <c r="AI18" i="17"/>
  <c r="AH18" i="17"/>
  <c r="AG18" i="17"/>
  <c r="AF18" i="17"/>
  <c r="AF10" i="17" s="1"/>
  <c r="AE18" i="17"/>
  <c r="AD18" i="17"/>
  <c r="AC18" i="17"/>
  <c r="AB18" i="17"/>
  <c r="AA18" i="17"/>
  <c r="Z18" i="17"/>
  <c r="Y18" i="17"/>
  <c r="X18" i="17"/>
  <c r="X10" i="17" s="1"/>
  <c r="W18" i="17"/>
  <c r="V18" i="17"/>
  <c r="U18" i="17"/>
  <c r="T18" i="17"/>
  <c r="S18" i="17"/>
  <c r="Q18" i="17"/>
  <c r="P18" i="17"/>
  <c r="P10" i="17" s="1"/>
  <c r="O18" i="17"/>
  <c r="N18" i="17"/>
  <c r="M18" i="17"/>
  <c r="L18" i="17"/>
  <c r="K18" i="17"/>
  <c r="J18" i="17"/>
  <c r="I18" i="17"/>
  <c r="H18" i="17"/>
  <c r="H10" i="17" s="1"/>
  <c r="G18" i="17"/>
  <c r="F18" i="17"/>
  <c r="E18" i="17"/>
  <c r="D18" i="17"/>
  <c r="C18" i="17"/>
  <c r="R17" i="17"/>
  <c r="AP17" i="17" s="1"/>
  <c r="AP16" i="17"/>
  <c r="R16" i="17"/>
  <c r="R15" i="17" s="1"/>
  <c r="AO15" i="17"/>
  <c r="AN15" i="17"/>
  <c r="AM15" i="17"/>
  <c r="AL15" i="17"/>
  <c r="AK15" i="17"/>
  <c r="AJ15" i="17"/>
  <c r="AJ10" i="17" s="1"/>
  <c r="AI15" i="17"/>
  <c r="AH15" i="17"/>
  <c r="AG15" i="17"/>
  <c r="AF15" i="17"/>
  <c r="AE15" i="17"/>
  <c r="AD15" i="17"/>
  <c r="AC15" i="17"/>
  <c r="AB15" i="17"/>
  <c r="AB10" i="17" s="1"/>
  <c r="AA15" i="17"/>
  <c r="Z15" i="17"/>
  <c r="Y15" i="17"/>
  <c r="X15" i="17"/>
  <c r="W15" i="17"/>
  <c r="V15" i="17"/>
  <c r="U15" i="17"/>
  <c r="T15" i="17"/>
  <c r="T10" i="17" s="1"/>
  <c r="S15" i="17"/>
  <c r="Q15" i="17"/>
  <c r="P15" i="17"/>
  <c r="O15" i="17"/>
  <c r="N15" i="17"/>
  <c r="M15" i="17"/>
  <c r="L15" i="17"/>
  <c r="L10" i="17" s="1"/>
  <c r="K15" i="17"/>
  <c r="J15" i="17"/>
  <c r="I15" i="17"/>
  <c r="H15" i="17"/>
  <c r="G15" i="17"/>
  <c r="F15" i="17"/>
  <c r="E15" i="17"/>
  <c r="D15" i="17"/>
  <c r="D10" i="17" s="1"/>
  <c r="C15" i="17"/>
  <c r="R14" i="17"/>
  <c r="AP14" i="17" s="1"/>
  <c r="R13" i="17"/>
  <c r="AP13" i="17" s="1"/>
  <c r="R12" i="17"/>
  <c r="AP12" i="17" s="1"/>
  <c r="AO11" i="17"/>
  <c r="AN11" i="17"/>
  <c r="AM11" i="17"/>
  <c r="AL11" i="17"/>
  <c r="AK11" i="17"/>
  <c r="AJ11" i="17"/>
  <c r="AI11" i="17"/>
  <c r="AH11" i="17"/>
  <c r="AG11" i="17"/>
  <c r="AF11" i="17"/>
  <c r="AE11" i="17"/>
  <c r="AD11" i="17"/>
  <c r="AC11" i="17"/>
  <c r="AB11" i="17"/>
  <c r="AA11" i="17"/>
  <c r="Z11" i="17"/>
  <c r="Y11" i="17"/>
  <c r="X11" i="17"/>
  <c r="W11" i="17"/>
  <c r="V11" i="17"/>
  <c r="U11" i="17"/>
  <c r="T11" i="17"/>
  <c r="S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11" i="17"/>
  <c r="AO10" i="17"/>
  <c r="AM10" i="17"/>
  <c r="AK10" i="17"/>
  <c r="AI10" i="17"/>
  <c r="AH10" i="17"/>
  <c r="AG10" i="17"/>
  <c r="AE10" i="17"/>
  <c r="AC10" i="17"/>
  <c r="AA10" i="17"/>
  <c r="Z10" i="17"/>
  <c r="Y10" i="17"/>
  <c r="W10" i="17"/>
  <c r="U10" i="17"/>
  <c r="S10" i="17"/>
  <c r="Q10" i="17"/>
  <c r="O10" i="17"/>
  <c r="M10" i="17"/>
  <c r="K10" i="17"/>
  <c r="J10" i="17"/>
  <c r="I10" i="17"/>
  <c r="G10" i="17"/>
  <c r="E10" i="17"/>
  <c r="C10" i="17"/>
  <c r="AP9" i="17"/>
  <c r="AP8" i="17" s="1"/>
  <c r="R9" i="17"/>
  <c r="R8" i="17" s="1"/>
  <c r="AO8" i="17"/>
  <c r="AO68" i="17" s="1"/>
  <c r="AN8" i="17"/>
  <c r="AN68" i="17" s="1"/>
  <c r="AM8" i="17"/>
  <c r="AM68" i="17" s="1"/>
  <c r="AL8" i="17"/>
  <c r="AK8" i="17"/>
  <c r="AK68" i="17" s="1"/>
  <c r="AJ8" i="17"/>
  <c r="AI8" i="17"/>
  <c r="AI68" i="17" s="1"/>
  <c r="AH8" i="17"/>
  <c r="AH68" i="17" s="1"/>
  <c r="AG8" i="17"/>
  <c r="AG68" i="17" s="1"/>
  <c r="AF8" i="17"/>
  <c r="AF68" i="17" s="1"/>
  <c r="AE8" i="17"/>
  <c r="AE68" i="17" s="1"/>
  <c r="AD8" i="17"/>
  <c r="AC8" i="17"/>
  <c r="AC68" i="17" s="1"/>
  <c r="AB8" i="17"/>
  <c r="AA8" i="17"/>
  <c r="AA68" i="17" s="1"/>
  <c r="Z8" i="17"/>
  <c r="Z68" i="17" s="1"/>
  <c r="Y8" i="17"/>
  <c r="Y68" i="17" s="1"/>
  <c r="X8" i="17"/>
  <c r="X68" i="17" s="1"/>
  <c r="W8" i="17"/>
  <c r="W68" i="17" s="1"/>
  <c r="V8" i="17"/>
  <c r="U8" i="17"/>
  <c r="U68" i="17" s="1"/>
  <c r="T8" i="17"/>
  <c r="S8" i="17"/>
  <c r="S68" i="17" s="1"/>
  <c r="Q8" i="17"/>
  <c r="Q68" i="17" s="1"/>
  <c r="P8" i="17"/>
  <c r="P68" i="17" s="1"/>
  <c r="O8" i="17"/>
  <c r="O68" i="17" s="1"/>
  <c r="N8" i="17"/>
  <c r="M8" i="17"/>
  <c r="M68" i="17" s="1"/>
  <c r="L8" i="17"/>
  <c r="L68" i="17" s="1"/>
  <c r="K8" i="17"/>
  <c r="K68" i="17" s="1"/>
  <c r="J8" i="17"/>
  <c r="J68" i="17" s="1"/>
  <c r="I8" i="17"/>
  <c r="I68" i="17" s="1"/>
  <c r="H8" i="17"/>
  <c r="H68" i="17" s="1"/>
  <c r="G8" i="17"/>
  <c r="G68" i="17" s="1"/>
  <c r="F8" i="17"/>
  <c r="E8" i="17"/>
  <c r="E68" i="17" s="1"/>
  <c r="D8" i="17"/>
  <c r="D68" i="17" s="1"/>
  <c r="C8" i="17"/>
  <c r="C68" i="17" s="1"/>
  <c r="R66" i="16"/>
  <c r="AP66" i="16" s="1"/>
  <c r="AP65" i="16"/>
  <c r="R65" i="16"/>
  <c r="R64" i="16"/>
  <c r="AP64" i="16" s="1"/>
  <c r="AP63" i="16"/>
  <c r="R63" i="16"/>
  <c r="R62" i="16"/>
  <c r="AP62" i="16" s="1"/>
  <c r="AP61" i="16" s="1"/>
  <c r="AO61" i="16"/>
  <c r="AN61" i="16"/>
  <c r="AM61" i="16"/>
  <c r="AL61" i="16"/>
  <c r="AK61" i="16"/>
  <c r="AJ61" i="16"/>
  <c r="AI61" i="16"/>
  <c r="AH61" i="16"/>
  <c r="AG61" i="16"/>
  <c r="AF61" i="16"/>
  <c r="AE61" i="16"/>
  <c r="AD61" i="16"/>
  <c r="AC61" i="16"/>
  <c r="AB61" i="16"/>
  <c r="AA61" i="16"/>
  <c r="Z61" i="16"/>
  <c r="Y61" i="16"/>
  <c r="X61" i="16"/>
  <c r="W61" i="16"/>
  <c r="V61" i="16"/>
  <c r="U61" i="16"/>
  <c r="T61" i="16"/>
  <c r="S61" i="16"/>
  <c r="Q61" i="16"/>
  <c r="P61" i="16"/>
  <c r="O61" i="16"/>
  <c r="N61" i="16"/>
  <c r="M61" i="16"/>
  <c r="L61" i="16"/>
  <c r="K61" i="16"/>
  <c r="J61" i="16"/>
  <c r="I61" i="16"/>
  <c r="H61" i="16"/>
  <c r="G61" i="16"/>
  <c r="F61" i="16"/>
  <c r="E61" i="16"/>
  <c r="D61" i="16"/>
  <c r="C61" i="16"/>
  <c r="AP60" i="16"/>
  <c r="R60" i="16"/>
  <c r="R59" i="16"/>
  <c r="AP59" i="16" s="1"/>
  <c r="AP58" i="16"/>
  <c r="R58" i="16"/>
  <c r="R57" i="16"/>
  <c r="AP57" i="16" s="1"/>
  <c r="AP56" i="16"/>
  <c r="AP55" i="16" s="1"/>
  <c r="R56" i="16"/>
  <c r="AO55" i="16"/>
  <c r="AN55" i="16"/>
  <c r="AM55" i="16"/>
  <c r="AL55" i="16"/>
  <c r="AK55" i="16"/>
  <c r="AJ55" i="16"/>
  <c r="AI55" i="16"/>
  <c r="AH55" i="16"/>
  <c r="AG55" i="16"/>
  <c r="AF55" i="16"/>
  <c r="AE55" i="16"/>
  <c r="AD55" i="16"/>
  <c r="AC55" i="16"/>
  <c r="AB55" i="16"/>
  <c r="AA55" i="16"/>
  <c r="Z55" i="16"/>
  <c r="Y55" i="16"/>
  <c r="X55" i="16"/>
  <c r="W55" i="16"/>
  <c r="V55" i="16"/>
  <c r="U55" i="16"/>
  <c r="T55" i="16"/>
  <c r="S55" i="16"/>
  <c r="Q55" i="16"/>
  <c r="P55" i="16"/>
  <c r="O55" i="16"/>
  <c r="N55" i="16"/>
  <c r="M55" i="16"/>
  <c r="L55" i="16"/>
  <c r="K55" i="16"/>
  <c r="J55" i="16"/>
  <c r="I55" i="16"/>
  <c r="H55" i="16"/>
  <c r="G55" i="16"/>
  <c r="F55" i="16"/>
  <c r="E55" i="16"/>
  <c r="D55" i="16"/>
  <c r="C55" i="16"/>
  <c r="R54" i="16"/>
  <c r="AP54" i="16" s="1"/>
  <c r="AP53" i="16"/>
  <c r="R53" i="16"/>
  <c r="R52" i="16"/>
  <c r="AP52" i="16" s="1"/>
  <c r="AP51" i="16"/>
  <c r="R51" i="16"/>
  <c r="AO50" i="16"/>
  <c r="AN50" i="16"/>
  <c r="AM50" i="16"/>
  <c r="AL50" i="16"/>
  <c r="AK50" i="16"/>
  <c r="AJ50" i="16"/>
  <c r="AI50" i="16"/>
  <c r="AH50" i="16"/>
  <c r="AG50" i="16"/>
  <c r="AF50" i="16"/>
  <c r="AE50" i="16"/>
  <c r="AD50" i="16"/>
  <c r="AC50" i="16"/>
  <c r="AB50" i="16"/>
  <c r="AA50" i="16"/>
  <c r="Z50" i="16"/>
  <c r="Y50" i="16"/>
  <c r="X50" i="16"/>
  <c r="W50" i="16"/>
  <c r="V50" i="16"/>
  <c r="U50" i="16"/>
  <c r="T50" i="16"/>
  <c r="S50" i="16"/>
  <c r="Q50" i="16"/>
  <c r="P50" i="16"/>
  <c r="O50" i="16"/>
  <c r="N50" i="16"/>
  <c r="M50" i="16"/>
  <c r="L50" i="16"/>
  <c r="K50" i="16"/>
  <c r="J50" i="16"/>
  <c r="I50" i="16"/>
  <c r="H50" i="16"/>
  <c r="G50" i="16"/>
  <c r="F50" i="16"/>
  <c r="E50" i="16"/>
  <c r="D50" i="16"/>
  <c r="C50" i="16"/>
  <c r="R49" i="16"/>
  <c r="AP49" i="16" s="1"/>
  <c r="AP48" i="16"/>
  <c r="R48" i="16"/>
  <c r="R47" i="16"/>
  <c r="AP47" i="16" s="1"/>
  <c r="AP46" i="16"/>
  <c r="R46" i="16"/>
  <c r="R45" i="16"/>
  <c r="AP45" i="16" s="1"/>
  <c r="AP44" i="16"/>
  <c r="R44" i="16"/>
  <c r="R43" i="16"/>
  <c r="AP43" i="16" s="1"/>
  <c r="AO42" i="16"/>
  <c r="AN42" i="16"/>
  <c r="AM42" i="16"/>
  <c r="AL42" i="16"/>
  <c r="AL39" i="16" s="1"/>
  <c r="AK42" i="16"/>
  <c r="AJ42" i="16"/>
  <c r="AJ39" i="16" s="1"/>
  <c r="AI42" i="16"/>
  <c r="AI39" i="16" s="1"/>
  <c r="AH42" i="16"/>
  <c r="AH39" i="16" s="1"/>
  <c r="AG42" i="16"/>
  <c r="AF42" i="16"/>
  <c r="AE42" i="16"/>
  <c r="AD42" i="16"/>
  <c r="AD39" i="16" s="1"/>
  <c r="AC42" i="16"/>
  <c r="AB42" i="16"/>
  <c r="AB39" i="16" s="1"/>
  <c r="AA42" i="16"/>
  <c r="AA39" i="16" s="1"/>
  <c r="Z42" i="16"/>
  <c r="Z39" i="16" s="1"/>
  <c r="Y42" i="16"/>
  <c r="X42" i="16"/>
  <c r="W42" i="16"/>
  <c r="V42" i="16"/>
  <c r="V39" i="16" s="1"/>
  <c r="U42" i="16"/>
  <c r="T42" i="16"/>
  <c r="T39" i="16" s="1"/>
  <c r="S42" i="16"/>
  <c r="S39" i="16" s="1"/>
  <c r="Q42" i="16"/>
  <c r="P42" i="16"/>
  <c r="O42" i="16"/>
  <c r="N42" i="16"/>
  <c r="N39" i="16" s="1"/>
  <c r="M42" i="16"/>
  <c r="L42" i="16"/>
  <c r="L39" i="16" s="1"/>
  <c r="K42" i="16"/>
  <c r="K39" i="16" s="1"/>
  <c r="J42" i="16"/>
  <c r="J39" i="16" s="1"/>
  <c r="I42" i="16"/>
  <c r="H42" i="16"/>
  <c r="G42" i="16"/>
  <c r="F42" i="16"/>
  <c r="F39" i="16" s="1"/>
  <c r="E42" i="16"/>
  <c r="D42" i="16"/>
  <c r="D39" i="16" s="1"/>
  <c r="C42" i="16"/>
  <c r="C39" i="16" s="1"/>
  <c r="AP41" i="16"/>
  <c r="AP40" i="16" s="1"/>
  <c r="R41" i="16"/>
  <c r="AO40" i="16"/>
  <c r="AN40" i="16"/>
  <c r="AM40" i="16"/>
  <c r="AL40" i="16"/>
  <c r="AK40" i="16"/>
  <c r="AJ40" i="16"/>
  <c r="AI40" i="16"/>
  <c r="AH40" i="16"/>
  <c r="AG40" i="16"/>
  <c r="AF40" i="16"/>
  <c r="AE40" i="16"/>
  <c r="AD40" i="16"/>
  <c r="AC40" i="16"/>
  <c r="AB40" i="16"/>
  <c r="AA40" i="16"/>
  <c r="Z40" i="16"/>
  <c r="Y40" i="16"/>
  <c r="X40" i="16"/>
  <c r="W40" i="16"/>
  <c r="V40" i="16"/>
  <c r="U40" i="16"/>
  <c r="T40" i="16"/>
  <c r="S40" i="16"/>
  <c r="R40" i="16"/>
  <c r="Q40" i="16"/>
  <c r="P40" i="16"/>
  <c r="O40" i="16"/>
  <c r="N40" i="16"/>
  <c r="M40" i="16"/>
  <c r="L40" i="16"/>
  <c r="K40" i="16"/>
  <c r="J40" i="16"/>
  <c r="I40" i="16"/>
  <c r="H40" i="16"/>
  <c r="G40" i="16"/>
  <c r="F40" i="16"/>
  <c r="E40" i="16"/>
  <c r="D40" i="16"/>
  <c r="C40" i="16"/>
  <c r="AO39" i="16"/>
  <c r="AN39" i="16"/>
  <c r="AM39" i="16"/>
  <c r="AK39" i="16"/>
  <c r="AG39" i="16"/>
  <c r="AF39" i="16"/>
  <c r="AE39" i="16"/>
  <c r="AC39" i="16"/>
  <c r="Y39" i="16"/>
  <c r="X39" i="16"/>
  <c r="W39" i="16"/>
  <c r="U39" i="16"/>
  <c r="Q39" i="16"/>
  <c r="P39" i="16"/>
  <c r="O39" i="16"/>
  <c r="M39" i="16"/>
  <c r="I39" i="16"/>
  <c r="H39" i="16"/>
  <c r="G39" i="16"/>
  <c r="E39" i="16"/>
  <c r="R38" i="16"/>
  <c r="AP38" i="16" s="1"/>
  <c r="AP37" i="16"/>
  <c r="R37" i="16"/>
  <c r="R36" i="16"/>
  <c r="AP36" i="16" s="1"/>
  <c r="AP35" i="16"/>
  <c r="R35" i="16"/>
  <c r="R34" i="16"/>
  <c r="AP34" i="16" s="1"/>
  <c r="AP33" i="16"/>
  <c r="R33" i="16"/>
  <c r="R32" i="16"/>
  <c r="AP32" i="16" s="1"/>
  <c r="AP31" i="16"/>
  <c r="R31" i="16"/>
  <c r="R30" i="16"/>
  <c r="AP30" i="16" s="1"/>
  <c r="AO29" i="16"/>
  <c r="AN29" i="16"/>
  <c r="AM29" i="16"/>
  <c r="AM10" i="16" s="1"/>
  <c r="AL29" i="16"/>
  <c r="AK29" i="16"/>
  <c r="AJ29" i="16"/>
  <c r="AI29" i="16"/>
  <c r="AH29" i="16"/>
  <c r="AG29" i="16"/>
  <c r="AF29" i="16"/>
  <c r="AE29" i="16"/>
  <c r="AE10" i="16" s="1"/>
  <c r="AD29" i="16"/>
  <c r="AC29" i="16"/>
  <c r="AB29" i="16"/>
  <c r="AA29" i="16"/>
  <c r="Z29" i="16"/>
  <c r="Y29" i="16"/>
  <c r="X29" i="16"/>
  <c r="W29" i="16"/>
  <c r="W10" i="16" s="1"/>
  <c r="V29" i="16"/>
  <c r="U29" i="16"/>
  <c r="T29" i="16"/>
  <c r="S29" i="16"/>
  <c r="R29" i="16"/>
  <c r="Q29" i="16"/>
  <c r="P29" i="16"/>
  <c r="O29" i="16"/>
  <c r="O10" i="16" s="1"/>
  <c r="N29" i="16"/>
  <c r="M29" i="16"/>
  <c r="L29" i="16"/>
  <c r="K29" i="16"/>
  <c r="J29" i="16"/>
  <c r="I29" i="16"/>
  <c r="H29" i="16"/>
  <c r="G29" i="16"/>
  <c r="G10" i="16" s="1"/>
  <c r="F29" i="16"/>
  <c r="E29" i="16"/>
  <c r="D29" i="16"/>
  <c r="C29" i="16"/>
  <c r="AP28" i="16"/>
  <c r="R28" i="16"/>
  <c r="R27" i="16"/>
  <c r="AP27" i="16" s="1"/>
  <c r="AP26" i="16"/>
  <c r="R26" i="16"/>
  <c r="R25" i="16"/>
  <c r="AP25" i="16" s="1"/>
  <c r="AP24" i="16"/>
  <c r="R24" i="16"/>
  <c r="R23" i="16"/>
  <c r="AP23" i="16" s="1"/>
  <c r="AO22" i="16"/>
  <c r="AN22" i="16"/>
  <c r="AM22" i="16"/>
  <c r="AL22" i="16"/>
  <c r="AK22" i="16"/>
  <c r="AJ22" i="16"/>
  <c r="AI22" i="16"/>
  <c r="AH22" i="16"/>
  <c r="AG22" i="16"/>
  <c r="AF22" i="16"/>
  <c r="AE22" i="16"/>
  <c r="AD22" i="16"/>
  <c r="AC22" i="16"/>
  <c r="AB22" i="16"/>
  <c r="AA22" i="16"/>
  <c r="Z22" i="16"/>
  <c r="Y22" i="16"/>
  <c r="X22" i="16"/>
  <c r="W22" i="16"/>
  <c r="V22" i="16"/>
  <c r="U22" i="16"/>
  <c r="T22" i="16"/>
  <c r="S22" i="16"/>
  <c r="Q22" i="16"/>
  <c r="P22" i="16"/>
  <c r="O22" i="16"/>
  <c r="N22" i="16"/>
  <c r="M22" i="16"/>
  <c r="L22" i="16"/>
  <c r="K22" i="16"/>
  <c r="J22" i="16"/>
  <c r="I22" i="16"/>
  <c r="H22" i="16"/>
  <c r="G22" i="16"/>
  <c r="F22" i="16"/>
  <c r="E22" i="16"/>
  <c r="D22" i="16"/>
  <c r="C22" i="16"/>
  <c r="AP21" i="16"/>
  <c r="R21" i="16"/>
  <c r="R20" i="16"/>
  <c r="AP20" i="16" s="1"/>
  <c r="AP19" i="16"/>
  <c r="AP18" i="16" s="1"/>
  <c r="R19" i="16"/>
  <c r="AO18" i="16"/>
  <c r="AO10" i="16" s="1"/>
  <c r="AO68" i="16" s="1"/>
  <c r="AN18" i="16"/>
  <c r="AM18" i="16"/>
  <c r="AL18" i="16"/>
  <c r="AK18" i="16"/>
  <c r="AJ18" i="16"/>
  <c r="AJ10" i="16" s="1"/>
  <c r="AI18" i="16"/>
  <c r="AH18" i="16"/>
  <c r="AH10" i="16" s="1"/>
  <c r="AH68" i="16" s="1"/>
  <c r="AG18" i="16"/>
  <c r="AG10" i="16" s="1"/>
  <c r="AG68" i="16" s="1"/>
  <c r="AF18" i="16"/>
  <c r="AE18" i="16"/>
  <c r="AD18" i="16"/>
  <c r="AC18" i="16"/>
  <c r="AB18" i="16"/>
  <c r="AB10" i="16" s="1"/>
  <c r="AA18" i="16"/>
  <c r="Z18" i="16"/>
  <c r="Z10" i="16" s="1"/>
  <c r="Z68" i="16" s="1"/>
  <c r="Y18" i="16"/>
  <c r="Y10" i="16" s="1"/>
  <c r="Y68" i="16" s="1"/>
  <c r="X18" i="16"/>
  <c r="W18" i="16"/>
  <c r="V18" i="16"/>
  <c r="U18" i="16"/>
  <c r="T18" i="16"/>
  <c r="T10" i="16" s="1"/>
  <c r="S18" i="16"/>
  <c r="R18" i="16"/>
  <c r="Q18" i="16"/>
  <c r="Q10" i="16" s="1"/>
  <c r="Q68" i="16" s="1"/>
  <c r="P18" i="16"/>
  <c r="O18" i="16"/>
  <c r="N18" i="16"/>
  <c r="M18" i="16"/>
  <c r="L18" i="16"/>
  <c r="L10" i="16" s="1"/>
  <c r="L68" i="16" s="1"/>
  <c r="K18" i="16"/>
  <c r="J18" i="16"/>
  <c r="J10" i="16" s="1"/>
  <c r="J68" i="16" s="1"/>
  <c r="I18" i="16"/>
  <c r="I10" i="16" s="1"/>
  <c r="I68" i="16" s="1"/>
  <c r="H18" i="16"/>
  <c r="G18" i="16"/>
  <c r="F18" i="16"/>
  <c r="E18" i="16"/>
  <c r="D18" i="16"/>
  <c r="D10" i="16" s="1"/>
  <c r="D68" i="16" s="1"/>
  <c r="C18" i="16"/>
  <c r="R17" i="16"/>
  <c r="AP17" i="16" s="1"/>
  <c r="AP16" i="16"/>
  <c r="R16" i="16"/>
  <c r="AO15" i="16"/>
  <c r="AN15" i="16"/>
  <c r="AN10" i="16" s="1"/>
  <c r="AM15" i="16"/>
  <c r="AL15" i="16"/>
  <c r="AK15" i="16"/>
  <c r="AK10" i="16" s="1"/>
  <c r="AJ15" i="16"/>
  <c r="AI15" i="16"/>
  <c r="AH15" i="16"/>
  <c r="AG15" i="16"/>
  <c r="AF15" i="16"/>
  <c r="AF10" i="16" s="1"/>
  <c r="AE15" i="16"/>
  <c r="AD15" i="16"/>
  <c r="AC15" i="16"/>
  <c r="AC10" i="16" s="1"/>
  <c r="AB15" i="16"/>
  <c r="AA15" i="16"/>
  <c r="Z15" i="16"/>
  <c r="Y15" i="16"/>
  <c r="X15" i="16"/>
  <c r="X10" i="16" s="1"/>
  <c r="W15" i="16"/>
  <c r="V15" i="16"/>
  <c r="U15" i="16"/>
  <c r="U10" i="16" s="1"/>
  <c r="T15" i="16"/>
  <c r="S15" i="16"/>
  <c r="Q15" i="16"/>
  <c r="P15" i="16"/>
  <c r="P10" i="16" s="1"/>
  <c r="O15" i="16"/>
  <c r="N15" i="16"/>
  <c r="M15" i="16"/>
  <c r="M10" i="16" s="1"/>
  <c r="L15" i="16"/>
  <c r="K15" i="16"/>
  <c r="J15" i="16"/>
  <c r="I15" i="16"/>
  <c r="H15" i="16"/>
  <c r="H10" i="16" s="1"/>
  <c r="G15" i="16"/>
  <c r="F15" i="16"/>
  <c r="E15" i="16"/>
  <c r="E10" i="16" s="1"/>
  <c r="D15" i="16"/>
  <c r="C15" i="16"/>
  <c r="R14" i="16"/>
  <c r="AP14" i="16" s="1"/>
  <c r="AP13" i="16"/>
  <c r="R13" i="16"/>
  <c r="R12" i="16"/>
  <c r="AP12" i="16" s="1"/>
  <c r="AO11" i="16"/>
  <c r="AN11" i="16"/>
  <c r="AM11" i="16"/>
  <c r="AL11" i="16"/>
  <c r="AK11" i="16"/>
  <c r="AJ11" i="16"/>
  <c r="AI11" i="16"/>
  <c r="AH11" i="16"/>
  <c r="AG11" i="16"/>
  <c r="AF11" i="16"/>
  <c r="AE11" i="16"/>
  <c r="AD11" i="16"/>
  <c r="AC11" i="16"/>
  <c r="AB11" i="16"/>
  <c r="AA11" i="16"/>
  <c r="Z11" i="16"/>
  <c r="Y11" i="16"/>
  <c r="X11" i="16"/>
  <c r="W11" i="16"/>
  <c r="V11" i="16"/>
  <c r="U11" i="16"/>
  <c r="T11" i="16"/>
  <c r="S11" i="16"/>
  <c r="Q11" i="16"/>
  <c r="P11" i="16"/>
  <c r="O11" i="16"/>
  <c r="N11" i="16"/>
  <c r="M11" i="16"/>
  <c r="L11" i="16"/>
  <c r="K11" i="16"/>
  <c r="J11" i="16"/>
  <c r="I11" i="16"/>
  <c r="H11" i="16"/>
  <c r="G11" i="16"/>
  <c r="F11" i="16"/>
  <c r="E11" i="16"/>
  <c r="D11" i="16"/>
  <c r="C11" i="16"/>
  <c r="AL10" i="16"/>
  <c r="AI10" i="16"/>
  <c r="AD10" i="16"/>
  <c r="AA10" i="16"/>
  <c r="V10" i="16"/>
  <c r="S10" i="16"/>
  <c r="N10" i="16"/>
  <c r="K10" i="16"/>
  <c r="F10" i="16"/>
  <c r="C10" i="16"/>
  <c r="AP9" i="16"/>
  <c r="AP8" i="16" s="1"/>
  <c r="R9" i="16"/>
  <c r="AO8" i="16"/>
  <c r="AN8" i="16"/>
  <c r="AN68" i="16" s="1"/>
  <c r="AM8" i="16"/>
  <c r="AL8" i="16"/>
  <c r="AL68" i="16" s="1"/>
  <c r="AK8" i="16"/>
  <c r="AK68" i="16" s="1"/>
  <c r="AJ8" i="16"/>
  <c r="AI8" i="16"/>
  <c r="AI68" i="16" s="1"/>
  <c r="AH8" i="16"/>
  <c r="AG8" i="16"/>
  <c r="AF8" i="16"/>
  <c r="AF68" i="16" s="1"/>
  <c r="AE8" i="16"/>
  <c r="AD8" i="16"/>
  <c r="AD68" i="16" s="1"/>
  <c r="AC8" i="16"/>
  <c r="AC68" i="16" s="1"/>
  <c r="AB8" i="16"/>
  <c r="AA8" i="16"/>
  <c r="AA68" i="16" s="1"/>
  <c r="Z8" i="16"/>
  <c r="Y8" i="16"/>
  <c r="X8" i="16"/>
  <c r="X68" i="16" s="1"/>
  <c r="W8" i="16"/>
  <c r="V8" i="16"/>
  <c r="V68" i="16" s="1"/>
  <c r="U8" i="16"/>
  <c r="U68" i="16" s="1"/>
  <c r="T8" i="16"/>
  <c r="S8" i="16"/>
  <c r="S68" i="16" s="1"/>
  <c r="R8" i="16"/>
  <c r="Q8" i="16"/>
  <c r="P8" i="16"/>
  <c r="O8" i="16"/>
  <c r="N8" i="16"/>
  <c r="N68" i="16" s="1"/>
  <c r="M8" i="16"/>
  <c r="M68" i="16" s="1"/>
  <c r="L8" i="16"/>
  <c r="K8" i="16"/>
  <c r="J8" i="16"/>
  <c r="I8" i="16"/>
  <c r="H8" i="16"/>
  <c r="G8" i="16"/>
  <c r="F8" i="16"/>
  <c r="F68" i="16" s="1"/>
  <c r="E8" i="16"/>
  <c r="E68" i="16" s="1"/>
  <c r="D8" i="16"/>
  <c r="C8" i="16"/>
  <c r="AP66" i="15"/>
  <c r="AP65" i="15"/>
  <c r="R64" i="15"/>
  <c r="AP64" i="15" s="1"/>
  <c r="AP63" i="15"/>
  <c r="R63" i="15"/>
  <c r="AP62" i="15"/>
  <c r="R62" i="15"/>
  <c r="R61" i="15" s="1"/>
  <c r="AO61" i="15"/>
  <c r="AN61" i="15"/>
  <c r="AM61" i="15"/>
  <c r="AL61" i="15"/>
  <c r="AK61" i="15"/>
  <c r="AJ61" i="15"/>
  <c r="AI61" i="15"/>
  <c r="AH61" i="15"/>
  <c r="AG61" i="15"/>
  <c r="AF61" i="15"/>
  <c r="AE61" i="15"/>
  <c r="AD61" i="15"/>
  <c r="AC61" i="15"/>
  <c r="AB61" i="15"/>
  <c r="AA61" i="15"/>
  <c r="Z61" i="15"/>
  <c r="Y61" i="15"/>
  <c r="X61" i="15"/>
  <c r="W61" i="15"/>
  <c r="V61" i="15"/>
  <c r="U61" i="15"/>
  <c r="T61" i="15"/>
  <c r="S61" i="15"/>
  <c r="Q61" i="15"/>
  <c r="P61" i="15"/>
  <c r="O61" i="15"/>
  <c r="N61" i="15"/>
  <c r="M61" i="15"/>
  <c r="L61" i="15"/>
  <c r="K61" i="15"/>
  <c r="J61" i="15"/>
  <c r="I61" i="15"/>
  <c r="H61" i="15"/>
  <c r="G61" i="15"/>
  <c r="F61" i="15"/>
  <c r="E61" i="15"/>
  <c r="D61" i="15"/>
  <c r="C61" i="15"/>
  <c r="AP60" i="15"/>
  <c r="R60" i="15"/>
  <c r="R59" i="15"/>
  <c r="AP59" i="15" s="1"/>
  <c r="AP58" i="15"/>
  <c r="R58" i="15"/>
  <c r="AP57" i="15"/>
  <c r="R57" i="15"/>
  <c r="R55" i="15" s="1"/>
  <c r="AP56" i="15"/>
  <c r="R56" i="15"/>
  <c r="AO55" i="15"/>
  <c r="AN55" i="15"/>
  <c r="AM55" i="15"/>
  <c r="AL55" i="15"/>
  <c r="AK55" i="15"/>
  <c r="AJ55" i="15"/>
  <c r="AI55" i="15"/>
  <c r="AH55" i="15"/>
  <c r="AG55" i="15"/>
  <c r="AF55" i="15"/>
  <c r="AE55" i="15"/>
  <c r="AD55" i="15"/>
  <c r="AC55" i="15"/>
  <c r="AB55" i="15"/>
  <c r="AA55" i="15"/>
  <c r="Z55" i="15"/>
  <c r="Y55" i="15"/>
  <c r="X55" i="15"/>
  <c r="W55" i="15"/>
  <c r="V55" i="15"/>
  <c r="U55" i="15"/>
  <c r="T55" i="15"/>
  <c r="S55" i="15"/>
  <c r="Q55" i="15"/>
  <c r="P55" i="15"/>
  <c r="O55" i="15"/>
  <c r="N55" i="15"/>
  <c r="M55" i="15"/>
  <c r="L55" i="15"/>
  <c r="K55" i="15"/>
  <c r="J55" i="15"/>
  <c r="I55" i="15"/>
  <c r="H55" i="15"/>
  <c r="G55" i="15"/>
  <c r="F55" i="15"/>
  <c r="E55" i="15"/>
  <c r="D55" i="15"/>
  <c r="C55" i="15"/>
  <c r="R54" i="15"/>
  <c r="AP54" i="15" s="1"/>
  <c r="AP53" i="15"/>
  <c r="R53" i="15"/>
  <c r="AP52" i="15"/>
  <c r="R52" i="15"/>
  <c r="R50" i="15" s="1"/>
  <c r="AP51" i="15"/>
  <c r="R51" i="15"/>
  <c r="AO50" i="15"/>
  <c r="AN50" i="15"/>
  <c r="AM50" i="15"/>
  <c r="AL50" i="15"/>
  <c r="AK50" i="15"/>
  <c r="AJ50" i="15"/>
  <c r="AI50" i="15"/>
  <c r="AH50" i="15"/>
  <c r="AG50" i="15"/>
  <c r="AF50" i="15"/>
  <c r="AE50" i="15"/>
  <c r="AD50" i="15"/>
  <c r="AC50" i="15"/>
  <c r="AB50" i="15"/>
  <c r="AA50" i="15"/>
  <c r="Z50" i="15"/>
  <c r="Y50" i="15"/>
  <c r="X50" i="15"/>
  <c r="W50" i="15"/>
  <c r="V50" i="15"/>
  <c r="U50" i="15"/>
  <c r="T50" i="15"/>
  <c r="S50" i="15"/>
  <c r="Q50" i="15"/>
  <c r="P50" i="15"/>
  <c r="O50" i="15"/>
  <c r="N50" i="15"/>
  <c r="M50" i="15"/>
  <c r="L50" i="15"/>
  <c r="K50" i="15"/>
  <c r="J50" i="15"/>
  <c r="I50" i="15"/>
  <c r="H50" i="15"/>
  <c r="G50" i="15"/>
  <c r="F50" i="15"/>
  <c r="E50" i="15"/>
  <c r="D50" i="15"/>
  <c r="C50" i="15"/>
  <c r="R49" i="15"/>
  <c r="AP49" i="15" s="1"/>
  <c r="AP48" i="15"/>
  <c r="R48" i="15"/>
  <c r="AP47" i="15"/>
  <c r="R47" i="15"/>
  <c r="AP46" i="15"/>
  <c r="R46" i="15"/>
  <c r="R45" i="15"/>
  <c r="AP45" i="15" s="1"/>
  <c r="AP44" i="15"/>
  <c r="R44" i="15"/>
  <c r="AP43" i="15"/>
  <c r="R43" i="15"/>
  <c r="R42" i="15" s="1"/>
  <c r="AO42" i="15"/>
  <c r="AN42" i="15"/>
  <c r="AM42" i="15"/>
  <c r="AL42" i="15"/>
  <c r="AK42" i="15"/>
  <c r="AJ42" i="15"/>
  <c r="AJ39" i="15" s="1"/>
  <c r="AI42" i="15"/>
  <c r="AI39" i="15" s="1"/>
  <c r="AH42" i="15"/>
  <c r="AH39" i="15" s="1"/>
  <c r="AG42" i="15"/>
  <c r="AF42" i="15"/>
  <c r="AE42" i="15"/>
  <c r="AD42" i="15"/>
  <c r="AC42" i="15"/>
  <c r="AB42" i="15"/>
  <c r="AB39" i="15" s="1"/>
  <c r="AA42" i="15"/>
  <c r="AA39" i="15" s="1"/>
  <c r="Z42" i="15"/>
  <c r="Z39" i="15" s="1"/>
  <c r="Y42" i="15"/>
  <c r="X42" i="15"/>
  <c r="W42" i="15"/>
  <c r="V42" i="15"/>
  <c r="U42" i="15"/>
  <c r="T42" i="15"/>
  <c r="T39" i="15" s="1"/>
  <c r="S42" i="15"/>
  <c r="S39" i="15" s="1"/>
  <c r="Q42" i="15"/>
  <c r="P42" i="15"/>
  <c r="O42" i="15"/>
  <c r="N42" i="15"/>
  <c r="M42" i="15"/>
  <c r="L42" i="15"/>
  <c r="L39" i="15" s="1"/>
  <c r="K42" i="15"/>
  <c r="K39" i="15" s="1"/>
  <c r="J42" i="15"/>
  <c r="J39" i="15" s="1"/>
  <c r="I42" i="15"/>
  <c r="H42" i="15"/>
  <c r="G42" i="15"/>
  <c r="F42" i="15"/>
  <c r="E42" i="15"/>
  <c r="D42" i="15"/>
  <c r="D39" i="15" s="1"/>
  <c r="C42" i="15"/>
  <c r="C39" i="15" s="1"/>
  <c r="AP41" i="15"/>
  <c r="AP40" i="15" s="1"/>
  <c r="R41" i="15"/>
  <c r="R40" i="15" s="1"/>
  <c r="AO40" i="15"/>
  <c r="AN40" i="15"/>
  <c r="AM40" i="15"/>
  <c r="AL40" i="15"/>
  <c r="AK40" i="15"/>
  <c r="AJ40" i="15"/>
  <c r="AI40" i="15"/>
  <c r="AH40" i="15"/>
  <c r="AG40" i="15"/>
  <c r="AF40" i="15"/>
  <c r="AE40" i="15"/>
  <c r="AD40" i="15"/>
  <c r="AC40" i="15"/>
  <c r="AB40" i="15"/>
  <c r="AA40" i="15"/>
  <c r="Z40" i="15"/>
  <c r="Y40" i="15"/>
  <c r="X40" i="15"/>
  <c r="W40" i="15"/>
  <c r="V40" i="15"/>
  <c r="U40" i="15"/>
  <c r="T40" i="15"/>
  <c r="S40" i="15"/>
  <c r="Q40" i="15"/>
  <c r="P40" i="15"/>
  <c r="O40" i="15"/>
  <c r="N40" i="15"/>
  <c r="M40" i="15"/>
  <c r="L40" i="15"/>
  <c r="K40" i="15"/>
  <c r="J40" i="15"/>
  <c r="I40" i="15"/>
  <c r="H40" i="15"/>
  <c r="G40" i="15"/>
  <c r="F40" i="15"/>
  <c r="E40" i="15"/>
  <c r="D40" i="15"/>
  <c r="C40" i="15"/>
  <c r="AO39" i="15"/>
  <c r="AN39" i="15"/>
  <c r="AM39" i="15"/>
  <c r="AL39" i="15"/>
  <c r="AK39" i="15"/>
  <c r="AG39" i="15"/>
  <c r="AF39" i="15"/>
  <c r="AE39" i="15"/>
  <c r="AD39" i="15"/>
  <c r="AC39" i="15"/>
  <c r="Y39" i="15"/>
  <c r="X39" i="15"/>
  <c r="W39" i="15"/>
  <c r="V39" i="15"/>
  <c r="U39" i="15"/>
  <c r="Q39" i="15"/>
  <c r="P39" i="15"/>
  <c r="O39" i="15"/>
  <c r="N39" i="15"/>
  <c r="M39" i="15"/>
  <c r="I39" i="15"/>
  <c r="H39" i="15"/>
  <c r="G39" i="15"/>
  <c r="F39" i="15"/>
  <c r="E39" i="15"/>
  <c r="R38" i="15"/>
  <c r="R37" i="15"/>
  <c r="AP37" i="15" s="1"/>
  <c r="R36" i="15"/>
  <c r="AP36" i="15" s="1"/>
  <c r="AP35" i="15"/>
  <c r="R35" i="15"/>
  <c r="AP34" i="15"/>
  <c r="R34" i="15"/>
  <c r="R33" i="15"/>
  <c r="AP33" i="15" s="1"/>
  <c r="R32" i="15"/>
  <c r="AP32" i="15" s="1"/>
  <c r="AP31" i="15"/>
  <c r="R31" i="15"/>
  <c r="R29" i="15" s="1"/>
  <c r="AP30" i="15"/>
  <c r="R30" i="15"/>
  <c r="AO29" i="15"/>
  <c r="AN29" i="15"/>
  <c r="AM29" i="15"/>
  <c r="AL29" i="15"/>
  <c r="AL10" i="15" s="1"/>
  <c r="AK29" i="15"/>
  <c r="AJ29" i="15"/>
  <c r="AI29" i="15"/>
  <c r="AH29" i="15"/>
  <c r="AG29" i="15"/>
  <c r="AF29" i="15"/>
  <c r="AE29" i="15"/>
  <c r="AD29" i="15"/>
  <c r="AD10" i="15" s="1"/>
  <c r="AC29" i="15"/>
  <c r="AB29" i="15"/>
  <c r="AA29" i="15"/>
  <c r="Z29" i="15"/>
  <c r="Y29" i="15"/>
  <c r="X29" i="15"/>
  <c r="W29" i="15"/>
  <c r="V29" i="15"/>
  <c r="V10" i="15" s="1"/>
  <c r="U29" i="15"/>
  <c r="T29" i="15"/>
  <c r="S29" i="15"/>
  <c r="Q29" i="15"/>
  <c r="P29" i="15"/>
  <c r="O29" i="15"/>
  <c r="N29" i="15"/>
  <c r="N10" i="15" s="1"/>
  <c r="M29" i="15"/>
  <c r="L29" i="15"/>
  <c r="K29" i="15"/>
  <c r="J29" i="15"/>
  <c r="I29" i="15"/>
  <c r="H29" i="15"/>
  <c r="G29" i="15"/>
  <c r="F29" i="15"/>
  <c r="F10" i="15" s="1"/>
  <c r="E29" i="15"/>
  <c r="D29" i="15"/>
  <c r="C29" i="15"/>
  <c r="R28" i="15"/>
  <c r="AP28" i="15" s="1"/>
  <c r="R27" i="15"/>
  <c r="AP27" i="15" s="1"/>
  <c r="AP26" i="15"/>
  <c r="R26" i="15"/>
  <c r="AP25" i="15"/>
  <c r="R25" i="15"/>
  <c r="R24" i="15"/>
  <c r="AP24" i="15" s="1"/>
  <c r="R23" i="15"/>
  <c r="AP23" i="15" s="1"/>
  <c r="AO22" i="15"/>
  <c r="AN22" i="15"/>
  <c r="AM22" i="15"/>
  <c r="AL22" i="15"/>
  <c r="AK22" i="15"/>
  <c r="AJ22" i="15"/>
  <c r="AI22" i="15"/>
  <c r="AH22" i="15"/>
  <c r="AG22" i="15"/>
  <c r="AF22" i="15"/>
  <c r="AE22" i="15"/>
  <c r="AD22" i="15"/>
  <c r="AC22" i="15"/>
  <c r="AB22" i="15"/>
  <c r="AA22" i="15"/>
  <c r="Z22" i="15"/>
  <c r="Y22" i="15"/>
  <c r="X22" i="15"/>
  <c r="W22" i="15"/>
  <c r="V22" i="15"/>
  <c r="U22" i="15"/>
  <c r="T22" i="15"/>
  <c r="S22" i="15"/>
  <c r="Q22" i="15"/>
  <c r="P22" i="15"/>
  <c r="O22" i="15"/>
  <c r="N22" i="15"/>
  <c r="M22" i="15"/>
  <c r="L22" i="15"/>
  <c r="K22" i="15"/>
  <c r="J22" i="15"/>
  <c r="I22" i="15"/>
  <c r="H22" i="15"/>
  <c r="G22" i="15"/>
  <c r="F22" i="15"/>
  <c r="E22" i="15"/>
  <c r="D22" i="15"/>
  <c r="C22" i="15"/>
  <c r="AP21" i="15"/>
  <c r="R21" i="15"/>
  <c r="AP20" i="15"/>
  <c r="R20" i="15"/>
  <c r="R19" i="15"/>
  <c r="AP19" i="15" s="1"/>
  <c r="AP18" i="15" s="1"/>
  <c r="AO18" i="15"/>
  <c r="AO10" i="15" s="1"/>
  <c r="AN18" i="15"/>
  <c r="AN10" i="15" s="1"/>
  <c r="AM18" i="15"/>
  <c r="AL18" i="15"/>
  <c r="AK18" i="15"/>
  <c r="AJ18" i="15"/>
  <c r="AI18" i="15"/>
  <c r="AH18" i="15"/>
  <c r="AG18" i="15"/>
  <c r="AG10" i="15" s="1"/>
  <c r="AF18" i="15"/>
  <c r="AF10" i="15" s="1"/>
  <c r="AE18" i="15"/>
  <c r="AD18" i="15"/>
  <c r="AC18" i="15"/>
  <c r="AB18" i="15"/>
  <c r="AA18" i="15"/>
  <c r="Z18" i="15"/>
  <c r="Y18" i="15"/>
  <c r="Y10" i="15" s="1"/>
  <c r="X18" i="15"/>
  <c r="X10" i="15" s="1"/>
  <c r="W18" i="15"/>
  <c r="V18" i="15"/>
  <c r="U18" i="15"/>
  <c r="T18" i="15"/>
  <c r="S18" i="15"/>
  <c r="Q18" i="15"/>
  <c r="Q10" i="15" s="1"/>
  <c r="P18" i="15"/>
  <c r="P10" i="15" s="1"/>
  <c r="O18" i="15"/>
  <c r="N18" i="15"/>
  <c r="M18" i="15"/>
  <c r="L18" i="15"/>
  <c r="K18" i="15"/>
  <c r="J18" i="15"/>
  <c r="I18" i="15"/>
  <c r="I10" i="15" s="1"/>
  <c r="H18" i="15"/>
  <c r="H10" i="15" s="1"/>
  <c r="G18" i="15"/>
  <c r="F18" i="15"/>
  <c r="E18" i="15"/>
  <c r="D18" i="15"/>
  <c r="C18" i="15"/>
  <c r="R17" i="15"/>
  <c r="AP17" i="15" s="1"/>
  <c r="AP16" i="15"/>
  <c r="R16" i="15"/>
  <c r="R15" i="15" s="1"/>
  <c r="AO15" i="15"/>
  <c r="AN15" i="15"/>
  <c r="AM15" i="15"/>
  <c r="AM10" i="15" s="1"/>
  <c r="AL15" i="15"/>
  <c r="AK15" i="15"/>
  <c r="AK10" i="15" s="1"/>
  <c r="AJ15" i="15"/>
  <c r="AJ10" i="15" s="1"/>
  <c r="AJ68" i="15" s="1"/>
  <c r="AI15" i="15"/>
  <c r="AH15" i="15"/>
  <c r="AG15" i="15"/>
  <c r="AF15" i="15"/>
  <c r="AE15" i="15"/>
  <c r="AE10" i="15" s="1"/>
  <c r="AD15" i="15"/>
  <c r="AC15" i="15"/>
  <c r="AC10" i="15" s="1"/>
  <c r="AB15" i="15"/>
  <c r="AB10" i="15" s="1"/>
  <c r="AB68" i="15" s="1"/>
  <c r="AA15" i="15"/>
  <c r="Z15" i="15"/>
  <c r="Y15" i="15"/>
  <c r="X15" i="15"/>
  <c r="W15" i="15"/>
  <c r="W10" i="15" s="1"/>
  <c r="V15" i="15"/>
  <c r="U15" i="15"/>
  <c r="U10" i="15" s="1"/>
  <c r="T15" i="15"/>
  <c r="T10" i="15" s="1"/>
  <c r="T68" i="15" s="1"/>
  <c r="S15" i="15"/>
  <c r="Q15" i="15"/>
  <c r="P15" i="15"/>
  <c r="O15" i="15"/>
  <c r="O10" i="15" s="1"/>
  <c r="N15" i="15"/>
  <c r="M15" i="15"/>
  <c r="M10" i="15" s="1"/>
  <c r="L15" i="15"/>
  <c r="L10" i="15" s="1"/>
  <c r="L68" i="15" s="1"/>
  <c r="K15" i="15"/>
  <c r="J15" i="15"/>
  <c r="I15" i="15"/>
  <c r="H15" i="15"/>
  <c r="G15" i="15"/>
  <c r="G10" i="15" s="1"/>
  <c r="F15" i="15"/>
  <c r="E15" i="15"/>
  <c r="E10" i="15" s="1"/>
  <c r="D15" i="15"/>
  <c r="D10" i="15" s="1"/>
  <c r="D68" i="15" s="1"/>
  <c r="C15" i="15"/>
  <c r="AP14" i="15"/>
  <c r="R14" i="15"/>
  <c r="R13" i="15"/>
  <c r="AP13" i="15" s="1"/>
  <c r="R12" i="15"/>
  <c r="AP12" i="15" s="1"/>
  <c r="AO11" i="15"/>
  <c r="AN11" i="15"/>
  <c r="AM11" i="15"/>
  <c r="AL11" i="15"/>
  <c r="AK11" i="15"/>
  <c r="AJ11" i="15"/>
  <c r="AI11" i="15"/>
  <c r="AH11" i="15"/>
  <c r="AG11" i="15"/>
  <c r="AF11" i="15"/>
  <c r="AE11" i="15"/>
  <c r="AD11" i="15"/>
  <c r="AC11" i="15"/>
  <c r="AB11" i="15"/>
  <c r="AA11" i="15"/>
  <c r="Z11" i="15"/>
  <c r="Y11" i="15"/>
  <c r="X11" i="15"/>
  <c r="W11" i="15"/>
  <c r="V11" i="15"/>
  <c r="U11" i="15"/>
  <c r="T11" i="15"/>
  <c r="S11" i="15"/>
  <c r="Q11" i="15"/>
  <c r="P11" i="15"/>
  <c r="O11" i="15"/>
  <c r="N11" i="15"/>
  <c r="M11" i="15"/>
  <c r="L11" i="15"/>
  <c r="K11" i="15"/>
  <c r="K10" i="15" s="1"/>
  <c r="J11" i="15"/>
  <c r="I11" i="15"/>
  <c r="H11" i="15"/>
  <c r="G11" i="15"/>
  <c r="F11" i="15"/>
  <c r="E11" i="15"/>
  <c r="D11" i="15"/>
  <c r="C11" i="15"/>
  <c r="AI10" i="15"/>
  <c r="AH10" i="15"/>
  <c r="AA10" i="15"/>
  <c r="Z10" i="15"/>
  <c r="S10" i="15"/>
  <c r="J10" i="15"/>
  <c r="C10" i="15"/>
  <c r="AP9" i="15"/>
  <c r="AP8" i="15" s="1"/>
  <c r="R9" i="15"/>
  <c r="R8" i="15" s="1"/>
  <c r="AO8" i="15"/>
  <c r="AO68" i="15" s="1"/>
  <c r="AN8" i="15"/>
  <c r="AM8" i="15"/>
  <c r="AM68" i="15" s="1"/>
  <c r="AL8" i="15"/>
  <c r="AL68" i="15" s="1"/>
  <c r="AK8" i="15"/>
  <c r="AJ8" i="15"/>
  <c r="AI8" i="15"/>
  <c r="AH8" i="15"/>
  <c r="AH68" i="15" s="1"/>
  <c r="AG8" i="15"/>
  <c r="AG68" i="15" s="1"/>
  <c r="AF8" i="15"/>
  <c r="AE8" i="15"/>
  <c r="AE68" i="15" s="1"/>
  <c r="AD8" i="15"/>
  <c r="AD68" i="15" s="1"/>
  <c r="AC8" i="15"/>
  <c r="AB8" i="15"/>
  <c r="AA8" i="15"/>
  <c r="Z8" i="15"/>
  <c r="Z68" i="15" s="1"/>
  <c r="Y8" i="15"/>
  <c r="Y68" i="15" s="1"/>
  <c r="X8" i="15"/>
  <c r="W8" i="15"/>
  <c r="W68" i="15" s="1"/>
  <c r="V8" i="15"/>
  <c r="V68" i="15" s="1"/>
  <c r="U8" i="15"/>
  <c r="T8" i="15"/>
  <c r="S8" i="15"/>
  <c r="Q8" i="15"/>
  <c r="Q68" i="15" s="1"/>
  <c r="P8" i="15"/>
  <c r="P68" i="15" s="1"/>
  <c r="O8" i="15"/>
  <c r="N8" i="15"/>
  <c r="M8" i="15"/>
  <c r="M68" i="15" s="1"/>
  <c r="L8" i="15"/>
  <c r="K8" i="15"/>
  <c r="J8" i="15"/>
  <c r="I8" i="15"/>
  <c r="I68" i="15" s="1"/>
  <c r="H8" i="15"/>
  <c r="H68" i="15" s="1"/>
  <c r="G8" i="15"/>
  <c r="F8" i="15"/>
  <c r="E8" i="15"/>
  <c r="E68" i="15" s="1"/>
  <c r="D8" i="15"/>
  <c r="C8" i="15"/>
  <c r="C68" i="15" s="1"/>
  <c r="R66" i="14"/>
  <c r="AP66" i="14" s="1"/>
  <c r="R65" i="14"/>
  <c r="AP65" i="14" s="1"/>
  <c r="R64" i="14"/>
  <c r="AP64" i="14" s="1"/>
  <c r="AP63" i="14"/>
  <c r="R63" i="14"/>
  <c r="R62" i="14"/>
  <c r="AP62" i="14" s="1"/>
  <c r="AP61" i="14" s="1"/>
  <c r="AO61" i="14"/>
  <c r="AN61" i="14"/>
  <c r="AM61" i="14"/>
  <c r="AL61" i="14"/>
  <c r="AK61" i="14"/>
  <c r="AJ61" i="14"/>
  <c r="AI61" i="14"/>
  <c r="AH61" i="14"/>
  <c r="AG61" i="14"/>
  <c r="AF61" i="14"/>
  <c r="AE61" i="14"/>
  <c r="AD61" i="14"/>
  <c r="AC61" i="14"/>
  <c r="AB61" i="14"/>
  <c r="AA61" i="14"/>
  <c r="Z61" i="14"/>
  <c r="Y61" i="14"/>
  <c r="X61" i="14"/>
  <c r="W61" i="14"/>
  <c r="V61" i="14"/>
  <c r="U61" i="14"/>
  <c r="T61" i="14"/>
  <c r="S61" i="14"/>
  <c r="Q61" i="14"/>
  <c r="P61" i="14"/>
  <c r="O61" i="14"/>
  <c r="N61" i="14"/>
  <c r="M61" i="14"/>
  <c r="L61" i="14"/>
  <c r="K61" i="14"/>
  <c r="J61" i="14"/>
  <c r="I61" i="14"/>
  <c r="H61" i="14"/>
  <c r="G61" i="14"/>
  <c r="F61" i="14"/>
  <c r="E61" i="14"/>
  <c r="D61" i="14"/>
  <c r="C61" i="14"/>
  <c r="R60" i="14"/>
  <c r="AP60" i="14" s="1"/>
  <c r="R59" i="14"/>
  <c r="AP59" i="14" s="1"/>
  <c r="AP58" i="14"/>
  <c r="R58" i="14"/>
  <c r="R57" i="14"/>
  <c r="AP57" i="14" s="1"/>
  <c r="R56" i="14"/>
  <c r="AP56" i="14" s="1"/>
  <c r="AO55" i="14"/>
  <c r="AN55" i="14"/>
  <c r="AM55" i="14"/>
  <c r="AL55" i="14"/>
  <c r="AK55" i="14"/>
  <c r="AJ55" i="14"/>
  <c r="AI55" i="14"/>
  <c r="AH55" i="14"/>
  <c r="AG55" i="14"/>
  <c r="AF55" i="14"/>
  <c r="AE55" i="14"/>
  <c r="AD55" i="14"/>
  <c r="AC55" i="14"/>
  <c r="AB55" i="14"/>
  <c r="AA55" i="14"/>
  <c r="Z55" i="14"/>
  <c r="Y55" i="14"/>
  <c r="X55" i="14"/>
  <c r="W55" i="14"/>
  <c r="V55" i="14"/>
  <c r="U55" i="14"/>
  <c r="T55" i="14"/>
  <c r="S55" i="14"/>
  <c r="Q55" i="14"/>
  <c r="P55" i="14"/>
  <c r="O55" i="14"/>
  <c r="N55" i="14"/>
  <c r="M55" i="14"/>
  <c r="L55" i="14"/>
  <c r="K55" i="14"/>
  <c r="J55" i="14"/>
  <c r="I55" i="14"/>
  <c r="H55" i="14"/>
  <c r="G55" i="14"/>
  <c r="F55" i="14"/>
  <c r="E55" i="14"/>
  <c r="D55" i="14"/>
  <c r="C55" i="14"/>
  <c r="R54" i="14"/>
  <c r="AP54" i="14" s="1"/>
  <c r="AP53" i="14"/>
  <c r="R53" i="14"/>
  <c r="R50" i="14" s="1"/>
  <c r="R52" i="14"/>
  <c r="AP52" i="14" s="1"/>
  <c r="R51" i="14"/>
  <c r="AP51" i="14" s="1"/>
  <c r="AP50" i="14" s="1"/>
  <c r="AO50" i="14"/>
  <c r="AN50" i="14"/>
  <c r="AM50" i="14"/>
  <c r="AL50" i="14"/>
  <c r="AK50" i="14"/>
  <c r="AJ50" i="14"/>
  <c r="AI50" i="14"/>
  <c r="AH50" i="14"/>
  <c r="AG50" i="14"/>
  <c r="AF50" i="14"/>
  <c r="AE50" i="14"/>
  <c r="AD50" i="14"/>
  <c r="AC50" i="14"/>
  <c r="AB50" i="14"/>
  <c r="AA50" i="14"/>
  <c r="Z50" i="14"/>
  <c r="Y50" i="14"/>
  <c r="X50" i="14"/>
  <c r="W50" i="14"/>
  <c r="V50" i="14"/>
  <c r="U50" i="14"/>
  <c r="T50" i="14"/>
  <c r="S50" i="14"/>
  <c r="Q50" i="14"/>
  <c r="P50" i="14"/>
  <c r="O50" i="14"/>
  <c r="N50" i="14"/>
  <c r="M50" i="14"/>
  <c r="L50" i="14"/>
  <c r="K50" i="14"/>
  <c r="J50" i="14"/>
  <c r="I50" i="14"/>
  <c r="H50" i="14"/>
  <c r="G50" i="14"/>
  <c r="F50" i="14"/>
  <c r="E50" i="14"/>
  <c r="D50" i="14"/>
  <c r="C50" i="14"/>
  <c r="R49" i="14"/>
  <c r="AP49" i="14" s="1"/>
  <c r="AP48" i="14"/>
  <c r="R48" i="14"/>
  <c r="R47" i="14"/>
  <c r="AP47" i="14" s="1"/>
  <c r="R46" i="14"/>
  <c r="AP46" i="14" s="1"/>
  <c r="R45" i="14"/>
  <c r="AP45" i="14" s="1"/>
  <c r="AP44" i="14"/>
  <c r="R44" i="14"/>
  <c r="R43" i="14"/>
  <c r="AP43" i="14" s="1"/>
  <c r="AO42" i="14"/>
  <c r="AN42" i="14"/>
  <c r="AM42" i="14"/>
  <c r="AL42" i="14"/>
  <c r="AL39" i="14" s="1"/>
  <c r="AK42" i="14"/>
  <c r="AK39" i="14" s="1"/>
  <c r="AJ42" i="14"/>
  <c r="AI42" i="14"/>
  <c r="AH42" i="14"/>
  <c r="AG42" i="14"/>
  <c r="AF42" i="14"/>
  <c r="AE42" i="14"/>
  <c r="AD42" i="14"/>
  <c r="AD39" i="14" s="1"/>
  <c r="AC42" i="14"/>
  <c r="AC39" i="14" s="1"/>
  <c r="AB42" i="14"/>
  <c r="AA42" i="14"/>
  <c r="Z42" i="14"/>
  <c r="Y42" i="14"/>
  <c r="X42" i="14"/>
  <c r="W42" i="14"/>
  <c r="V42" i="14"/>
  <c r="V39" i="14" s="1"/>
  <c r="U42" i="14"/>
  <c r="U39" i="14" s="1"/>
  <c r="T42" i="14"/>
  <c r="S42" i="14"/>
  <c r="Q42" i="14"/>
  <c r="P42" i="14"/>
  <c r="O42" i="14"/>
  <c r="N42" i="14"/>
  <c r="N39" i="14" s="1"/>
  <c r="M42" i="14"/>
  <c r="M39" i="14" s="1"/>
  <c r="L42" i="14"/>
  <c r="K42" i="14"/>
  <c r="J42" i="14"/>
  <c r="I42" i="14"/>
  <c r="H42" i="14"/>
  <c r="G42" i="14"/>
  <c r="F42" i="14"/>
  <c r="F39" i="14" s="1"/>
  <c r="E42" i="14"/>
  <c r="E39" i="14" s="1"/>
  <c r="D42" i="14"/>
  <c r="C42" i="14"/>
  <c r="R41" i="14"/>
  <c r="AP41" i="14" s="1"/>
  <c r="AP40" i="14" s="1"/>
  <c r="AO40" i="14"/>
  <c r="AN40" i="14"/>
  <c r="AM40" i="14"/>
  <c r="AL40" i="14"/>
  <c r="AK40" i="14"/>
  <c r="AJ40" i="14"/>
  <c r="AI40" i="14"/>
  <c r="AH40" i="14"/>
  <c r="AG40" i="14"/>
  <c r="AF40" i="14"/>
  <c r="AE40" i="14"/>
  <c r="AD40" i="14"/>
  <c r="AC40" i="14"/>
  <c r="AB40" i="14"/>
  <c r="AA40" i="14"/>
  <c r="Z40" i="14"/>
  <c r="Y40" i="14"/>
  <c r="X40" i="14"/>
  <c r="W40" i="14"/>
  <c r="V40" i="14"/>
  <c r="U40" i="14"/>
  <c r="T40" i="14"/>
  <c r="S40" i="14"/>
  <c r="Q40" i="14"/>
  <c r="P40" i="14"/>
  <c r="O40" i="14"/>
  <c r="N40" i="14"/>
  <c r="M40" i="14"/>
  <c r="L40" i="14"/>
  <c r="K40" i="14"/>
  <c r="J40" i="14"/>
  <c r="I40" i="14"/>
  <c r="H40" i="14"/>
  <c r="G40" i="14"/>
  <c r="F40" i="14"/>
  <c r="E40" i="14"/>
  <c r="D40" i="14"/>
  <c r="C40" i="14"/>
  <c r="AO39" i="14"/>
  <c r="AN39" i="14"/>
  <c r="AM39" i="14"/>
  <c r="AJ39" i="14"/>
  <c r="AI39" i="14"/>
  <c r="AH39" i="14"/>
  <c r="AG39" i="14"/>
  <c r="AF39" i="14"/>
  <c r="AE39" i="14"/>
  <c r="AB39" i="14"/>
  <c r="AA39" i="14"/>
  <c r="Z39" i="14"/>
  <c r="Y39" i="14"/>
  <c r="X39" i="14"/>
  <c r="W39" i="14"/>
  <c r="T39" i="14"/>
  <c r="S39" i="14"/>
  <c r="Q39" i="14"/>
  <c r="P39" i="14"/>
  <c r="O39" i="14"/>
  <c r="L39" i="14"/>
  <c r="K39" i="14"/>
  <c r="J39" i="14"/>
  <c r="I39" i="14"/>
  <c r="H39" i="14"/>
  <c r="G39" i="14"/>
  <c r="D39" i="14"/>
  <c r="C39" i="14"/>
  <c r="R38" i="14"/>
  <c r="AP38" i="14" s="1"/>
  <c r="AP37" i="14"/>
  <c r="R37" i="14"/>
  <c r="R36" i="14"/>
  <c r="AP36" i="14" s="1"/>
  <c r="R35" i="14"/>
  <c r="AP35" i="14" s="1"/>
  <c r="R34" i="14"/>
  <c r="AP34" i="14" s="1"/>
  <c r="AP33" i="14"/>
  <c r="R33" i="14"/>
  <c r="R32" i="14"/>
  <c r="AP32" i="14" s="1"/>
  <c r="R31" i="14"/>
  <c r="AP31" i="14" s="1"/>
  <c r="R30" i="14"/>
  <c r="AP30" i="14" s="1"/>
  <c r="AO29" i="14"/>
  <c r="AO10" i="14" s="1"/>
  <c r="AN29" i="14"/>
  <c r="AM29" i="14"/>
  <c r="AL29" i="14"/>
  <c r="AK29" i="14"/>
  <c r="AJ29" i="14"/>
  <c r="AI29" i="14"/>
  <c r="AH29" i="14"/>
  <c r="AH10" i="14" s="1"/>
  <c r="AG29" i="14"/>
  <c r="AG10" i="14" s="1"/>
  <c r="AF29" i="14"/>
  <c r="AE29" i="14"/>
  <c r="AD29" i="14"/>
  <c r="AC29" i="14"/>
  <c r="AB29" i="14"/>
  <c r="AA29" i="14"/>
  <c r="Z29" i="14"/>
  <c r="Z10" i="14" s="1"/>
  <c r="Y29" i="14"/>
  <c r="Y10" i="14" s="1"/>
  <c r="X29" i="14"/>
  <c r="W29" i="14"/>
  <c r="V29" i="14"/>
  <c r="U29" i="14"/>
  <c r="T29" i="14"/>
  <c r="S29" i="14"/>
  <c r="R29" i="14"/>
  <c r="Q29" i="14"/>
  <c r="Q10" i="14" s="1"/>
  <c r="P29" i="14"/>
  <c r="O29" i="14"/>
  <c r="N29" i="14"/>
  <c r="M29" i="14"/>
  <c r="L29" i="14"/>
  <c r="K29" i="14"/>
  <c r="J29" i="14"/>
  <c r="J10" i="14" s="1"/>
  <c r="I29" i="14"/>
  <c r="I10" i="14" s="1"/>
  <c r="H29" i="14"/>
  <c r="G29" i="14"/>
  <c r="F29" i="14"/>
  <c r="E29" i="14"/>
  <c r="D29" i="14"/>
  <c r="C29" i="14"/>
  <c r="AP28" i="14"/>
  <c r="R28" i="14"/>
  <c r="R27" i="14"/>
  <c r="AP27" i="14" s="1"/>
  <c r="R26" i="14"/>
  <c r="AP26" i="14" s="1"/>
  <c r="R25" i="14"/>
  <c r="AP25" i="14" s="1"/>
  <c r="AP24" i="14"/>
  <c r="R24" i="14"/>
  <c r="R22" i="14" s="1"/>
  <c r="R23" i="14"/>
  <c r="AP23" i="14" s="1"/>
  <c r="AP22" i="14" s="1"/>
  <c r="AO22" i="14"/>
  <c r="AN22" i="14"/>
  <c r="AM22" i="14"/>
  <c r="AL22" i="14"/>
  <c r="AK22" i="14"/>
  <c r="AJ22" i="14"/>
  <c r="AI22" i="14"/>
  <c r="AH22" i="14"/>
  <c r="AG22" i="14"/>
  <c r="AF22" i="14"/>
  <c r="AE22" i="14"/>
  <c r="AD22" i="14"/>
  <c r="AC22" i="14"/>
  <c r="AB22" i="14"/>
  <c r="AA22" i="14"/>
  <c r="Z22" i="14"/>
  <c r="Y22" i="14"/>
  <c r="X22" i="14"/>
  <c r="W22" i="14"/>
  <c r="V22" i="14"/>
  <c r="U22" i="14"/>
  <c r="T22" i="14"/>
  <c r="S22" i="14"/>
  <c r="Q22" i="14"/>
  <c r="P22" i="14"/>
  <c r="O22" i="14"/>
  <c r="N22" i="14"/>
  <c r="M22" i="14"/>
  <c r="L22" i="14"/>
  <c r="K22" i="14"/>
  <c r="J22" i="14"/>
  <c r="I22" i="14"/>
  <c r="H22" i="14"/>
  <c r="G22" i="14"/>
  <c r="F22" i="14"/>
  <c r="E22" i="14"/>
  <c r="D22" i="14"/>
  <c r="C22" i="14"/>
  <c r="R21" i="14"/>
  <c r="AP21" i="14" s="1"/>
  <c r="R20" i="14"/>
  <c r="AP20" i="14" s="1"/>
  <c r="AP19" i="14"/>
  <c r="R19" i="14"/>
  <c r="R18" i="14" s="1"/>
  <c r="AO18" i="14"/>
  <c r="AN18" i="14"/>
  <c r="AM18" i="14"/>
  <c r="AL18" i="14"/>
  <c r="AK18" i="14"/>
  <c r="AJ18" i="14"/>
  <c r="AJ10" i="14" s="1"/>
  <c r="AJ68" i="14" s="1"/>
  <c r="AI18" i="14"/>
  <c r="AI10" i="14" s="1"/>
  <c r="AH18" i="14"/>
  <c r="AG18" i="14"/>
  <c r="AF18" i="14"/>
  <c r="AE18" i="14"/>
  <c r="AD18" i="14"/>
  <c r="AC18" i="14"/>
  <c r="AB18" i="14"/>
  <c r="AB10" i="14" s="1"/>
  <c r="AB68" i="14" s="1"/>
  <c r="AA18" i="14"/>
  <c r="AA10" i="14" s="1"/>
  <c r="Z18" i="14"/>
  <c r="Y18" i="14"/>
  <c r="X18" i="14"/>
  <c r="W18" i="14"/>
  <c r="V18" i="14"/>
  <c r="U18" i="14"/>
  <c r="T18" i="14"/>
  <c r="T10" i="14" s="1"/>
  <c r="T68" i="14" s="1"/>
  <c r="S18" i="14"/>
  <c r="S10" i="14" s="1"/>
  <c r="Q18" i="14"/>
  <c r="P18" i="14"/>
  <c r="O18" i="14"/>
  <c r="N18" i="14"/>
  <c r="M18" i="14"/>
  <c r="L18" i="14"/>
  <c r="L10" i="14" s="1"/>
  <c r="L68" i="14" s="1"/>
  <c r="K18" i="14"/>
  <c r="K10" i="14" s="1"/>
  <c r="J18" i="14"/>
  <c r="I18" i="14"/>
  <c r="H18" i="14"/>
  <c r="G18" i="14"/>
  <c r="F18" i="14"/>
  <c r="E18" i="14"/>
  <c r="D18" i="14"/>
  <c r="D10" i="14" s="1"/>
  <c r="D68" i="14" s="1"/>
  <c r="C18" i="14"/>
  <c r="C10" i="14" s="1"/>
  <c r="R17" i="14"/>
  <c r="AP17" i="14" s="1"/>
  <c r="R16" i="14"/>
  <c r="AP16" i="14" s="1"/>
  <c r="AP15" i="14" s="1"/>
  <c r="AO15" i="14"/>
  <c r="AN15" i="14"/>
  <c r="AN10" i="14" s="1"/>
  <c r="AM15" i="14"/>
  <c r="AM10" i="14" s="1"/>
  <c r="AL15" i="14"/>
  <c r="AK15" i="14"/>
  <c r="AJ15" i="14"/>
  <c r="AI15" i="14"/>
  <c r="AH15" i="14"/>
  <c r="AG15" i="14"/>
  <c r="AF15" i="14"/>
  <c r="AF10" i="14" s="1"/>
  <c r="AE15" i="14"/>
  <c r="AE10" i="14" s="1"/>
  <c r="AD15" i="14"/>
  <c r="AC15" i="14"/>
  <c r="AB15" i="14"/>
  <c r="AA15" i="14"/>
  <c r="Z15" i="14"/>
  <c r="Y15" i="14"/>
  <c r="X15" i="14"/>
  <c r="X10" i="14" s="1"/>
  <c r="W15" i="14"/>
  <c r="W10" i="14" s="1"/>
  <c r="V15" i="14"/>
  <c r="U15" i="14"/>
  <c r="T15" i="14"/>
  <c r="S15" i="14"/>
  <c r="Q15" i="14"/>
  <c r="P15" i="14"/>
  <c r="P10" i="14" s="1"/>
  <c r="O15" i="14"/>
  <c r="O10" i="14" s="1"/>
  <c r="N15" i="14"/>
  <c r="M15" i="14"/>
  <c r="L15" i="14"/>
  <c r="K15" i="14"/>
  <c r="J15" i="14"/>
  <c r="I15" i="14"/>
  <c r="H15" i="14"/>
  <c r="H10" i="14" s="1"/>
  <c r="G15" i="14"/>
  <c r="G10" i="14" s="1"/>
  <c r="F15" i="14"/>
  <c r="E15" i="14"/>
  <c r="D15" i="14"/>
  <c r="C15" i="14"/>
  <c r="AP14" i="14"/>
  <c r="R14" i="14"/>
  <c r="AP13" i="14"/>
  <c r="R13" i="14"/>
  <c r="R12" i="14"/>
  <c r="AP12" i="14" s="1"/>
  <c r="AP11" i="14" s="1"/>
  <c r="AO11" i="14"/>
  <c r="AN11" i="14"/>
  <c r="AM11" i="14"/>
  <c r="AL11" i="14"/>
  <c r="AK11" i="14"/>
  <c r="AJ11" i="14"/>
  <c r="AI11" i="14"/>
  <c r="AH11" i="14"/>
  <c r="AG11" i="14"/>
  <c r="AF11" i="14"/>
  <c r="AE11" i="14"/>
  <c r="AD11" i="14"/>
  <c r="AC11" i="14"/>
  <c r="AB11" i="14"/>
  <c r="AA11" i="14"/>
  <c r="Z11" i="14"/>
  <c r="Y11" i="14"/>
  <c r="X11" i="14"/>
  <c r="W11" i="14"/>
  <c r="V11" i="14"/>
  <c r="U11" i="14"/>
  <c r="T11" i="14"/>
  <c r="S11" i="14"/>
  <c r="Q11" i="14"/>
  <c r="P11" i="14"/>
  <c r="O11" i="14"/>
  <c r="N11" i="14"/>
  <c r="M11" i="14"/>
  <c r="L11" i="14"/>
  <c r="K11" i="14"/>
  <c r="J11" i="14"/>
  <c r="I11" i="14"/>
  <c r="H11" i="14"/>
  <c r="G11" i="14"/>
  <c r="F11" i="14"/>
  <c r="E11" i="14"/>
  <c r="D11" i="14"/>
  <c r="C11" i="14"/>
  <c r="AL10" i="14"/>
  <c r="AK10" i="14"/>
  <c r="AD10" i="14"/>
  <c r="AC10" i="14"/>
  <c r="V10" i="14"/>
  <c r="U10" i="14"/>
  <c r="N10" i="14"/>
  <c r="M10" i="14"/>
  <c r="F10" i="14"/>
  <c r="E10" i="14"/>
  <c r="R9" i="14"/>
  <c r="AP9" i="14" s="1"/>
  <c r="AP8" i="14" s="1"/>
  <c r="AO8" i="14"/>
  <c r="AO68" i="14" s="1"/>
  <c r="AN8" i="14"/>
  <c r="AN68" i="14" s="1"/>
  <c r="AM8" i="14"/>
  <c r="AM68" i="14" s="1"/>
  <c r="AL8" i="14"/>
  <c r="AL68" i="14" s="1"/>
  <c r="AK8" i="14"/>
  <c r="AJ8" i="14"/>
  <c r="AI8" i="14"/>
  <c r="AI68" i="14" s="1"/>
  <c r="AH8" i="14"/>
  <c r="AH68" i="14" s="1"/>
  <c r="AG8" i="14"/>
  <c r="AG68" i="14" s="1"/>
  <c r="AF8" i="14"/>
  <c r="AF68" i="14" s="1"/>
  <c r="AE8" i="14"/>
  <c r="AE68" i="14" s="1"/>
  <c r="AD8" i="14"/>
  <c r="AD68" i="14" s="1"/>
  <c r="AC8" i="14"/>
  <c r="AB8" i="14"/>
  <c r="AA8" i="14"/>
  <c r="AA68" i="14" s="1"/>
  <c r="Z8" i="14"/>
  <c r="Z68" i="14" s="1"/>
  <c r="Y8" i="14"/>
  <c r="Y68" i="14" s="1"/>
  <c r="X8" i="14"/>
  <c r="X68" i="14" s="1"/>
  <c r="W8" i="14"/>
  <c r="W68" i="14" s="1"/>
  <c r="V8" i="14"/>
  <c r="V68" i="14" s="1"/>
  <c r="U8" i="14"/>
  <c r="T8" i="14"/>
  <c r="S8" i="14"/>
  <c r="S68" i="14" s="1"/>
  <c r="Q8" i="14"/>
  <c r="P8" i="14"/>
  <c r="P68" i="14" s="1"/>
  <c r="O8" i="14"/>
  <c r="O68" i="14" s="1"/>
  <c r="N8" i="14"/>
  <c r="M8" i="14"/>
  <c r="M68" i="14" s="1"/>
  <c r="L8" i="14"/>
  <c r="K8" i="14"/>
  <c r="J8" i="14"/>
  <c r="J68" i="14" s="1"/>
  <c r="I8" i="14"/>
  <c r="H8" i="14"/>
  <c r="H68" i="14" s="1"/>
  <c r="G8" i="14"/>
  <c r="G68" i="14" s="1"/>
  <c r="F8" i="14"/>
  <c r="E8" i="14"/>
  <c r="E68" i="14" s="1"/>
  <c r="D8" i="14"/>
  <c r="C8" i="14"/>
  <c r="R66" i="13"/>
  <c r="AP66" i="13" s="1"/>
  <c r="R65" i="13"/>
  <c r="AP65" i="13" s="1"/>
  <c r="R64" i="13"/>
  <c r="AP64" i="13" s="1"/>
  <c r="AP63" i="13"/>
  <c r="R63" i="13"/>
  <c r="R62" i="13"/>
  <c r="AP62" i="13" s="1"/>
  <c r="AP61" i="13" s="1"/>
  <c r="AO61" i="13"/>
  <c r="AN61" i="13"/>
  <c r="AM61" i="13"/>
  <c r="AL61" i="13"/>
  <c r="AK61" i="13"/>
  <c r="AJ61" i="13"/>
  <c r="AI61" i="13"/>
  <c r="AH61" i="13"/>
  <c r="AG61" i="13"/>
  <c r="AF61" i="13"/>
  <c r="AE61" i="13"/>
  <c r="AD61" i="13"/>
  <c r="AC61" i="13"/>
  <c r="AB61" i="13"/>
  <c r="AA61" i="13"/>
  <c r="Z61" i="13"/>
  <c r="Y61" i="13"/>
  <c r="X61" i="13"/>
  <c r="W61" i="13"/>
  <c r="V61" i="13"/>
  <c r="U61" i="13"/>
  <c r="T61" i="13"/>
  <c r="S61" i="13"/>
  <c r="Q61" i="13"/>
  <c r="P61" i="13"/>
  <c r="O61" i="13"/>
  <c r="N61" i="13"/>
  <c r="M61" i="13"/>
  <c r="L61" i="13"/>
  <c r="K61" i="13"/>
  <c r="J61" i="13"/>
  <c r="I61" i="13"/>
  <c r="H61" i="13"/>
  <c r="G61" i="13"/>
  <c r="F61" i="13"/>
  <c r="E61" i="13"/>
  <c r="D61" i="13"/>
  <c r="C61" i="13"/>
  <c r="R60" i="13"/>
  <c r="AP60" i="13" s="1"/>
  <c r="R59" i="13"/>
  <c r="AP59" i="13" s="1"/>
  <c r="AP58" i="13"/>
  <c r="R58" i="13"/>
  <c r="R57" i="13"/>
  <c r="AP57" i="13" s="1"/>
  <c r="R56" i="13"/>
  <c r="AP56" i="13" s="1"/>
  <c r="AO55" i="13"/>
  <c r="AN55" i="13"/>
  <c r="AM55" i="13"/>
  <c r="AL55" i="13"/>
  <c r="AK55" i="13"/>
  <c r="AJ55" i="13"/>
  <c r="AI55" i="13"/>
  <c r="AH55" i="13"/>
  <c r="AG55" i="13"/>
  <c r="AF55" i="13"/>
  <c r="AE55" i="13"/>
  <c r="AD55" i="13"/>
  <c r="AC55" i="13"/>
  <c r="AB55" i="13"/>
  <c r="AA55" i="13"/>
  <c r="Z55" i="13"/>
  <c r="Y55" i="13"/>
  <c r="X55" i="13"/>
  <c r="W55" i="13"/>
  <c r="V55" i="13"/>
  <c r="U55" i="13"/>
  <c r="T55" i="13"/>
  <c r="S55" i="13"/>
  <c r="Q55" i="13"/>
  <c r="P55" i="13"/>
  <c r="O55" i="13"/>
  <c r="N55" i="13"/>
  <c r="M55" i="13"/>
  <c r="L55" i="13"/>
  <c r="K55" i="13"/>
  <c r="J55" i="13"/>
  <c r="I55" i="13"/>
  <c r="H55" i="13"/>
  <c r="G55" i="13"/>
  <c r="F55" i="13"/>
  <c r="E55" i="13"/>
  <c r="D55" i="13"/>
  <c r="C55" i="13"/>
  <c r="R54" i="13"/>
  <c r="AP54" i="13" s="1"/>
  <c r="AP53" i="13"/>
  <c r="R53" i="13"/>
  <c r="R52" i="13"/>
  <c r="AP52" i="13" s="1"/>
  <c r="R51" i="13"/>
  <c r="AP51" i="13" s="1"/>
  <c r="AO50" i="13"/>
  <c r="AN50" i="13"/>
  <c r="AM50" i="13"/>
  <c r="AL50" i="13"/>
  <c r="AK50" i="13"/>
  <c r="AJ50" i="13"/>
  <c r="AI50" i="13"/>
  <c r="AH50" i="13"/>
  <c r="AG50" i="13"/>
  <c r="AF50" i="13"/>
  <c r="AE50" i="13"/>
  <c r="AD50" i="13"/>
  <c r="AC50" i="13"/>
  <c r="AB50" i="13"/>
  <c r="AA50" i="13"/>
  <c r="Z50" i="13"/>
  <c r="Y50" i="13"/>
  <c r="X50" i="13"/>
  <c r="W50" i="13"/>
  <c r="V50" i="13"/>
  <c r="U50" i="13"/>
  <c r="T50" i="13"/>
  <c r="S50" i="13"/>
  <c r="Q50" i="13"/>
  <c r="P50" i="13"/>
  <c r="O50" i="13"/>
  <c r="N50" i="13"/>
  <c r="M50" i="13"/>
  <c r="L50" i="13"/>
  <c r="K50" i="13"/>
  <c r="J50" i="13"/>
  <c r="I50" i="13"/>
  <c r="H50" i="13"/>
  <c r="G50" i="13"/>
  <c r="F50" i="13"/>
  <c r="E50" i="13"/>
  <c r="D50" i="13"/>
  <c r="C50" i="13"/>
  <c r="R49" i="13"/>
  <c r="AP49" i="13" s="1"/>
  <c r="AP48" i="13"/>
  <c r="R48" i="13"/>
  <c r="R47" i="13"/>
  <c r="AP47" i="13" s="1"/>
  <c r="R46" i="13"/>
  <c r="AP46" i="13" s="1"/>
  <c r="R45" i="13"/>
  <c r="AP45" i="13" s="1"/>
  <c r="AP44" i="13"/>
  <c r="R44" i="13"/>
  <c r="R43" i="13"/>
  <c r="AP43" i="13" s="1"/>
  <c r="AO42" i="13"/>
  <c r="AN42" i="13"/>
  <c r="AM42" i="13"/>
  <c r="AM39" i="13" s="1"/>
  <c r="AL42" i="13"/>
  <c r="AL39" i="13" s="1"/>
  <c r="AK42" i="13"/>
  <c r="AJ42" i="13"/>
  <c r="AI42" i="13"/>
  <c r="AH42" i="13"/>
  <c r="AG42" i="13"/>
  <c r="AF42" i="13"/>
  <c r="AE42" i="13"/>
  <c r="AE39" i="13" s="1"/>
  <c r="AD42" i="13"/>
  <c r="AD39" i="13" s="1"/>
  <c r="AC42" i="13"/>
  <c r="AB42" i="13"/>
  <c r="AA42" i="13"/>
  <c r="Z42" i="13"/>
  <c r="Y42" i="13"/>
  <c r="X42" i="13"/>
  <c r="W42" i="13"/>
  <c r="W39" i="13" s="1"/>
  <c r="V42" i="13"/>
  <c r="V39" i="13" s="1"/>
  <c r="U42" i="13"/>
  <c r="T42" i="13"/>
  <c r="S42" i="13"/>
  <c r="Q42" i="13"/>
  <c r="P42" i="13"/>
  <c r="O42" i="13"/>
  <c r="O39" i="13" s="1"/>
  <c r="N42" i="13"/>
  <c r="N39" i="13" s="1"/>
  <c r="M42" i="13"/>
  <c r="L42" i="13"/>
  <c r="K42" i="13"/>
  <c r="J42" i="13"/>
  <c r="I42" i="13"/>
  <c r="H42" i="13"/>
  <c r="G42" i="13"/>
  <c r="G39" i="13" s="1"/>
  <c r="F42" i="13"/>
  <c r="F39" i="13" s="1"/>
  <c r="E42" i="13"/>
  <c r="D42" i="13"/>
  <c r="C42" i="13"/>
  <c r="R41" i="13"/>
  <c r="AP41" i="13" s="1"/>
  <c r="AP40" i="13" s="1"/>
  <c r="AO40" i="13"/>
  <c r="AN40" i="13"/>
  <c r="AM40" i="13"/>
  <c r="AL40" i="13"/>
  <c r="AK40" i="13"/>
  <c r="AJ40" i="13"/>
  <c r="AI40" i="13"/>
  <c r="AH40" i="13"/>
  <c r="AG40" i="13"/>
  <c r="AF40" i="13"/>
  <c r="AE40" i="13"/>
  <c r="AD40" i="13"/>
  <c r="AC40" i="13"/>
  <c r="AB40" i="13"/>
  <c r="AA40" i="13"/>
  <c r="Z40" i="13"/>
  <c r="Y40" i="13"/>
  <c r="X40" i="13"/>
  <c r="W40" i="13"/>
  <c r="V40" i="13"/>
  <c r="U40" i="13"/>
  <c r="T40" i="13"/>
  <c r="S40" i="13"/>
  <c r="Q40" i="13"/>
  <c r="P40" i="13"/>
  <c r="O40" i="13"/>
  <c r="N40" i="13"/>
  <c r="M40" i="13"/>
  <c r="L40" i="13"/>
  <c r="K40" i="13"/>
  <c r="J40" i="13"/>
  <c r="I40" i="13"/>
  <c r="H40" i="13"/>
  <c r="G40" i="13"/>
  <c r="F40" i="13"/>
  <c r="E40" i="13"/>
  <c r="D40" i="13"/>
  <c r="C40" i="13"/>
  <c r="AO39" i="13"/>
  <c r="AN39" i="13"/>
  <c r="AK39" i="13"/>
  <c r="AJ39" i="13"/>
  <c r="AI39" i="13"/>
  <c r="AH39" i="13"/>
  <c r="AG39" i="13"/>
  <c r="AF39" i="13"/>
  <c r="AC39" i="13"/>
  <c r="AB39" i="13"/>
  <c r="AA39" i="13"/>
  <c r="Z39" i="13"/>
  <c r="Y39" i="13"/>
  <c r="X39" i="13"/>
  <c r="U39" i="13"/>
  <c r="T39" i="13"/>
  <c r="S39" i="13"/>
  <c r="Q39" i="13"/>
  <c r="P39" i="13"/>
  <c r="M39" i="13"/>
  <c r="L39" i="13"/>
  <c r="K39" i="13"/>
  <c r="J39" i="13"/>
  <c r="I39" i="13"/>
  <c r="H39" i="13"/>
  <c r="E39" i="13"/>
  <c r="D39" i="13"/>
  <c r="C39" i="13"/>
  <c r="R38" i="13"/>
  <c r="AP38" i="13" s="1"/>
  <c r="AP37" i="13"/>
  <c r="R37" i="13"/>
  <c r="R36" i="13"/>
  <c r="AP36" i="13" s="1"/>
  <c r="R35" i="13"/>
  <c r="AP35" i="13" s="1"/>
  <c r="R34" i="13"/>
  <c r="AP34" i="13" s="1"/>
  <c r="AP33" i="13"/>
  <c r="R33" i="13"/>
  <c r="R32" i="13"/>
  <c r="AP32" i="13" s="1"/>
  <c r="R31" i="13"/>
  <c r="AP31" i="13" s="1"/>
  <c r="R30" i="13"/>
  <c r="AP30" i="13" s="1"/>
  <c r="AO29" i="13"/>
  <c r="AN29" i="13"/>
  <c r="AM29" i="13"/>
  <c r="AL29" i="13"/>
  <c r="AK29" i="13"/>
  <c r="AJ29" i="13"/>
  <c r="AI29" i="13"/>
  <c r="AI10" i="13" s="1"/>
  <c r="AH29" i="13"/>
  <c r="AH10" i="13" s="1"/>
  <c r="AG29" i="13"/>
  <c r="AF29" i="13"/>
  <c r="AE29" i="13"/>
  <c r="AD29" i="13"/>
  <c r="AC29" i="13"/>
  <c r="AB29" i="13"/>
  <c r="AA29" i="13"/>
  <c r="AA10" i="13" s="1"/>
  <c r="Z29" i="13"/>
  <c r="Z10" i="13" s="1"/>
  <c r="Y29" i="13"/>
  <c r="X29" i="13"/>
  <c r="W29" i="13"/>
  <c r="V29" i="13"/>
  <c r="U29" i="13"/>
  <c r="T29" i="13"/>
  <c r="S29" i="13"/>
  <c r="S10" i="13" s="1"/>
  <c r="R29" i="13"/>
  <c r="Q29" i="13"/>
  <c r="P29" i="13"/>
  <c r="O29" i="13"/>
  <c r="N29" i="13"/>
  <c r="M29" i="13"/>
  <c r="L29" i="13"/>
  <c r="K29" i="13"/>
  <c r="K10" i="13" s="1"/>
  <c r="J29" i="13"/>
  <c r="J10" i="13" s="1"/>
  <c r="I29" i="13"/>
  <c r="H29" i="13"/>
  <c r="G29" i="13"/>
  <c r="F29" i="13"/>
  <c r="E29" i="13"/>
  <c r="D29" i="13"/>
  <c r="C29" i="13"/>
  <c r="C10" i="13" s="1"/>
  <c r="AP28" i="13"/>
  <c r="R28" i="13"/>
  <c r="R27" i="13"/>
  <c r="AP27" i="13" s="1"/>
  <c r="R26" i="13"/>
  <c r="AP26" i="13" s="1"/>
  <c r="R25" i="13"/>
  <c r="AP25" i="13" s="1"/>
  <c r="AP24" i="13"/>
  <c r="R24" i="13"/>
  <c r="R23" i="13"/>
  <c r="AP23" i="13" s="1"/>
  <c r="AP22" i="13" s="1"/>
  <c r="AO22" i="13"/>
  <c r="AN22" i="13"/>
  <c r="AM22" i="13"/>
  <c r="AL22" i="13"/>
  <c r="AK22" i="13"/>
  <c r="AJ22" i="13"/>
  <c r="AI22" i="13"/>
  <c r="AH22" i="13"/>
  <c r="AG22" i="13"/>
  <c r="AF22" i="13"/>
  <c r="AE22" i="13"/>
  <c r="AD22" i="13"/>
  <c r="AC22" i="13"/>
  <c r="AB22" i="13"/>
  <c r="AA22" i="13"/>
  <c r="Z22" i="13"/>
  <c r="Y22" i="13"/>
  <c r="X22" i="13"/>
  <c r="W22" i="13"/>
  <c r="V22" i="13"/>
  <c r="U22" i="13"/>
  <c r="T22" i="13"/>
  <c r="S22" i="13"/>
  <c r="Q22" i="13"/>
  <c r="P22" i="13"/>
  <c r="O22" i="13"/>
  <c r="N22" i="13"/>
  <c r="M22" i="13"/>
  <c r="L22" i="13"/>
  <c r="K22" i="13"/>
  <c r="J22" i="13"/>
  <c r="I22" i="13"/>
  <c r="H22" i="13"/>
  <c r="G22" i="13"/>
  <c r="F22" i="13"/>
  <c r="E22" i="13"/>
  <c r="D22" i="13"/>
  <c r="C22" i="13"/>
  <c r="R21" i="13"/>
  <c r="AP21" i="13" s="1"/>
  <c r="R20" i="13"/>
  <c r="R18" i="13" s="1"/>
  <c r="AP19" i="13"/>
  <c r="R19" i="13"/>
  <c r="AO18" i="13"/>
  <c r="AN18" i="13"/>
  <c r="AM18" i="13"/>
  <c r="AL18" i="13"/>
  <c r="AK18" i="13"/>
  <c r="AK10" i="13" s="1"/>
  <c r="AK68" i="13" s="1"/>
  <c r="AJ18" i="13"/>
  <c r="AJ10" i="13" s="1"/>
  <c r="AJ68" i="13" s="1"/>
  <c r="AI18" i="13"/>
  <c r="AH18" i="13"/>
  <c r="AG18" i="13"/>
  <c r="AF18" i="13"/>
  <c r="AE18" i="13"/>
  <c r="AD18" i="13"/>
  <c r="AC18" i="13"/>
  <c r="AC10" i="13" s="1"/>
  <c r="AC68" i="13" s="1"/>
  <c r="AB18" i="13"/>
  <c r="AB10" i="13" s="1"/>
  <c r="AB68" i="13" s="1"/>
  <c r="AA18" i="13"/>
  <c r="Z18" i="13"/>
  <c r="Y18" i="13"/>
  <c r="X18" i="13"/>
  <c r="W18" i="13"/>
  <c r="V18" i="13"/>
  <c r="U18" i="13"/>
  <c r="U10" i="13" s="1"/>
  <c r="U68" i="13" s="1"/>
  <c r="T18" i="13"/>
  <c r="T10" i="13" s="1"/>
  <c r="T68" i="13" s="1"/>
  <c r="S18" i="13"/>
  <c r="Q18" i="13"/>
  <c r="P18" i="13"/>
  <c r="O18" i="13"/>
  <c r="N18" i="13"/>
  <c r="M18" i="13"/>
  <c r="M10" i="13" s="1"/>
  <c r="M68" i="13" s="1"/>
  <c r="L18" i="13"/>
  <c r="L10" i="13" s="1"/>
  <c r="L68" i="13" s="1"/>
  <c r="K18" i="13"/>
  <c r="J18" i="13"/>
  <c r="I18" i="13"/>
  <c r="H18" i="13"/>
  <c r="G18" i="13"/>
  <c r="F18" i="13"/>
  <c r="E18" i="13"/>
  <c r="E10" i="13" s="1"/>
  <c r="E68" i="13" s="1"/>
  <c r="D18" i="13"/>
  <c r="D10" i="13" s="1"/>
  <c r="D68" i="13" s="1"/>
  <c r="C18" i="13"/>
  <c r="R17" i="13"/>
  <c r="AP17" i="13" s="1"/>
  <c r="R16" i="13"/>
  <c r="AP16" i="13" s="1"/>
  <c r="AO15" i="13"/>
  <c r="AO10" i="13" s="1"/>
  <c r="AN15" i="13"/>
  <c r="AN10" i="13" s="1"/>
  <c r="AM15" i="13"/>
  <c r="AL15" i="13"/>
  <c r="AK15" i="13"/>
  <c r="AJ15" i="13"/>
  <c r="AI15" i="13"/>
  <c r="AH15" i="13"/>
  <c r="AG15" i="13"/>
  <c r="AG10" i="13" s="1"/>
  <c r="AF15" i="13"/>
  <c r="AF10" i="13" s="1"/>
  <c r="AE15" i="13"/>
  <c r="AD15" i="13"/>
  <c r="AC15" i="13"/>
  <c r="AB15" i="13"/>
  <c r="AA15" i="13"/>
  <c r="Z15" i="13"/>
  <c r="Y15" i="13"/>
  <c r="Y10" i="13" s="1"/>
  <c r="X15" i="13"/>
  <c r="X10" i="13" s="1"/>
  <c r="W15" i="13"/>
  <c r="V15" i="13"/>
  <c r="U15" i="13"/>
  <c r="T15" i="13"/>
  <c r="S15" i="13"/>
  <c r="R15" i="13"/>
  <c r="Q15" i="13"/>
  <c r="Q10" i="13" s="1"/>
  <c r="P15" i="13"/>
  <c r="P10" i="13" s="1"/>
  <c r="O15" i="13"/>
  <c r="N15" i="13"/>
  <c r="M15" i="13"/>
  <c r="L15" i="13"/>
  <c r="K15" i="13"/>
  <c r="J15" i="13"/>
  <c r="I15" i="13"/>
  <c r="I10" i="13" s="1"/>
  <c r="H15" i="13"/>
  <c r="H10" i="13" s="1"/>
  <c r="G15" i="13"/>
  <c r="F15" i="13"/>
  <c r="E15" i="13"/>
  <c r="D15" i="13"/>
  <c r="C15" i="13"/>
  <c r="R14" i="13"/>
  <c r="AP14" i="13" s="1"/>
  <c r="AP13" i="13"/>
  <c r="R13" i="13"/>
  <c r="R12" i="13"/>
  <c r="AP12" i="13" s="1"/>
  <c r="AP11" i="13" s="1"/>
  <c r="AO11" i="13"/>
  <c r="AN11" i="13"/>
  <c r="AM11" i="13"/>
  <c r="AL11" i="13"/>
  <c r="AK11" i="13"/>
  <c r="AJ11" i="13"/>
  <c r="AI11" i="13"/>
  <c r="AH11" i="13"/>
  <c r="AG11" i="13"/>
  <c r="AF11" i="13"/>
  <c r="AE11" i="13"/>
  <c r="AD11" i="13"/>
  <c r="AC11" i="13"/>
  <c r="AB11" i="13"/>
  <c r="AA11" i="13"/>
  <c r="Z11" i="13"/>
  <c r="Y11" i="13"/>
  <c r="X11" i="13"/>
  <c r="W11" i="13"/>
  <c r="V11" i="13"/>
  <c r="U11" i="13"/>
  <c r="T11" i="13"/>
  <c r="S11" i="13"/>
  <c r="Q11" i="13"/>
  <c r="P11" i="13"/>
  <c r="O11" i="13"/>
  <c r="N11" i="13"/>
  <c r="M11" i="13"/>
  <c r="L11" i="13"/>
  <c r="K11" i="13"/>
  <c r="J11" i="13"/>
  <c r="I11" i="13"/>
  <c r="H11" i="13"/>
  <c r="G11" i="13"/>
  <c r="F11" i="13"/>
  <c r="E11" i="13"/>
  <c r="D11" i="13"/>
  <c r="C11" i="13"/>
  <c r="AM10" i="13"/>
  <c r="AL10" i="13"/>
  <c r="AE10" i="13"/>
  <c r="AD10" i="13"/>
  <c r="W10" i="13"/>
  <c r="V10" i="13"/>
  <c r="O10" i="13"/>
  <c r="N10" i="13"/>
  <c r="G10" i="13"/>
  <c r="F10" i="13"/>
  <c r="R9" i="13"/>
  <c r="AP9" i="13" s="1"/>
  <c r="AP8" i="13" s="1"/>
  <c r="AO8" i="13"/>
  <c r="AO68" i="13" s="1"/>
  <c r="AN8" i="13"/>
  <c r="AN68" i="13" s="1"/>
  <c r="AM8" i="13"/>
  <c r="AL8" i="13"/>
  <c r="AK8" i="13"/>
  <c r="AJ8" i="13"/>
  <c r="AI8" i="13"/>
  <c r="AH8" i="13"/>
  <c r="AG8" i="13"/>
  <c r="AG68" i="13" s="1"/>
  <c r="AF8" i="13"/>
  <c r="AF68" i="13" s="1"/>
  <c r="AE8" i="13"/>
  <c r="AD8" i="13"/>
  <c r="AC8" i="13"/>
  <c r="AB8" i="13"/>
  <c r="AA8" i="13"/>
  <c r="Z8" i="13"/>
  <c r="Y8" i="13"/>
  <c r="Y68" i="13" s="1"/>
  <c r="X8" i="13"/>
  <c r="X68" i="13" s="1"/>
  <c r="W8" i="13"/>
  <c r="V8" i="13"/>
  <c r="U8" i="13"/>
  <c r="T8" i="13"/>
  <c r="S8" i="13"/>
  <c r="R8" i="13"/>
  <c r="Q8" i="13"/>
  <c r="Q68" i="13" s="1"/>
  <c r="P8" i="13"/>
  <c r="P68" i="13" s="1"/>
  <c r="O8" i="13"/>
  <c r="N8" i="13"/>
  <c r="M8" i="13"/>
  <c r="L8" i="13"/>
  <c r="K8" i="13"/>
  <c r="J8" i="13"/>
  <c r="I8" i="13"/>
  <c r="I68" i="13" s="1"/>
  <c r="H8" i="13"/>
  <c r="H68" i="13" s="1"/>
  <c r="G8" i="13"/>
  <c r="F8" i="13"/>
  <c r="E8" i="13"/>
  <c r="D8" i="13"/>
  <c r="C8" i="13"/>
  <c r="AP66" i="12"/>
  <c r="R66" i="12"/>
  <c r="R65" i="12"/>
  <c r="AP65" i="12" s="1"/>
  <c r="R64" i="12"/>
  <c r="R61" i="12" s="1"/>
  <c r="AP63" i="12"/>
  <c r="R63" i="12"/>
  <c r="AP62" i="12"/>
  <c r="R62" i="12"/>
  <c r="AO61" i="12"/>
  <c r="AN61" i="12"/>
  <c r="AM61" i="12"/>
  <c r="AL61" i="12"/>
  <c r="AK61" i="12"/>
  <c r="AJ61" i="12"/>
  <c r="AI61" i="12"/>
  <c r="AH61" i="12"/>
  <c r="AG61" i="12"/>
  <c r="AF61" i="12"/>
  <c r="AE61" i="12"/>
  <c r="AD61" i="12"/>
  <c r="AC61" i="12"/>
  <c r="AB61" i="12"/>
  <c r="AA61" i="12"/>
  <c r="Z61" i="12"/>
  <c r="Y61" i="12"/>
  <c r="X61" i="12"/>
  <c r="W61" i="12"/>
  <c r="V61" i="12"/>
  <c r="U61" i="12"/>
  <c r="T61" i="12"/>
  <c r="S61" i="12"/>
  <c r="Q61" i="12"/>
  <c r="P61" i="12"/>
  <c r="O61" i="12"/>
  <c r="N61" i="12"/>
  <c r="M61" i="12"/>
  <c r="L61" i="12"/>
  <c r="K61" i="12"/>
  <c r="J61" i="12"/>
  <c r="I61" i="12"/>
  <c r="H61" i="12"/>
  <c r="G61" i="12"/>
  <c r="F61" i="12"/>
  <c r="E61" i="12"/>
  <c r="D61" i="12"/>
  <c r="C61" i="12"/>
  <c r="R60" i="12"/>
  <c r="AP60" i="12" s="1"/>
  <c r="R59" i="12"/>
  <c r="AP59" i="12" s="1"/>
  <c r="AP58" i="12"/>
  <c r="R58" i="12"/>
  <c r="AP57" i="12"/>
  <c r="R57" i="12"/>
  <c r="R56" i="12"/>
  <c r="AP56" i="12" s="1"/>
  <c r="AO55" i="12"/>
  <c r="AN55" i="12"/>
  <c r="AM55" i="12"/>
  <c r="AL55" i="12"/>
  <c r="AK55" i="12"/>
  <c r="AJ55" i="12"/>
  <c r="AI55" i="12"/>
  <c r="AH55" i="12"/>
  <c r="AG55" i="12"/>
  <c r="AF55" i="12"/>
  <c r="AE55" i="12"/>
  <c r="AD55" i="12"/>
  <c r="AC55" i="12"/>
  <c r="AB55" i="12"/>
  <c r="AA55" i="12"/>
  <c r="Z55" i="12"/>
  <c r="Y55" i="12"/>
  <c r="X55" i="12"/>
  <c r="W55" i="12"/>
  <c r="V55" i="12"/>
  <c r="U55" i="12"/>
  <c r="T55" i="12"/>
  <c r="S55" i="12"/>
  <c r="Q55" i="12"/>
  <c r="P55" i="12"/>
  <c r="O55" i="12"/>
  <c r="N55" i="12"/>
  <c r="M55" i="12"/>
  <c r="L55" i="12"/>
  <c r="K55" i="12"/>
  <c r="J55" i="12"/>
  <c r="I55" i="12"/>
  <c r="H55" i="12"/>
  <c r="G55" i="12"/>
  <c r="F55" i="12"/>
  <c r="E55" i="12"/>
  <c r="D55" i="12"/>
  <c r="C55" i="12"/>
  <c r="R54" i="12"/>
  <c r="AP54" i="12" s="1"/>
  <c r="AP53" i="12"/>
  <c r="R53" i="12"/>
  <c r="AP52" i="12"/>
  <c r="R52" i="12"/>
  <c r="R51" i="12"/>
  <c r="AP51" i="12" s="1"/>
  <c r="AP50" i="12" s="1"/>
  <c r="AO50" i="12"/>
  <c r="AN50" i="12"/>
  <c r="AM50" i="12"/>
  <c r="AL50" i="12"/>
  <c r="AK50" i="12"/>
  <c r="AJ50" i="12"/>
  <c r="AI50" i="12"/>
  <c r="AH50" i="12"/>
  <c r="AG50" i="12"/>
  <c r="AF50" i="12"/>
  <c r="AE50" i="12"/>
  <c r="AD50" i="12"/>
  <c r="AC50" i="12"/>
  <c r="AB50" i="12"/>
  <c r="AA50" i="12"/>
  <c r="Z50" i="12"/>
  <c r="Y50" i="12"/>
  <c r="X50" i="12"/>
  <c r="W50" i="12"/>
  <c r="V50" i="12"/>
  <c r="U50" i="12"/>
  <c r="T50" i="12"/>
  <c r="S50" i="12"/>
  <c r="Q50" i="12"/>
  <c r="P50" i="12"/>
  <c r="O50" i="12"/>
  <c r="N50" i="12"/>
  <c r="M50" i="12"/>
  <c r="L50" i="12"/>
  <c r="K50" i="12"/>
  <c r="J50" i="12"/>
  <c r="I50" i="12"/>
  <c r="H50" i="12"/>
  <c r="G50" i="12"/>
  <c r="F50" i="12"/>
  <c r="E50" i="12"/>
  <c r="D50" i="12"/>
  <c r="C50" i="12"/>
  <c r="R49" i="12"/>
  <c r="AP49" i="12" s="1"/>
  <c r="AP48" i="12"/>
  <c r="R48" i="12"/>
  <c r="AP47" i="12"/>
  <c r="R47" i="12"/>
  <c r="R46" i="12"/>
  <c r="AP46" i="12" s="1"/>
  <c r="R45" i="12"/>
  <c r="R42" i="12" s="1"/>
  <c r="AP44" i="12"/>
  <c r="R44" i="12"/>
  <c r="AP43" i="12"/>
  <c r="R43" i="12"/>
  <c r="AO42" i="12"/>
  <c r="AO39" i="12" s="1"/>
  <c r="AN42" i="12"/>
  <c r="AM42" i="12"/>
  <c r="AM39" i="12" s="1"/>
  <c r="AL42" i="12"/>
  <c r="AL39" i="12" s="1"/>
  <c r="AK42" i="12"/>
  <c r="AJ42" i="12"/>
  <c r="AJ39" i="12" s="1"/>
  <c r="AI42" i="12"/>
  <c r="AH42" i="12"/>
  <c r="AG42" i="12"/>
  <c r="AG39" i="12" s="1"/>
  <c r="AF42" i="12"/>
  <c r="AE42" i="12"/>
  <c r="AE39" i="12" s="1"/>
  <c r="AD42" i="12"/>
  <c r="AD39" i="12" s="1"/>
  <c r="AC42" i="12"/>
  <c r="AB42" i="12"/>
  <c r="AB39" i="12" s="1"/>
  <c r="AA42" i="12"/>
  <c r="Z42" i="12"/>
  <c r="Y42" i="12"/>
  <c r="Y39" i="12" s="1"/>
  <c r="X42" i="12"/>
  <c r="W42" i="12"/>
  <c r="W39" i="12" s="1"/>
  <c r="V42" i="12"/>
  <c r="V39" i="12" s="1"/>
  <c r="U42" i="12"/>
  <c r="T42" i="12"/>
  <c r="T39" i="12" s="1"/>
  <c r="S42" i="12"/>
  <c r="Q42" i="12"/>
  <c r="Q39" i="12" s="1"/>
  <c r="P42" i="12"/>
  <c r="O42" i="12"/>
  <c r="O39" i="12" s="1"/>
  <c r="N42" i="12"/>
  <c r="N39" i="12" s="1"/>
  <c r="M42" i="12"/>
  <c r="L42" i="12"/>
  <c r="L39" i="12" s="1"/>
  <c r="K42" i="12"/>
  <c r="J42" i="12"/>
  <c r="I42" i="12"/>
  <c r="I39" i="12" s="1"/>
  <c r="H42" i="12"/>
  <c r="G42" i="12"/>
  <c r="G39" i="12" s="1"/>
  <c r="F42" i="12"/>
  <c r="F39" i="12" s="1"/>
  <c r="E42" i="12"/>
  <c r="D42" i="12"/>
  <c r="D39" i="12" s="1"/>
  <c r="C42" i="12"/>
  <c r="R41" i="12"/>
  <c r="AP41" i="12" s="1"/>
  <c r="AP40" i="12" s="1"/>
  <c r="AO40" i="12"/>
  <c r="AN40" i="12"/>
  <c r="AM40" i="12"/>
  <c r="AL40" i="12"/>
  <c r="AK40" i="12"/>
  <c r="AJ40" i="12"/>
  <c r="AI40" i="12"/>
  <c r="AH40" i="12"/>
  <c r="AG40" i="12"/>
  <c r="AF40" i="12"/>
  <c r="AE40" i="12"/>
  <c r="AD40" i="12"/>
  <c r="AC40" i="12"/>
  <c r="AB40" i="12"/>
  <c r="AA40" i="12"/>
  <c r="Z40" i="12"/>
  <c r="Y40" i="12"/>
  <c r="X40" i="12"/>
  <c r="W40" i="12"/>
  <c r="V40" i="12"/>
  <c r="U40" i="12"/>
  <c r="T40" i="12"/>
  <c r="S40" i="12"/>
  <c r="Q40" i="12"/>
  <c r="P40" i="12"/>
  <c r="O40" i="12"/>
  <c r="N40" i="12"/>
  <c r="M40" i="12"/>
  <c r="L40" i="12"/>
  <c r="K40" i="12"/>
  <c r="J40" i="12"/>
  <c r="I40" i="12"/>
  <c r="H40" i="12"/>
  <c r="G40" i="12"/>
  <c r="F40" i="12"/>
  <c r="E40" i="12"/>
  <c r="D40" i="12"/>
  <c r="C40" i="12"/>
  <c r="AN39" i="12"/>
  <c r="AK39" i="12"/>
  <c r="AI39" i="12"/>
  <c r="AH39" i="12"/>
  <c r="AF39" i="12"/>
  <c r="AC39" i="12"/>
  <c r="AA39" i="12"/>
  <c r="Z39" i="12"/>
  <c r="X39" i="12"/>
  <c r="U39" i="12"/>
  <c r="S39" i="12"/>
  <c r="P39" i="12"/>
  <c r="M39" i="12"/>
  <c r="K39" i="12"/>
  <c r="J39" i="12"/>
  <c r="H39" i="12"/>
  <c r="E39" i="12"/>
  <c r="C39" i="12"/>
  <c r="R38" i="12"/>
  <c r="AP38" i="12" s="1"/>
  <c r="AP37" i="12"/>
  <c r="R37" i="12"/>
  <c r="AP36" i="12"/>
  <c r="R36" i="12"/>
  <c r="R35" i="12"/>
  <c r="AP35" i="12" s="1"/>
  <c r="R34" i="12"/>
  <c r="AP34" i="12" s="1"/>
  <c r="AP33" i="12"/>
  <c r="R33" i="12"/>
  <c r="AP32" i="12"/>
  <c r="R32" i="12"/>
  <c r="R31" i="12"/>
  <c r="AP31" i="12" s="1"/>
  <c r="R30" i="12"/>
  <c r="AP30" i="12" s="1"/>
  <c r="AO29" i="12"/>
  <c r="AN29" i="12"/>
  <c r="AM29" i="12"/>
  <c r="AL29" i="12"/>
  <c r="AK29" i="12"/>
  <c r="AJ29" i="12"/>
  <c r="AI29" i="12"/>
  <c r="AH29" i="12"/>
  <c r="AG29" i="12"/>
  <c r="AF29" i="12"/>
  <c r="AE29" i="12"/>
  <c r="AD29" i="12"/>
  <c r="AC29" i="12"/>
  <c r="AB29" i="12"/>
  <c r="AA29" i="12"/>
  <c r="Z29" i="12"/>
  <c r="Y29" i="12"/>
  <c r="X29" i="12"/>
  <c r="W29" i="12"/>
  <c r="V29" i="12"/>
  <c r="U29" i="12"/>
  <c r="T29" i="12"/>
  <c r="S29" i="12"/>
  <c r="R29" i="12"/>
  <c r="Q29" i="12"/>
  <c r="P29" i="12"/>
  <c r="O29" i="12"/>
  <c r="N29" i="12"/>
  <c r="M29" i="12"/>
  <c r="L29" i="12"/>
  <c r="K29" i="12"/>
  <c r="J29" i="12"/>
  <c r="I29" i="12"/>
  <c r="H29" i="12"/>
  <c r="G29" i="12"/>
  <c r="F29" i="12"/>
  <c r="E29" i="12"/>
  <c r="D29" i="12"/>
  <c r="C29" i="12"/>
  <c r="AP28" i="12"/>
  <c r="R28" i="12"/>
  <c r="AP27" i="12"/>
  <c r="R27" i="12"/>
  <c r="R26" i="12"/>
  <c r="AP26" i="12" s="1"/>
  <c r="R25" i="12"/>
  <c r="AP25" i="12" s="1"/>
  <c r="AP24" i="12"/>
  <c r="R24" i="12"/>
  <c r="AP23" i="12"/>
  <c r="AP22" i="12" s="1"/>
  <c r="R23" i="12"/>
  <c r="R22" i="12" s="1"/>
  <c r="AO22" i="12"/>
  <c r="AN22" i="12"/>
  <c r="AM22" i="12"/>
  <c r="AL22" i="12"/>
  <c r="AK22" i="12"/>
  <c r="AJ22" i="12"/>
  <c r="AI22" i="12"/>
  <c r="AH22" i="12"/>
  <c r="AG22" i="12"/>
  <c r="AF22" i="12"/>
  <c r="AE22" i="12"/>
  <c r="AD22" i="12"/>
  <c r="AC22" i="12"/>
  <c r="AB22" i="12"/>
  <c r="AA22" i="12"/>
  <c r="Z22" i="12"/>
  <c r="Y22" i="12"/>
  <c r="X22" i="12"/>
  <c r="W22" i="12"/>
  <c r="V22" i="12"/>
  <c r="U22" i="12"/>
  <c r="T22" i="12"/>
  <c r="S22" i="12"/>
  <c r="Q22" i="12"/>
  <c r="P22" i="12"/>
  <c r="O22" i="12"/>
  <c r="N22" i="12"/>
  <c r="M22" i="12"/>
  <c r="L22" i="12"/>
  <c r="K22" i="12"/>
  <c r="J22" i="12"/>
  <c r="I22" i="12"/>
  <c r="H22" i="12"/>
  <c r="G22" i="12"/>
  <c r="F22" i="12"/>
  <c r="F10" i="12" s="1"/>
  <c r="E22" i="12"/>
  <c r="D22" i="12"/>
  <c r="C22" i="12"/>
  <c r="R21" i="12"/>
  <c r="AP21" i="12" s="1"/>
  <c r="R20" i="12"/>
  <c r="AP20" i="12" s="1"/>
  <c r="AP19" i="12"/>
  <c r="R19" i="12"/>
  <c r="AO18" i="12"/>
  <c r="AN18" i="12"/>
  <c r="AM18" i="12"/>
  <c r="AM10" i="12" s="1"/>
  <c r="AL18" i="12"/>
  <c r="AK18" i="12"/>
  <c r="AK10" i="12" s="1"/>
  <c r="AJ18" i="12"/>
  <c r="AJ10" i="12" s="1"/>
  <c r="AJ68" i="12" s="1"/>
  <c r="AI18" i="12"/>
  <c r="AH18" i="12"/>
  <c r="AH10" i="12" s="1"/>
  <c r="AH68" i="12" s="1"/>
  <c r="AG18" i="12"/>
  <c r="AF18" i="12"/>
  <c r="AE18" i="12"/>
  <c r="AE10" i="12" s="1"/>
  <c r="AD18" i="12"/>
  <c r="AC18" i="12"/>
  <c r="AC10" i="12" s="1"/>
  <c r="AB18" i="12"/>
  <c r="AB10" i="12" s="1"/>
  <c r="AB68" i="12" s="1"/>
  <c r="AA18" i="12"/>
  <c r="Z18" i="12"/>
  <c r="Z10" i="12" s="1"/>
  <c r="Z68" i="12" s="1"/>
  <c r="Y18" i="12"/>
  <c r="X18" i="12"/>
  <c r="W18" i="12"/>
  <c r="W10" i="12" s="1"/>
  <c r="V18" i="12"/>
  <c r="U18" i="12"/>
  <c r="U10" i="12" s="1"/>
  <c r="T18" i="12"/>
  <c r="T10" i="12" s="1"/>
  <c r="T68" i="12" s="1"/>
  <c r="S18" i="12"/>
  <c r="R18" i="12"/>
  <c r="Q18" i="12"/>
  <c r="P18" i="12"/>
  <c r="O18" i="12"/>
  <c r="O10" i="12" s="1"/>
  <c r="O68" i="12" s="1"/>
  <c r="N18" i="12"/>
  <c r="M18" i="12"/>
  <c r="M10" i="12" s="1"/>
  <c r="L18" i="12"/>
  <c r="L10" i="12" s="1"/>
  <c r="L68" i="12" s="1"/>
  <c r="K18" i="12"/>
  <c r="J18" i="12"/>
  <c r="J10" i="12" s="1"/>
  <c r="J68" i="12" s="1"/>
  <c r="I18" i="12"/>
  <c r="H18" i="12"/>
  <c r="G18" i="12"/>
  <c r="G10" i="12" s="1"/>
  <c r="G68" i="12" s="1"/>
  <c r="F18" i="12"/>
  <c r="E18" i="12"/>
  <c r="E10" i="12" s="1"/>
  <c r="D18" i="12"/>
  <c r="D10" i="12" s="1"/>
  <c r="D68" i="12" s="1"/>
  <c r="C18" i="12"/>
  <c r="AP17" i="12"/>
  <c r="R17" i="12"/>
  <c r="R16" i="12"/>
  <c r="AP16" i="12" s="1"/>
  <c r="AP15" i="12" s="1"/>
  <c r="AO15" i="12"/>
  <c r="AN15" i="12"/>
  <c r="AN10" i="12" s="1"/>
  <c r="AM15" i="12"/>
  <c r="AL15" i="12"/>
  <c r="AK15" i="12"/>
  <c r="AJ15" i="12"/>
  <c r="AI15" i="12"/>
  <c r="AI10" i="12" s="1"/>
  <c r="AH15" i="12"/>
  <c r="AG15" i="12"/>
  <c r="AF15" i="12"/>
  <c r="AF10" i="12" s="1"/>
  <c r="AE15" i="12"/>
  <c r="AD15" i="12"/>
  <c r="AC15" i="12"/>
  <c r="AB15" i="12"/>
  <c r="AA15" i="12"/>
  <c r="AA10" i="12" s="1"/>
  <c r="Z15" i="12"/>
  <c r="Y15" i="12"/>
  <c r="X15" i="12"/>
  <c r="X10" i="12" s="1"/>
  <c r="W15" i="12"/>
  <c r="V15" i="12"/>
  <c r="U15" i="12"/>
  <c r="T15" i="12"/>
  <c r="S15" i="12"/>
  <c r="S10" i="12" s="1"/>
  <c r="Q15" i="12"/>
  <c r="P15" i="12"/>
  <c r="P10" i="12" s="1"/>
  <c r="O15" i="12"/>
  <c r="N15" i="12"/>
  <c r="M15" i="12"/>
  <c r="L15" i="12"/>
  <c r="K15" i="12"/>
  <c r="K10" i="12" s="1"/>
  <c r="J15" i="12"/>
  <c r="I15" i="12"/>
  <c r="H15" i="12"/>
  <c r="H10" i="12" s="1"/>
  <c r="G15" i="12"/>
  <c r="F15" i="12"/>
  <c r="E15" i="12"/>
  <c r="D15" i="12"/>
  <c r="C15" i="12"/>
  <c r="C10" i="12" s="1"/>
  <c r="R14" i="12"/>
  <c r="AP14" i="12" s="1"/>
  <c r="AP13" i="12"/>
  <c r="R13" i="12"/>
  <c r="AP12" i="12"/>
  <c r="R12" i="12"/>
  <c r="R11" i="12" s="1"/>
  <c r="AO11" i="12"/>
  <c r="AN11" i="12"/>
  <c r="AM11" i="12"/>
  <c r="AL11" i="12"/>
  <c r="AK11" i="12"/>
  <c r="AJ11" i="12"/>
  <c r="AI11" i="12"/>
  <c r="AH11" i="12"/>
  <c r="AG11" i="12"/>
  <c r="AF11" i="12"/>
  <c r="AE11" i="12"/>
  <c r="AD11" i="12"/>
  <c r="AC11" i="12"/>
  <c r="AB11" i="12"/>
  <c r="AA11" i="12"/>
  <c r="Z11" i="12"/>
  <c r="Y11" i="12"/>
  <c r="X11" i="12"/>
  <c r="W11" i="12"/>
  <c r="V11" i="12"/>
  <c r="U11" i="12"/>
  <c r="T11" i="12"/>
  <c r="S11" i="12"/>
  <c r="Q11" i="12"/>
  <c r="P11" i="12"/>
  <c r="O11" i="12"/>
  <c r="N11" i="12"/>
  <c r="M11" i="12"/>
  <c r="L11" i="12"/>
  <c r="K11" i="12"/>
  <c r="J11" i="12"/>
  <c r="I11" i="12"/>
  <c r="H11" i="12"/>
  <c r="G11" i="12"/>
  <c r="F11" i="12"/>
  <c r="E11" i="12"/>
  <c r="D11" i="12"/>
  <c r="C11" i="12"/>
  <c r="AO10" i="12"/>
  <c r="AL10" i="12"/>
  <c r="AG10" i="12"/>
  <c r="AD10" i="12"/>
  <c r="Y10" i="12"/>
  <c r="V10" i="12"/>
  <c r="Q10" i="12"/>
  <c r="N10" i="12"/>
  <c r="I10" i="12"/>
  <c r="R9" i="12"/>
  <c r="AP9" i="12" s="1"/>
  <c r="AP8" i="12" s="1"/>
  <c r="AO8" i="12"/>
  <c r="AO68" i="12" s="1"/>
  <c r="AN8" i="12"/>
  <c r="AM8" i="12"/>
  <c r="AL8" i="12"/>
  <c r="AK8" i="12"/>
  <c r="AJ8" i="12"/>
  <c r="AI8" i="12"/>
  <c r="AH8" i="12"/>
  <c r="AG8" i="12"/>
  <c r="AG68" i="12" s="1"/>
  <c r="AF8" i="12"/>
  <c r="AE8" i="12"/>
  <c r="AD8" i="12"/>
  <c r="AC8" i="12"/>
  <c r="AB8" i="12"/>
  <c r="AA8" i="12"/>
  <c r="Z8" i="12"/>
  <c r="Y8" i="12"/>
  <c r="Y68" i="12" s="1"/>
  <c r="X8" i="12"/>
  <c r="W8" i="12"/>
  <c r="V8" i="12"/>
  <c r="U8" i="12"/>
  <c r="T8" i="12"/>
  <c r="S8" i="12"/>
  <c r="Q8" i="12"/>
  <c r="Q68" i="12" s="1"/>
  <c r="P8" i="12"/>
  <c r="P68" i="12" s="1"/>
  <c r="O8" i="12"/>
  <c r="N8" i="12"/>
  <c r="N68" i="12" s="1"/>
  <c r="M8" i="12"/>
  <c r="L8" i="12"/>
  <c r="K8" i="12"/>
  <c r="J8" i="12"/>
  <c r="I8" i="12"/>
  <c r="I68" i="12" s="1"/>
  <c r="H8" i="12"/>
  <c r="H68" i="12" s="1"/>
  <c r="G8" i="12"/>
  <c r="F8" i="12"/>
  <c r="E8" i="12"/>
  <c r="D8" i="12"/>
  <c r="C8" i="12"/>
  <c r="R66" i="11"/>
  <c r="AP66" i="11" s="1"/>
  <c r="R65" i="11"/>
  <c r="AP65" i="11" s="1"/>
  <c r="R64" i="11"/>
  <c r="AP64" i="11" s="1"/>
  <c r="AP63" i="11"/>
  <c r="R63" i="11"/>
  <c r="R62" i="11"/>
  <c r="AP62" i="11" s="1"/>
  <c r="AP61" i="11" s="1"/>
  <c r="AO61" i="11"/>
  <c r="AN61" i="11"/>
  <c r="AM61" i="11"/>
  <c r="AL61" i="11"/>
  <c r="AK61" i="11"/>
  <c r="AJ61" i="11"/>
  <c r="AI61" i="11"/>
  <c r="AH61" i="11"/>
  <c r="AG61" i="11"/>
  <c r="AF61" i="11"/>
  <c r="AE61" i="11"/>
  <c r="AD61" i="11"/>
  <c r="AC61" i="11"/>
  <c r="AB61" i="11"/>
  <c r="AA61" i="11"/>
  <c r="Z61" i="11"/>
  <c r="Y61" i="11"/>
  <c r="X61" i="11"/>
  <c r="W61" i="11"/>
  <c r="V61" i="11"/>
  <c r="U61" i="11"/>
  <c r="T61" i="11"/>
  <c r="S61" i="11"/>
  <c r="Q61" i="11"/>
  <c r="P61" i="11"/>
  <c r="O61" i="11"/>
  <c r="N61" i="11"/>
  <c r="M61" i="11"/>
  <c r="L61" i="11"/>
  <c r="K61" i="11"/>
  <c r="J61" i="11"/>
  <c r="I61" i="11"/>
  <c r="H61" i="11"/>
  <c r="G61" i="11"/>
  <c r="F61" i="11"/>
  <c r="E61" i="11"/>
  <c r="D61" i="11"/>
  <c r="C61" i="11"/>
  <c r="R60" i="11"/>
  <c r="AP60" i="11" s="1"/>
  <c r="R59" i="11"/>
  <c r="AP59" i="11" s="1"/>
  <c r="AP58" i="11"/>
  <c r="R58" i="11"/>
  <c r="R57" i="11"/>
  <c r="AP57" i="11" s="1"/>
  <c r="R56" i="11"/>
  <c r="AP56" i="11" s="1"/>
  <c r="AO55" i="11"/>
  <c r="AN55" i="11"/>
  <c r="AM55" i="11"/>
  <c r="AL55" i="11"/>
  <c r="AK55" i="11"/>
  <c r="AJ55" i="11"/>
  <c r="AI55" i="11"/>
  <c r="AH55" i="11"/>
  <c r="AG55" i="11"/>
  <c r="AF55" i="11"/>
  <c r="AE55" i="11"/>
  <c r="AD55" i="11"/>
  <c r="AC55" i="11"/>
  <c r="AB55" i="11"/>
  <c r="AA55" i="11"/>
  <c r="Z55" i="11"/>
  <c r="Y55" i="11"/>
  <c r="X55" i="11"/>
  <c r="W55" i="11"/>
  <c r="V55" i="11"/>
  <c r="U55" i="11"/>
  <c r="T55" i="11"/>
  <c r="S55" i="11"/>
  <c r="Q55" i="11"/>
  <c r="P55" i="11"/>
  <c r="O55" i="11"/>
  <c r="N55" i="11"/>
  <c r="M55" i="11"/>
  <c r="L55" i="11"/>
  <c r="K55" i="11"/>
  <c r="J55" i="11"/>
  <c r="I55" i="11"/>
  <c r="H55" i="11"/>
  <c r="G55" i="11"/>
  <c r="F55" i="11"/>
  <c r="E55" i="11"/>
  <c r="D55" i="11"/>
  <c r="C55" i="11"/>
  <c r="R54" i="11"/>
  <c r="AP54" i="11" s="1"/>
  <c r="AP53" i="11"/>
  <c r="R53" i="11"/>
  <c r="R52" i="11"/>
  <c r="AP52" i="11" s="1"/>
  <c r="R51" i="11"/>
  <c r="AP51" i="11" s="1"/>
  <c r="AP50" i="11" s="1"/>
  <c r="AO50" i="11"/>
  <c r="AN50" i="11"/>
  <c r="AM50" i="11"/>
  <c r="AL50" i="11"/>
  <c r="AK50" i="11"/>
  <c r="AJ50" i="11"/>
  <c r="AI50" i="11"/>
  <c r="AH50" i="11"/>
  <c r="AG50" i="11"/>
  <c r="AF50" i="11"/>
  <c r="AE50" i="11"/>
  <c r="AD50" i="11"/>
  <c r="AC50" i="11"/>
  <c r="AB50" i="11"/>
  <c r="AA50" i="11"/>
  <c r="Z50" i="11"/>
  <c r="Y50" i="11"/>
  <c r="X50" i="11"/>
  <c r="W50" i="11"/>
  <c r="V50" i="11"/>
  <c r="U50" i="11"/>
  <c r="T50" i="11"/>
  <c r="S50" i="11"/>
  <c r="Q50" i="11"/>
  <c r="P50" i="11"/>
  <c r="O50" i="11"/>
  <c r="N50" i="11"/>
  <c r="M50" i="11"/>
  <c r="L50" i="11"/>
  <c r="K50" i="11"/>
  <c r="J50" i="11"/>
  <c r="I50" i="11"/>
  <c r="H50" i="11"/>
  <c r="G50" i="11"/>
  <c r="F50" i="11"/>
  <c r="E50" i="11"/>
  <c r="D50" i="11"/>
  <c r="C50" i="11"/>
  <c r="R49" i="11"/>
  <c r="AP49" i="11" s="1"/>
  <c r="AP48" i="11"/>
  <c r="R48" i="11"/>
  <c r="R47" i="11"/>
  <c r="AP47" i="11" s="1"/>
  <c r="R46" i="11"/>
  <c r="AP46" i="11" s="1"/>
  <c r="R45" i="11"/>
  <c r="AP45" i="11" s="1"/>
  <c r="AP44" i="11"/>
  <c r="R44" i="11"/>
  <c r="R43" i="11"/>
  <c r="AP43" i="11" s="1"/>
  <c r="AO42" i="11"/>
  <c r="AN42" i="11"/>
  <c r="AM42" i="11"/>
  <c r="AL42" i="11"/>
  <c r="AL39" i="11" s="1"/>
  <c r="AK42" i="11"/>
  <c r="AJ42" i="11"/>
  <c r="AJ39" i="11" s="1"/>
  <c r="AI42" i="11"/>
  <c r="AI39" i="11" s="1"/>
  <c r="AH42" i="11"/>
  <c r="AG42" i="11"/>
  <c r="AF42" i="11"/>
  <c r="AE42" i="11"/>
  <c r="AD42" i="11"/>
  <c r="AD39" i="11" s="1"/>
  <c r="AC42" i="11"/>
  <c r="AB42" i="11"/>
  <c r="AB39" i="11" s="1"/>
  <c r="AA42" i="11"/>
  <c r="AA39" i="11" s="1"/>
  <c r="Z42" i="11"/>
  <c r="Y42" i="11"/>
  <c r="X42" i="11"/>
  <c r="W42" i="11"/>
  <c r="V42" i="11"/>
  <c r="V39" i="11" s="1"/>
  <c r="U42" i="11"/>
  <c r="T42" i="11"/>
  <c r="T39" i="11" s="1"/>
  <c r="S42" i="11"/>
  <c r="S39" i="11" s="1"/>
  <c r="Q42" i="11"/>
  <c r="P42" i="11"/>
  <c r="O42" i="11"/>
  <c r="N42" i="11"/>
  <c r="N39" i="11" s="1"/>
  <c r="M42" i="11"/>
  <c r="L42" i="11"/>
  <c r="L39" i="11" s="1"/>
  <c r="K42" i="11"/>
  <c r="K39" i="11" s="1"/>
  <c r="J42" i="11"/>
  <c r="I42" i="11"/>
  <c r="H42" i="11"/>
  <c r="G42" i="11"/>
  <c r="F42" i="11"/>
  <c r="F39" i="11" s="1"/>
  <c r="E42" i="11"/>
  <c r="D42" i="11"/>
  <c r="D39" i="11" s="1"/>
  <c r="C42" i="11"/>
  <c r="C39" i="11" s="1"/>
  <c r="R41" i="11"/>
  <c r="AP41" i="11" s="1"/>
  <c r="AP40" i="11" s="1"/>
  <c r="AO40" i="11"/>
  <c r="AN40" i="11"/>
  <c r="AM40" i="11"/>
  <c r="AL40" i="11"/>
  <c r="AK40" i="11"/>
  <c r="AJ40" i="11"/>
  <c r="AI40" i="11"/>
  <c r="AH40" i="11"/>
  <c r="AG40" i="11"/>
  <c r="AF40" i="11"/>
  <c r="AE40" i="11"/>
  <c r="AD40" i="11"/>
  <c r="AC40" i="11"/>
  <c r="AB40" i="11"/>
  <c r="AA40" i="11"/>
  <c r="Z40" i="11"/>
  <c r="Y40" i="11"/>
  <c r="X40" i="11"/>
  <c r="W40" i="11"/>
  <c r="V40" i="11"/>
  <c r="U40" i="11"/>
  <c r="T40" i="11"/>
  <c r="S40" i="11"/>
  <c r="R40" i="11"/>
  <c r="Q40" i="11"/>
  <c r="P40" i="11"/>
  <c r="O40" i="11"/>
  <c r="N40" i="11"/>
  <c r="M40" i="11"/>
  <c r="L40" i="11"/>
  <c r="K40" i="11"/>
  <c r="J40" i="11"/>
  <c r="I40" i="11"/>
  <c r="H40" i="11"/>
  <c r="G40" i="11"/>
  <c r="F40" i="11"/>
  <c r="E40" i="11"/>
  <c r="D40" i="11"/>
  <c r="C40" i="11"/>
  <c r="AO39" i="11"/>
  <c r="AN39" i="11"/>
  <c r="AM39" i="11"/>
  <c r="AK39" i="11"/>
  <c r="AH39" i="11"/>
  <c r="AG39" i="11"/>
  <c r="AF39" i="11"/>
  <c r="AE39" i="11"/>
  <c r="AC39" i="11"/>
  <c r="Z39" i="11"/>
  <c r="Y39" i="11"/>
  <c r="X39" i="11"/>
  <c r="W39" i="11"/>
  <c r="U39" i="11"/>
  <c r="Q39" i="11"/>
  <c r="P39" i="11"/>
  <c r="O39" i="11"/>
  <c r="M39" i="11"/>
  <c r="J39" i="11"/>
  <c r="I39" i="11"/>
  <c r="H39" i="11"/>
  <c r="G39" i="11"/>
  <c r="E39" i="11"/>
  <c r="R38" i="11"/>
  <c r="AP38" i="11" s="1"/>
  <c r="AP37" i="11"/>
  <c r="R37" i="11"/>
  <c r="R36" i="11"/>
  <c r="AP36" i="11" s="1"/>
  <c r="R35" i="11"/>
  <c r="AP35" i="11" s="1"/>
  <c r="R34" i="11"/>
  <c r="AP34" i="11" s="1"/>
  <c r="AP33" i="11"/>
  <c r="R33" i="11"/>
  <c r="R32" i="11"/>
  <c r="AP32" i="11" s="1"/>
  <c r="R31" i="11"/>
  <c r="AP31" i="11" s="1"/>
  <c r="R30" i="11"/>
  <c r="AP30" i="11" s="1"/>
  <c r="AO29" i="11"/>
  <c r="AN29" i="11"/>
  <c r="AM29" i="11"/>
  <c r="AM10" i="11" s="1"/>
  <c r="AL29" i="11"/>
  <c r="AK29" i="11"/>
  <c r="AJ29" i="11"/>
  <c r="AI29" i="11"/>
  <c r="AH29" i="11"/>
  <c r="AG29" i="11"/>
  <c r="AF29" i="11"/>
  <c r="AE29" i="11"/>
  <c r="AE10" i="11" s="1"/>
  <c r="AD29" i="11"/>
  <c r="AC29" i="11"/>
  <c r="AB29" i="11"/>
  <c r="AA29" i="11"/>
  <c r="Z29" i="11"/>
  <c r="Y29" i="11"/>
  <c r="X29" i="11"/>
  <c r="W29" i="11"/>
  <c r="W10" i="11" s="1"/>
  <c r="V29" i="11"/>
  <c r="U29" i="11"/>
  <c r="T29" i="11"/>
  <c r="S29" i="11"/>
  <c r="R29" i="11"/>
  <c r="Q29" i="11"/>
  <c r="P29" i="11"/>
  <c r="O29" i="11"/>
  <c r="O10" i="11" s="1"/>
  <c r="N29" i="11"/>
  <c r="M29" i="11"/>
  <c r="L29" i="11"/>
  <c r="K29" i="11"/>
  <c r="J29" i="11"/>
  <c r="I29" i="11"/>
  <c r="H29" i="11"/>
  <c r="G29" i="11"/>
  <c r="G10" i="11" s="1"/>
  <c r="F29" i="11"/>
  <c r="E29" i="11"/>
  <c r="D29" i="11"/>
  <c r="C29" i="11"/>
  <c r="AP28" i="11"/>
  <c r="R28" i="11"/>
  <c r="R27" i="11"/>
  <c r="AP27" i="11" s="1"/>
  <c r="R26" i="11"/>
  <c r="AP26" i="11" s="1"/>
  <c r="R25" i="11"/>
  <c r="AP25" i="11" s="1"/>
  <c r="AP24" i="11"/>
  <c r="R24" i="11"/>
  <c r="R23" i="11"/>
  <c r="AP23" i="11" s="1"/>
  <c r="AO22" i="11"/>
  <c r="AN22" i="11"/>
  <c r="AM22" i="11"/>
  <c r="AL22" i="11"/>
  <c r="AL10" i="11" s="1"/>
  <c r="AK22" i="11"/>
  <c r="AJ22" i="11"/>
  <c r="AI22" i="11"/>
  <c r="AH22" i="11"/>
  <c r="AG22" i="11"/>
  <c r="AF22" i="11"/>
  <c r="AE22" i="11"/>
  <c r="AD22" i="11"/>
  <c r="AD10" i="11" s="1"/>
  <c r="AC22" i="11"/>
  <c r="AB22" i="11"/>
  <c r="AA22" i="11"/>
  <c r="Z22" i="11"/>
  <c r="Y22" i="11"/>
  <c r="X22" i="11"/>
  <c r="W22" i="11"/>
  <c r="V22" i="11"/>
  <c r="U22" i="11"/>
  <c r="T22" i="11"/>
  <c r="S22" i="11"/>
  <c r="Q22" i="11"/>
  <c r="P22" i="11"/>
  <c r="O22" i="11"/>
  <c r="N22" i="11"/>
  <c r="M22" i="11"/>
  <c r="L22" i="11"/>
  <c r="K22" i="11"/>
  <c r="J22" i="11"/>
  <c r="I22" i="11"/>
  <c r="H22" i="11"/>
  <c r="G22" i="11"/>
  <c r="F22" i="11"/>
  <c r="E22" i="11"/>
  <c r="D22" i="11"/>
  <c r="C22" i="11"/>
  <c r="R21" i="11"/>
  <c r="AP21" i="11" s="1"/>
  <c r="R20" i="11"/>
  <c r="AP20" i="11" s="1"/>
  <c r="AP19" i="11"/>
  <c r="R19" i="11"/>
  <c r="AO18" i="11"/>
  <c r="AO10" i="11" s="1"/>
  <c r="AN18" i="11"/>
  <c r="AM18" i="11"/>
  <c r="AL18" i="11"/>
  <c r="AK18" i="11"/>
  <c r="AJ18" i="11"/>
  <c r="AJ10" i="11" s="1"/>
  <c r="AJ68" i="11" s="1"/>
  <c r="AI18" i="11"/>
  <c r="AH18" i="11"/>
  <c r="AH10" i="11" s="1"/>
  <c r="AH68" i="11" s="1"/>
  <c r="AG18" i="11"/>
  <c r="AG10" i="11" s="1"/>
  <c r="AG68" i="11" s="1"/>
  <c r="AF18" i="11"/>
  <c r="AE18" i="11"/>
  <c r="AD18" i="11"/>
  <c r="AC18" i="11"/>
  <c r="AB18" i="11"/>
  <c r="AB10" i="11" s="1"/>
  <c r="AB68" i="11" s="1"/>
  <c r="AA18" i="11"/>
  <c r="Z18" i="11"/>
  <c r="Z10" i="11" s="1"/>
  <c r="Z68" i="11" s="1"/>
  <c r="Y18" i="11"/>
  <c r="Y10" i="11" s="1"/>
  <c r="Y68" i="11" s="1"/>
  <c r="X18" i="11"/>
  <c r="W18" i="11"/>
  <c r="V18" i="11"/>
  <c r="U18" i="11"/>
  <c r="T18" i="11"/>
  <c r="T10" i="11" s="1"/>
  <c r="T68" i="11" s="1"/>
  <c r="S18" i="11"/>
  <c r="R18" i="11"/>
  <c r="Q18" i="11"/>
  <c r="Q10" i="11" s="1"/>
  <c r="Q68" i="11" s="1"/>
  <c r="P18" i="11"/>
  <c r="O18" i="11"/>
  <c r="N18" i="11"/>
  <c r="M18" i="11"/>
  <c r="L18" i="11"/>
  <c r="L10" i="11" s="1"/>
  <c r="K18" i="11"/>
  <c r="J18" i="11"/>
  <c r="J10" i="11" s="1"/>
  <c r="J68" i="11" s="1"/>
  <c r="I18" i="11"/>
  <c r="I10" i="11" s="1"/>
  <c r="I68" i="11" s="1"/>
  <c r="H18" i="11"/>
  <c r="G18" i="11"/>
  <c r="F18" i="11"/>
  <c r="E18" i="11"/>
  <c r="D18" i="11"/>
  <c r="D10" i="11" s="1"/>
  <c r="C18" i="11"/>
  <c r="R17" i="11"/>
  <c r="AP17" i="11" s="1"/>
  <c r="AP16" i="11"/>
  <c r="AP15" i="11" s="1"/>
  <c r="R16" i="11"/>
  <c r="AO15" i="11"/>
  <c r="AN15" i="11"/>
  <c r="AN10" i="11" s="1"/>
  <c r="AM15" i="11"/>
  <c r="AL15" i="11"/>
  <c r="AK15" i="11"/>
  <c r="AK10" i="11" s="1"/>
  <c r="AJ15" i="11"/>
  <c r="AI15" i="11"/>
  <c r="AH15" i="11"/>
  <c r="AG15" i="11"/>
  <c r="AF15" i="11"/>
  <c r="AF10" i="11" s="1"/>
  <c r="AE15" i="11"/>
  <c r="AD15" i="11"/>
  <c r="AC15" i="11"/>
  <c r="AC10" i="11" s="1"/>
  <c r="AB15" i="11"/>
  <c r="AA15" i="11"/>
  <c r="Z15" i="11"/>
  <c r="Y15" i="11"/>
  <c r="X15" i="11"/>
  <c r="X10" i="11" s="1"/>
  <c r="W15" i="11"/>
  <c r="V15" i="11"/>
  <c r="U15" i="11"/>
  <c r="U10" i="11" s="1"/>
  <c r="T15" i="11"/>
  <c r="S15" i="11"/>
  <c r="Q15" i="11"/>
  <c r="P15" i="11"/>
  <c r="P10" i="11" s="1"/>
  <c r="O15" i="11"/>
  <c r="N15" i="11"/>
  <c r="M15" i="11"/>
  <c r="M10" i="11" s="1"/>
  <c r="L15" i="11"/>
  <c r="K15" i="11"/>
  <c r="J15" i="11"/>
  <c r="I15" i="11"/>
  <c r="H15" i="11"/>
  <c r="H10" i="11" s="1"/>
  <c r="G15" i="11"/>
  <c r="F15" i="11"/>
  <c r="E15" i="11"/>
  <c r="E10" i="11" s="1"/>
  <c r="D15" i="11"/>
  <c r="C15" i="11"/>
  <c r="AP14" i="11"/>
  <c r="R14" i="11"/>
  <c r="AP13" i="11"/>
  <c r="R13" i="11"/>
  <c r="R12" i="11"/>
  <c r="AP12" i="11" s="1"/>
  <c r="AP11" i="11" s="1"/>
  <c r="AO11" i="11"/>
  <c r="AN11" i="11"/>
  <c r="AM11" i="11"/>
  <c r="AL11" i="11"/>
  <c r="AK11" i="11"/>
  <c r="AJ11" i="11"/>
  <c r="AI11" i="11"/>
  <c r="AH11" i="11"/>
  <c r="AG11" i="11"/>
  <c r="AF11" i="11"/>
  <c r="AE11" i="11"/>
  <c r="AD11" i="11"/>
  <c r="AC11" i="11"/>
  <c r="AB11" i="11"/>
  <c r="AA11" i="11"/>
  <c r="Z11" i="11"/>
  <c r="Y11" i="11"/>
  <c r="X11" i="11"/>
  <c r="W11" i="11"/>
  <c r="V11" i="11"/>
  <c r="U11" i="11"/>
  <c r="T11" i="11"/>
  <c r="S11" i="11"/>
  <c r="Q11" i="11"/>
  <c r="P11" i="11"/>
  <c r="O11" i="11"/>
  <c r="N11" i="11"/>
  <c r="M11" i="11"/>
  <c r="L11" i="11"/>
  <c r="K11" i="11"/>
  <c r="J11" i="11"/>
  <c r="I11" i="11"/>
  <c r="H11" i="11"/>
  <c r="G11" i="11"/>
  <c r="F11" i="11"/>
  <c r="E11" i="11"/>
  <c r="D11" i="11"/>
  <c r="C11" i="11"/>
  <c r="AI10" i="11"/>
  <c r="AA10" i="11"/>
  <c r="V10" i="11"/>
  <c r="S10" i="11"/>
  <c r="N10" i="11"/>
  <c r="K10" i="11"/>
  <c r="F10" i="11"/>
  <c r="C10" i="11"/>
  <c r="AP9" i="11"/>
  <c r="AP8" i="11" s="1"/>
  <c r="R9" i="11"/>
  <c r="AO8" i="11"/>
  <c r="AN8" i="11"/>
  <c r="AM8" i="11"/>
  <c r="AL8" i="11"/>
  <c r="AK8" i="11"/>
  <c r="AK68" i="11" s="1"/>
  <c r="AJ8" i="11"/>
  <c r="AI8" i="11"/>
  <c r="AI68" i="11" s="1"/>
  <c r="AH8" i="11"/>
  <c r="AG8" i="11"/>
  <c r="AF8" i="11"/>
  <c r="AE8" i="11"/>
  <c r="AD8" i="11"/>
  <c r="AC8" i="11"/>
  <c r="AC68" i="11" s="1"/>
  <c r="AB8" i="11"/>
  <c r="AA8" i="11"/>
  <c r="AA68" i="11" s="1"/>
  <c r="Z8" i="11"/>
  <c r="Y8" i="11"/>
  <c r="X8" i="11"/>
  <c r="W8" i="11"/>
  <c r="V8" i="11"/>
  <c r="V68" i="11" s="1"/>
  <c r="U8" i="11"/>
  <c r="U68" i="11" s="1"/>
  <c r="T8" i="11"/>
  <c r="S8" i="11"/>
  <c r="S68" i="11" s="1"/>
  <c r="R8" i="11"/>
  <c r="Q8" i="11"/>
  <c r="P8" i="11"/>
  <c r="P68" i="11" s="1"/>
  <c r="O8" i="11"/>
  <c r="N8" i="11"/>
  <c r="M8" i="11"/>
  <c r="M68" i="11" s="1"/>
  <c r="L8" i="11"/>
  <c r="K8" i="11"/>
  <c r="K68" i="11" s="1"/>
  <c r="J8" i="11"/>
  <c r="I8" i="11"/>
  <c r="H8" i="11"/>
  <c r="H68" i="11" s="1"/>
  <c r="G8" i="11"/>
  <c r="F8" i="11"/>
  <c r="E8" i="11"/>
  <c r="E68" i="11" s="1"/>
  <c r="D8" i="11"/>
  <c r="C8" i="11"/>
  <c r="C68" i="11" s="1"/>
  <c r="R66" i="38"/>
  <c r="AP66" i="38" s="1"/>
  <c r="R65" i="38"/>
  <c r="AP65" i="38" s="1"/>
  <c r="AP64" i="38"/>
  <c r="R64" i="38"/>
  <c r="R63" i="38"/>
  <c r="AP63" i="38" s="1"/>
  <c r="R62" i="38"/>
  <c r="AP62" i="38" s="1"/>
  <c r="AO61" i="38"/>
  <c r="AN61" i="38"/>
  <c r="AM61" i="38"/>
  <c r="AL61" i="38"/>
  <c r="AK61" i="38"/>
  <c r="AJ61" i="38"/>
  <c r="AI61" i="38"/>
  <c r="AH61" i="38"/>
  <c r="AG61" i="38"/>
  <c r="AF61" i="38"/>
  <c r="AE61" i="38"/>
  <c r="AD61" i="38"/>
  <c r="AC61" i="38"/>
  <c r="AB61" i="38"/>
  <c r="AA61" i="38"/>
  <c r="Z61" i="38"/>
  <c r="Y61" i="38"/>
  <c r="X61" i="38"/>
  <c r="W61" i="38"/>
  <c r="V61" i="38"/>
  <c r="U61" i="38"/>
  <c r="T61" i="38"/>
  <c r="S61" i="38"/>
  <c r="Q61" i="38"/>
  <c r="P61" i="38"/>
  <c r="O61" i="38"/>
  <c r="N61" i="38"/>
  <c r="M61" i="38"/>
  <c r="L61" i="38"/>
  <c r="K61" i="38"/>
  <c r="J61" i="38"/>
  <c r="I61" i="38"/>
  <c r="H61" i="38"/>
  <c r="G61" i="38"/>
  <c r="F61" i="38"/>
  <c r="E61" i="38"/>
  <c r="D61" i="38"/>
  <c r="C61" i="38"/>
  <c r="R60" i="38"/>
  <c r="AP60" i="38" s="1"/>
  <c r="AP59" i="38"/>
  <c r="R59" i="38"/>
  <c r="R58" i="38"/>
  <c r="AP58" i="38" s="1"/>
  <c r="R57" i="38"/>
  <c r="AP57" i="38" s="1"/>
  <c r="R56" i="38"/>
  <c r="AP56" i="38" s="1"/>
  <c r="AO55" i="38"/>
  <c r="AN55" i="38"/>
  <c r="AM55" i="38"/>
  <c r="AL55" i="38"/>
  <c r="AK55" i="38"/>
  <c r="AJ55" i="38"/>
  <c r="AI55" i="38"/>
  <c r="AH55" i="38"/>
  <c r="AG55" i="38"/>
  <c r="AF55" i="38"/>
  <c r="AE55" i="38"/>
  <c r="AD55" i="38"/>
  <c r="AC55" i="38"/>
  <c r="AB55" i="38"/>
  <c r="AA55" i="38"/>
  <c r="Z55" i="38"/>
  <c r="Y55" i="38"/>
  <c r="X55" i="38"/>
  <c r="W55" i="38"/>
  <c r="V55" i="38"/>
  <c r="U55" i="38"/>
  <c r="T55" i="38"/>
  <c r="S55" i="38"/>
  <c r="Q55" i="38"/>
  <c r="P55" i="38"/>
  <c r="O55" i="38"/>
  <c r="N55" i="38"/>
  <c r="M55" i="38"/>
  <c r="L55" i="38"/>
  <c r="K55" i="38"/>
  <c r="J55" i="38"/>
  <c r="I55" i="38"/>
  <c r="H55" i="38"/>
  <c r="G55" i="38"/>
  <c r="F55" i="38"/>
  <c r="E55" i="38"/>
  <c r="D55" i="38"/>
  <c r="C55" i="38"/>
  <c r="AP54" i="38"/>
  <c r="R54" i="38"/>
  <c r="R53" i="38"/>
  <c r="AP53" i="38" s="1"/>
  <c r="R52" i="38"/>
  <c r="AP52" i="38" s="1"/>
  <c r="R51" i="38"/>
  <c r="AP51" i="38" s="1"/>
  <c r="AO50" i="38"/>
  <c r="AN50" i="38"/>
  <c r="AM50" i="38"/>
  <c r="AL50" i="38"/>
  <c r="AK50" i="38"/>
  <c r="AJ50" i="38"/>
  <c r="AI50" i="38"/>
  <c r="AH50" i="38"/>
  <c r="AG50" i="38"/>
  <c r="AF50" i="38"/>
  <c r="AE50" i="38"/>
  <c r="AD50" i="38"/>
  <c r="AC50" i="38"/>
  <c r="AB50" i="38"/>
  <c r="AA50" i="38"/>
  <c r="Z50" i="38"/>
  <c r="Y50" i="38"/>
  <c r="X50" i="38"/>
  <c r="W50" i="38"/>
  <c r="V50" i="38"/>
  <c r="U50" i="38"/>
  <c r="T50" i="38"/>
  <c r="S50" i="38"/>
  <c r="Q50" i="38"/>
  <c r="P50" i="38"/>
  <c r="O50" i="38"/>
  <c r="N50" i="38"/>
  <c r="M50" i="38"/>
  <c r="L50" i="38"/>
  <c r="K50" i="38"/>
  <c r="J50" i="38"/>
  <c r="I50" i="38"/>
  <c r="H50" i="38"/>
  <c r="G50" i="38"/>
  <c r="F50" i="38"/>
  <c r="E50" i="38"/>
  <c r="D50" i="38"/>
  <c r="C50" i="38"/>
  <c r="AP49" i="38"/>
  <c r="R49" i="38"/>
  <c r="R48" i="38"/>
  <c r="AP48" i="38" s="1"/>
  <c r="R47" i="38"/>
  <c r="AP47" i="38" s="1"/>
  <c r="R46" i="38"/>
  <c r="AP46" i="38" s="1"/>
  <c r="AP45" i="38"/>
  <c r="R45" i="38"/>
  <c r="R44" i="38"/>
  <c r="AP44" i="38" s="1"/>
  <c r="R43" i="38"/>
  <c r="AP43" i="38" s="1"/>
  <c r="AO42" i="38"/>
  <c r="AN42" i="38"/>
  <c r="AM42" i="38"/>
  <c r="AL42" i="38"/>
  <c r="AL39" i="38" s="1"/>
  <c r="AK42" i="38"/>
  <c r="AK39" i="38" s="1"/>
  <c r="AJ42" i="38"/>
  <c r="AJ39" i="38" s="1"/>
  <c r="AI42" i="38"/>
  <c r="AI39" i="38" s="1"/>
  <c r="AH42" i="38"/>
  <c r="AG42" i="38"/>
  <c r="AF42" i="38"/>
  <c r="AE42" i="38"/>
  <c r="AD42" i="38"/>
  <c r="AD39" i="38" s="1"/>
  <c r="AC42" i="38"/>
  <c r="AC39" i="38" s="1"/>
  <c r="AB42" i="38"/>
  <c r="AB39" i="38" s="1"/>
  <c r="AA42" i="38"/>
  <c r="AA39" i="38" s="1"/>
  <c r="Z42" i="38"/>
  <c r="Y42" i="38"/>
  <c r="X42" i="38"/>
  <c r="W42" i="38"/>
  <c r="V42" i="38"/>
  <c r="V39" i="38" s="1"/>
  <c r="U42" i="38"/>
  <c r="U39" i="38" s="1"/>
  <c r="T42" i="38"/>
  <c r="T39" i="38" s="1"/>
  <c r="S42" i="38"/>
  <c r="S39" i="38" s="1"/>
  <c r="Q42" i="38"/>
  <c r="P42" i="38"/>
  <c r="O42" i="38"/>
  <c r="N42" i="38"/>
  <c r="N39" i="38" s="1"/>
  <c r="M42" i="38"/>
  <c r="M39" i="38" s="1"/>
  <c r="L42" i="38"/>
  <c r="L39" i="38" s="1"/>
  <c r="K42" i="38"/>
  <c r="K39" i="38" s="1"/>
  <c r="J42" i="38"/>
  <c r="I42" i="38"/>
  <c r="H42" i="38"/>
  <c r="G42" i="38"/>
  <c r="F42" i="38"/>
  <c r="F39" i="38" s="1"/>
  <c r="E42" i="38"/>
  <c r="E39" i="38" s="1"/>
  <c r="D42" i="38"/>
  <c r="D39" i="38" s="1"/>
  <c r="C42" i="38"/>
  <c r="C39" i="38" s="1"/>
  <c r="R41" i="38"/>
  <c r="AP41" i="38" s="1"/>
  <c r="AO40" i="38"/>
  <c r="AN40" i="38"/>
  <c r="AM40" i="38"/>
  <c r="AL40" i="38"/>
  <c r="AK40" i="38"/>
  <c r="AJ40" i="38"/>
  <c r="AI40" i="38"/>
  <c r="AH40" i="38"/>
  <c r="AG40" i="38"/>
  <c r="AF40" i="38"/>
  <c r="AE40" i="38"/>
  <c r="AD40" i="38"/>
  <c r="AC40" i="38"/>
  <c r="AB40" i="38"/>
  <c r="AA40" i="38"/>
  <c r="Z40" i="38"/>
  <c r="Y40" i="38"/>
  <c r="X40" i="38"/>
  <c r="W40" i="38"/>
  <c r="W39" i="38" s="1"/>
  <c r="V40" i="38"/>
  <c r="U40" i="38"/>
  <c r="T40" i="38"/>
  <c r="S40" i="38"/>
  <c r="R40" i="38"/>
  <c r="AP40" i="38" s="1"/>
  <c r="Q40" i="38"/>
  <c r="P40" i="38"/>
  <c r="O40" i="38"/>
  <c r="N40" i="38"/>
  <c r="M40" i="38"/>
  <c r="L40" i="38"/>
  <c r="K40" i="38"/>
  <c r="J40" i="38"/>
  <c r="I40" i="38"/>
  <c r="H40" i="38"/>
  <c r="G40" i="38"/>
  <c r="F40" i="38"/>
  <c r="E40" i="38"/>
  <c r="D40" i="38"/>
  <c r="C40" i="38"/>
  <c r="AO39" i="38"/>
  <c r="AN39" i="38"/>
  <c r="AM39" i="38"/>
  <c r="AH39" i="38"/>
  <c r="AG39" i="38"/>
  <c r="AF39" i="38"/>
  <c r="AE39" i="38"/>
  <c r="Z39" i="38"/>
  <c r="Y39" i="38"/>
  <c r="X39" i="38"/>
  <c r="Q39" i="38"/>
  <c r="P39" i="38"/>
  <c r="O39" i="38"/>
  <c r="J39" i="38"/>
  <c r="I39" i="38"/>
  <c r="H39" i="38"/>
  <c r="G39" i="38"/>
  <c r="AP38" i="38"/>
  <c r="R38" i="38"/>
  <c r="R37" i="38"/>
  <c r="AP37" i="38" s="1"/>
  <c r="R36" i="38"/>
  <c r="AP36" i="38" s="1"/>
  <c r="R35" i="38"/>
  <c r="AP35" i="38" s="1"/>
  <c r="AP34" i="38"/>
  <c r="R34" i="38"/>
  <c r="R33" i="38"/>
  <c r="AP33" i="38" s="1"/>
  <c r="R32" i="38"/>
  <c r="AP32" i="38" s="1"/>
  <c r="R31" i="38"/>
  <c r="AP31" i="38" s="1"/>
  <c r="AP30" i="38"/>
  <c r="R30" i="38"/>
  <c r="AO29" i="38"/>
  <c r="AN29" i="38"/>
  <c r="AM29" i="38"/>
  <c r="AL29" i="38"/>
  <c r="AK29" i="38"/>
  <c r="AJ29" i="38"/>
  <c r="AI29" i="38"/>
  <c r="AH29" i="38"/>
  <c r="AG29" i="38"/>
  <c r="AF29" i="38"/>
  <c r="AE29" i="38"/>
  <c r="AD29" i="38"/>
  <c r="AC29" i="38"/>
  <c r="AB29" i="38"/>
  <c r="AA29" i="38"/>
  <c r="Z29" i="38"/>
  <c r="Y29" i="38"/>
  <c r="X29" i="38"/>
  <c r="W29" i="38"/>
  <c r="V29" i="38"/>
  <c r="U29" i="38"/>
  <c r="T29" i="38"/>
  <c r="S29" i="38"/>
  <c r="Q29" i="38"/>
  <c r="P29" i="38"/>
  <c r="O29" i="38"/>
  <c r="N29" i="38"/>
  <c r="M29" i="38"/>
  <c r="L29" i="38"/>
  <c r="K29" i="38"/>
  <c r="J29" i="38"/>
  <c r="I29" i="38"/>
  <c r="H29" i="38"/>
  <c r="G29" i="38"/>
  <c r="F29" i="38"/>
  <c r="E29" i="38"/>
  <c r="D29" i="38"/>
  <c r="C29" i="38"/>
  <c r="R28" i="38"/>
  <c r="AP28" i="38" s="1"/>
  <c r="R27" i="38"/>
  <c r="AP27" i="38" s="1"/>
  <c r="R26" i="38"/>
  <c r="AP26" i="38" s="1"/>
  <c r="AP25" i="38"/>
  <c r="R25" i="38"/>
  <c r="R24" i="38"/>
  <c r="AP24" i="38" s="1"/>
  <c r="R23" i="38"/>
  <c r="AP23" i="38" s="1"/>
  <c r="AO22" i="38"/>
  <c r="AN22" i="38"/>
  <c r="AM22" i="38"/>
  <c r="AL22" i="38"/>
  <c r="AK22" i="38"/>
  <c r="AJ22" i="38"/>
  <c r="AI22" i="38"/>
  <c r="AH22" i="38"/>
  <c r="AG22" i="38"/>
  <c r="AF22" i="38"/>
  <c r="AE22" i="38"/>
  <c r="AD22" i="38"/>
  <c r="AC22" i="38"/>
  <c r="AB22" i="38"/>
  <c r="AA22" i="38"/>
  <c r="Z22" i="38"/>
  <c r="Y22" i="38"/>
  <c r="X22" i="38"/>
  <c r="W22" i="38"/>
  <c r="V22" i="38"/>
  <c r="U22" i="38"/>
  <c r="T22" i="38"/>
  <c r="S22" i="38"/>
  <c r="Q22" i="38"/>
  <c r="P22" i="38"/>
  <c r="O22" i="38"/>
  <c r="N22" i="38"/>
  <c r="M22" i="38"/>
  <c r="L22" i="38"/>
  <c r="K22" i="38"/>
  <c r="J22" i="38"/>
  <c r="I22" i="38"/>
  <c r="H22" i="38"/>
  <c r="G22" i="38"/>
  <c r="F22" i="38"/>
  <c r="E22" i="38"/>
  <c r="D22" i="38"/>
  <c r="C22" i="38"/>
  <c r="R21" i="38"/>
  <c r="AP21" i="38" s="1"/>
  <c r="AP20" i="38"/>
  <c r="R20" i="38"/>
  <c r="R19" i="38"/>
  <c r="R18" i="38" s="1"/>
  <c r="AP18" i="38" s="1"/>
  <c r="AO18" i="38"/>
  <c r="AO10" i="38" s="1"/>
  <c r="AO68" i="38" s="1"/>
  <c r="AN18" i="38"/>
  <c r="AM18" i="38"/>
  <c r="AL18" i="38"/>
  <c r="AK18" i="38"/>
  <c r="AJ18" i="38"/>
  <c r="AJ10" i="38" s="1"/>
  <c r="AJ68" i="38" s="1"/>
  <c r="AI18" i="38"/>
  <c r="AI10" i="38" s="1"/>
  <c r="AI68" i="38" s="1"/>
  <c r="AH18" i="38"/>
  <c r="AG18" i="38"/>
  <c r="AG10" i="38" s="1"/>
  <c r="AG68" i="38" s="1"/>
  <c r="AF18" i="38"/>
  <c r="AE18" i="38"/>
  <c r="AD18" i="38"/>
  <c r="AC18" i="38"/>
  <c r="AB18" i="38"/>
  <c r="AB10" i="38" s="1"/>
  <c r="AB68" i="38" s="1"/>
  <c r="AA18" i="38"/>
  <c r="AA10" i="38" s="1"/>
  <c r="AA68" i="38" s="1"/>
  <c r="Z18" i="38"/>
  <c r="Y18" i="38"/>
  <c r="Y10" i="38" s="1"/>
  <c r="Y68" i="38" s="1"/>
  <c r="X18" i="38"/>
  <c r="W18" i="38"/>
  <c r="V18" i="38"/>
  <c r="U18" i="38"/>
  <c r="T18" i="38"/>
  <c r="T10" i="38" s="1"/>
  <c r="T68" i="38" s="1"/>
  <c r="S18" i="38"/>
  <c r="S10" i="38" s="1"/>
  <c r="S68" i="38" s="1"/>
  <c r="Q18" i="38"/>
  <c r="Q10" i="38" s="1"/>
  <c r="Q68" i="38" s="1"/>
  <c r="P18" i="38"/>
  <c r="O18" i="38"/>
  <c r="N18" i="38"/>
  <c r="M18" i="38"/>
  <c r="L18" i="38"/>
  <c r="L10" i="38" s="1"/>
  <c r="K18" i="38"/>
  <c r="K10" i="38" s="1"/>
  <c r="K68" i="38" s="1"/>
  <c r="J18" i="38"/>
  <c r="I18" i="38"/>
  <c r="I10" i="38" s="1"/>
  <c r="I68" i="38" s="1"/>
  <c r="H18" i="38"/>
  <c r="G18" i="38"/>
  <c r="F18" i="38"/>
  <c r="E18" i="38"/>
  <c r="D18" i="38"/>
  <c r="D10" i="38" s="1"/>
  <c r="C18" i="38"/>
  <c r="C10" i="38" s="1"/>
  <c r="C68" i="38" s="1"/>
  <c r="R17" i="38"/>
  <c r="AP17" i="38" s="1"/>
  <c r="R16" i="38"/>
  <c r="AP16" i="38" s="1"/>
  <c r="AO15" i="38"/>
  <c r="AN15" i="38"/>
  <c r="AN10" i="38" s="1"/>
  <c r="AM15" i="38"/>
  <c r="AM10" i="38" s="1"/>
  <c r="AL15" i="38"/>
  <c r="AK15" i="38"/>
  <c r="AJ15" i="38"/>
  <c r="AI15" i="38"/>
  <c r="AH15" i="38"/>
  <c r="AH10" i="38" s="1"/>
  <c r="AH68" i="38" s="1"/>
  <c r="AG15" i="38"/>
  <c r="AF15" i="38"/>
  <c r="AF10" i="38" s="1"/>
  <c r="AE15" i="38"/>
  <c r="AE10" i="38" s="1"/>
  <c r="AD15" i="38"/>
  <c r="AC15" i="38"/>
  <c r="AB15" i="38"/>
  <c r="AA15" i="38"/>
  <c r="Z15" i="38"/>
  <c r="Z10" i="38" s="1"/>
  <c r="Z68" i="38" s="1"/>
  <c r="Y15" i="38"/>
  <c r="X15" i="38"/>
  <c r="X10" i="38" s="1"/>
  <c r="W15" i="38"/>
  <c r="W10" i="38" s="1"/>
  <c r="V15" i="38"/>
  <c r="U15" i="38"/>
  <c r="T15" i="38"/>
  <c r="S15" i="38"/>
  <c r="Q15" i="38"/>
  <c r="P15" i="38"/>
  <c r="P10" i="38" s="1"/>
  <c r="O15" i="38"/>
  <c r="O10" i="38" s="1"/>
  <c r="N15" i="38"/>
  <c r="M15" i="38"/>
  <c r="L15" i="38"/>
  <c r="K15" i="38"/>
  <c r="J15" i="38"/>
  <c r="J10" i="38" s="1"/>
  <c r="J68" i="38" s="1"/>
  <c r="I15" i="38"/>
  <c r="H15" i="38"/>
  <c r="H10" i="38" s="1"/>
  <c r="G15" i="38"/>
  <c r="G10" i="38" s="1"/>
  <c r="F15" i="38"/>
  <c r="E15" i="38"/>
  <c r="D15" i="38"/>
  <c r="C15" i="38"/>
  <c r="AP14" i="38"/>
  <c r="R14" i="38"/>
  <c r="R13" i="38"/>
  <c r="AP13" i="38" s="1"/>
  <c r="R12" i="38"/>
  <c r="AP12" i="38" s="1"/>
  <c r="AO11" i="38"/>
  <c r="AN11" i="38"/>
  <c r="AM11" i="38"/>
  <c r="AL11" i="38"/>
  <c r="AL10" i="38" s="1"/>
  <c r="AK11" i="38"/>
  <c r="AJ11" i="38"/>
  <c r="AI11" i="38"/>
  <c r="AH11" i="38"/>
  <c r="AG11" i="38"/>
  <c r="AF11" i="38"/>
  <c r="AE11" i="38"/>
  <c r="AD11" i="38"/>
  <c r="AC11" i="38"/>
  <c r="AB11" i="38"/>
  <c r="AA11" i="38"/>
  <c r="Z11" i="38"/>
  <c r="Y11" i="38"/>
  <c r="X11" i="38"/>
  <c r="W11" i="38"/>
  <c r="V11" i="38"/>
  <c r="U11" i="38"/>
  <c r="T11" i="38"/>
  <c r="S11" i="38"/>
  <c r="Q11" i="38"/>
  <c r="P11" i="38"/>
  <c r="O11" i="38"/>
  <c r="N11" i="38"/>
  <c r="M11" i="38"/>
  <c r="L11" i="38"/>
  <c r="K11" i="38"/>
  <c r="J11" i="38"/>
  <c r="I11" i="38"/>
  <c r="H11" i="38"/>
  <c r="G11" i="38"/>
  <c r="F11" i="38"/>
  <c r="E11" i="38"/>
  <c r="D11" i="38"/>
  <c r="C11" i="38"/>
  <c r="AK10" i="38"/>
  <c r="AD10" i="38"/>
  <c r="AC10" i="38"/>
  <c r="V10" i="38"/>
  <c r="U10" i="38"/>
  <c r="N10" i="38"/>
  <c r="M10" i="38"/>
  <c r="F10" i="38"/>
  <c r="E10" i="38"/>
  <c r="R9" i="38"/>
  <c r="AP9" i="38" s="1"/>
  <c r="AO8" i="38"/>
  <c r="AN8" i="38"/>
  <c r="AM8" i="38"/>
  <c r="AL8" i="38"/>
  <c r="AK8" i="38"/>
  <c r="AJ8" i="38"/>
  <c r="AI8" i="38"/>
  <c r="AH8" i="38"/>
  <c r="AG8" i="38"/>
  <c r="AF8" i="38"/>
  <c r="AE8" i="38"/>
  <c r="AD8" i="38"/>
  <c r="AC8" i="38"/>
  <c r="AB8" i="38"/>
  <c r="AA8" i="38"/>
  <c r="Z8" i="38"/>
  <c r="Y8" i="38"/>
  <c r="X8" i="38"/>
  <c r="W8" i="38"/>
  <c r="V8" i="38"/>
  <c r="U8" i="38"/>
  <c r="T8" i="38"/>
  <c r="S8" i="38"/>
  <c r="R8" i="38"/>
  <c r="AP8" i="38" s="1"/>
  <c r="Q8" i="38"/>
  <c r="P8" i="38"/>
  <c r="O8" i="38"/>
  <c r="N8" i="38"/>
  <c r="N68" i="38" s="1"/>
  <c r="M8" i="38"/>
  <c r="L8" i="38"/>
  <c r="K8" i="38"/>
  <c r="J8" i="38"/>
  <c r="I8" i="38"/>
  <c r="H8" i="38"/>
  <c r="G8" i="38"/>
  <c r="F8" i="38"/>
  <c r="F68" i="38" s="1"/>
  <c r="E8" i="38"/>
  <c r="D8" i="38"/>
  <c r="C8" i="38"/>
  <c r="AP66" i="9"/>
  <c r="R66" i="9"/>
  <c r="R65" i="9"/>
  <c r="AP65" i="9" s="1"/>
  <c r="AP64" i="9"/>
  <c r="R64" i="9"/>
  <c r="R63" i="9"/>
  <c r="R61" i="9" s="1"/>
  <c r="AP62" i="9"/>
  <c r="R62" i="9"/>
  <c r="AO61" i="9"/>
  <c r="AN61" i="9"/>
  <c r="AM61" i="9"/>
  <c r="AL61" i="9"/>
  <c r="AK61" i="9"/>
  <c r="AJ61" i="9"/>
  <c r="AI61" i="9"/>
  <c r="AH61" i="9"/>
  <c r="AG61" i="9"/>
  <c r="AF61" i="9"/>
  <c r="AE61" i="9"/>
  <c r="AD61" i="9"/>
  <c r="AC61" i="9"/>
  <c r="AB61" i="9"/>
  <c r="AA61" i="9"/>
  <c r="Z61" i="9"/>
  <c r="Y61" i="9"/>
  <c r="X61" i="9"/>
  <c r="W61" i="9"/>
  <c r="V61" i="9"/>
  <c r="U61" i="9"/>
  <c r="T61" i="9"/>
  <c r="S61" i="9"/>
  <c r="Q61" i="9"/>
  <c r="P61" i="9"/>
  <c r="O61" i="9"/>
  <c r="N61" i="9"/>
  <c r="M61" i="9"/>
  <c r="L61" i="9"/>
  <c r="K61" i="9"/>
  <c r="J61" i="9"/>
  <c r="I61" i="9"/>
  <c r="H61" i="9"/>
  <c r="G61" i="9"/>
  <c r="F61" i="9"/>
  <c r="E61" i="9"/>
  <c r="D61" i="9"/>
  <c r="C61" i="9"/>
  <c r="R60" i="9"/>
  <c r="AP60" i="9" s="1"/>
  <c r="AP59" i="9"/>
  <c r="R59" i="9"/>
  <c r="R58" i="9"/>
  <c r="R55" i="9" s="1"/>
  <c r="AP57" i="9"/>
  <c r="R57" i="9"/>
  <c r="R56" i="9"/>
  <c r="AP56" i="9" s="1"/>
  <c r="AO55" i="9"/>
  <c r="AN55" i="9"/>
  <c r="AM55" i="9"/>
  <c r="AL55" i="9"/>
  <c r="AK55" i="9"/>
  <c r="AJ55" i="9"/>
  <c r="AI55" i="9"/>
  <c r="AH55" i="9"/>
  <c r="AG55" i="9"/>
  <c r="AF55" i="9"/>
  <c r="AE55" i="9"/>
  <c r="AD55" i="9"/>
  <c r="AC55" i="9"/>
  <c r="AB55" i="9"/>
  <c r="AA55" i="9"/>
  <c r="Z55" i="9"/>
  <c r="Y55" i="9"/>
  <c r="X55" i="9"/>
  <c r="W55" i="9"/>
  <c r="V55" i="9"/>
  <c r="U55" i="9"/>
  <c r="T55" i="9"/>
  <c r="S55" i="9"/>
  <c r="Q55" i="9"/>
  <c r="P55" i="9"/>
  <c r="O55" i="9"/>
  <c r="N55" i="9"/>
  <c r="M55" i="9"/>
  <c r="L55" i="9"/>
  <c r="K55" i="9"/>
  <c r="J55" i="9"/>
  <c r="I55" i="9"/>
  <c r="H55" i="9"/>
  <c r="G55" i="9"/>
  <c r="F55" i="9"/>
  <c r="E55" i="9"/>
  <c r="D55" i="9"/>
  <c r="C55" i="9"/>
  <c r="AP54" i="9"/>
  <c r="R54" i="9"/>
  <c r="R53" i="9"/>
  <c r="R50" i="9" s="1"/>
  <c r="AP52" i="9"/>
  <c r="R52" i="9"/>
  <c r="R51" i="9"/>
  <c r="AP51" i="9" s="1"/>
  <c r="AO50" i="9"/>
  <c r="AN50" i="9"/>
  <c r="AM50" i="9"/>
  <c r="AL50" i="9"/>
  <c r="AK50" i="9"/>
  <c r="AJ50" i="9"/>
  <c r="AI50" i="9"/>
  <c r="AH50" i="9"/>
  <c r="AG50" i="9"/>
  <c r="AF50" i="9"/>
  <c r="AE50" i="9"/>
  <c r="AD50" i="9"/>
  <c r="AC50" i="9"/>
  <c r="AB50" i="9"/>
  <c r="AA50" i="9"/>
  <c r="Z50" i="9"/>
  <c r="Y50" i="9"/>
  <c r="X50" i="9"/>
  <c r="W50" i="9"/>
  <c r="V50" i="9"/>
  <c r="U50" i="9"/>
  <c r="T50" i="9"/>
  <c r="S50" i="9"/>
  <c r="Q50" i="9"/>
  <c r="P50" i="9"/>
  <c r="O50" i="9"/>
  <c r="N50" i="9"/>
  <c r="M50" i="9"/>
  <c r="L50" i="9"/>
  <c r="K50" i="9"/>
  <c r="J50" i="9"/>
  <c r="I50" i="9"/>
  <c r="H50" i="9"/>
  <c r="G50" i="9"/>
  <c r="F50" i="9"/>
  <c r="E50" i="9"/>
  <c r="D50" i="9"/>
  <c r="C50" i="9"/>
  <c r="AP49" i="9"/>
  <c r="R49" i="9"/>
  <c r="R48" i="9"/>
  <c r="AP48" i="9" s="1"/>
  <c r="AP47" i="9"/>
  <c r="R47" i="9"/>
  <c r="R46" i="9"/>
  <c r="AP46" i="9" s="1"/>
  <c r="AP45" i="9"/>
  <c r="R45" i="9"/>
  <c r="R44" i="9"/>
  <c r="R42" i="9" s="1"/>
  <c r="R39" i="9" s="1"/>
  <c r="AP43" i="9"/>
  <c r="R43" i="9"/>
  <c r="AO42" i="9"/>
  <c r="AN42" i="9"/>
  <c r="AN39" i="9" s="1"/>
  <c r="AM42" i="9"/>
  <c r="AL42" i="9"/>
  <c r="AK42" i="9"/>
  <c r="AK39" i="9" s="1"/>
  <c r="AJ42" i="9"/>
  <c r="AJ39" i="9" s="1"/>
  <c r="AI42" i="9"/>
  <c r="AH42" i="9"/>
  <c r="AG42" i="9"/>
  <c r="AF42" i="9"/>
  <c r="AF39" i="9" s="1"/>
  <c r="AE42" i="9"/>
  <c r="AD42" i="9"/>
  <c r="AC42" i="9"/>
  <c r="AC39" i="9" s="1"/>
  <c r="AB42" i="9"/>
  <c r="AB39" i="9" s="1"/>
  <c r="AA42" i="9"/>
  <c r="Z42" i="9"/>
  <c r="Y42" i="9"/>
  <c r="X42" i="9"/>
  <c r="X39" i="9" s="1"/>
  <c r="W42" i="9"/>
  <c r="V42" i="9"/>
  <c r="U42" i="9"/>
  <c r="U39" i="9" s="1"/>
  <c r="T42" i="9"/>
  <c r="T39" i="9" s="1"/>
  <c r="S42" i="9"/>
  <c r="Q42" i="9"/>
  <c r="P42" i="9"/>
  <c r="P39" i="9" s="1"/>
  <c r="O42" i="9"/>
  <c r="N42" i="9"/>
  <c r="M42" i="9"/>
  <c r="M39" i="9" s="1"/>
  <c r="L42" i="9"/>
  <c r="L39" i="9" s="1"/>
  <c r="K42" i="9"/>
  <c r="J42" i="9"/>
  <c r="I42" i="9"/>
  <c r="H42" i="9"/>
  <c r="H39" i="9" s="1"/>
  <c r="G42" i="9"/>
  <c r="F42" i="9"/>
  <c r="E42" i="9"/>
  <c r="E39" i="9" s="1"/>
  <c r="D42" i="9"/>
  <c r="D39" i="9" s="1"/>
  <c r="C42" i="9"/>
  <c r="R41" i="9"/>
  <c r="AP41" i="9" s="1"/>
  <c r="AP40" i="9" s="1"/>
  <c r="AO40" i="9"/>
  <c r="AN40" i="9"/>
  <c r="AM40" i="9"/>
  <c r="AL40" i="9"/>
  <c r="AK40" i="9"/>
  <c r="AJ40" i="9"/>
  <c r="AI40" i="9"/>
  <c r="AH40" i="9"/>
  <c r="AG40" i="9"/>
  <c r="AF40" i="9"/>
  <c r="AE40" i="9"/>
  <c r="AD40" i="9"/>
  <c r="AC40" i="9"/>
  <c r="AB40" i="9"/>
  <c r="AA40" i="9"/>
  <c r="Z40" i="9"/>
  <c r="Y40" i="9"/>
  <c r="X40" i="9"/>
  <c r="W40" i="9"/>
  <c r="V40" i="9"/>
  <c r="U40" i="9"/>
  <c r="T40" i="9"/>
  <c r="S40" i="9"/>
  <c r="R40" i="9"/>
  <c r="Q40" i="9"/>
  <c r="P40" i="9"/>
  <c r="O40" i="9"/>
  <c r="N40" i="9"/>
  <c r="M40" i="9"/>
  <c r="L40" i="9"/>
  <c r="K40" i="9"/>
  <c r="J40" i="9"/>
  <c r="I40" i="9"/>
  <c r="H40" i="9"/>
  <c r="G40" i="9"/>
  <c r="F40" i="9"/>
  <c r="E40" i="9"/>
  <c r="D40" i="9"/>
  <c r="C40" i="9"/>
  <c r="AO39" i="9"/>
  <c r="AM39" i="9"/>
  <c r="AL39" i="9"/>
  <c r="AI39" i="9"/>
  <c r="AH39" i="9"/>
  <c r="AG39" i="9"/>
  <c r="AE39" i="9"/>
  <c r="AD39" i="9"/>
  <c r="AA39" i="9"/>
  <c r="Z39" i="9"/>
  <c r="Y39" i="9"/>
  <c r="W39" i="9"/>
  <c r="V39" i="9"/>
  <c r="S39" i="9"/>
  <c r="Q39" i="9"/>
  <c r="O39" i="9"/>
  <c r="N39" i="9"/>
  <c r="K39" i="9"/>
  <c r="J39" i="9"/>
  <c r="I39" i="9"/>
  <c r="G39" i="9"/>
  <c r="F39" i="9"/>
  <c r="C39" i="9"/>
  <c r="AP38" i="9"/>
  <c r="R38" i="9"/>
  <c r="R37" i="9"/>
  <c r="AP37" i="9" s="1"/>
  <c r="AP36" i="9"/>
  <c r="R36" i="9"/>
  <c r="R35" i="9"/>
  <c r="AP35" i="9" s="1"/>
  <c r="AP34" i="9"/>
  <c r="R34" i="9"/>
  <c r="R33" i="9"/>
  <c r="AP33" i="9" s="1"/>
  <c r="AP32" i="9"/>
  <c r="R32" i="9"/>
  <c r="R31" i="9"/>
  <c r="AP31" i="9" s="1"/>
  <c r="AP30" i="9"/>
  <c r="R30" i="9"/>
  <c r="R29" i="9" s="1"/>
  <c r="AO29" i="9"/>
  <c r="AO10" i="9" s="1"/>
  <c r="AN29" i="9"/>
  <c r="AN10" i="9" s="1"/>
  <c r="AM29" i="9"/>
  <c r="AL29" i="9"/>
  <c r="AK29" i="9"/>
  <c r="AJ29" i="9"/>
  <c r="AI29" i="9"/>
  <c r="AH29" i="9"/>
  <c r="AG29" i="9"/>
  <c r="AG10" i="9" s="1"/>
  <c r="AF29" i="9"/>
  <c r="AF10" i="9" s="1"/>
  <c r="AE29" i="9"/>
  <c r="AD29" i="9"/>
  <c r="AC29" i="9"/>
  <c r="AB29" i="9"/>
  <c r="AA29" i="9"/>
  <c r="Z29" i="9"/>
  <c r="Y29" i="9"/>
  <c r="Y10" i="9" s="1"/>
  <c r="X29" i="9"/>
  <c r="X10" i="9" s="1"/>
  <c r="W29" i="9"/>
  <c r="V29" i="9"/>
  <c r="U29" i="9"/>
  <c r="T29" i="9"/>
  <c r="S29" i="9"/>
  <c r="Q29" i="9"/>
  <c r="Q10" i="9" s="1"/>
  <c r="P29" i="9"/>
  <c r="P10" i="9" s="1"/>
  <c r="O29" i="9"/>
  <c r="N29" i="9"/>
  <c r="M29" i="9"/>
  <c r="L29" i="9"/>
  <c r="K29" i="9"/>
  <c r="J29" i="9"/>
  <c r="I29" i="9"/>
  <c r="I10" i="9" s="1"/>
  <c r="H29" i="9"/>
  <c r="H10" i="9" s="1"/>
  <c r="G29" i="9"/>
  <c r="F29" i="9"/>
  <c r="E29" i="9"/>
  <c r="D29" i="9"/>
  <c r="C29" i="9"/>
  <c r="R28" i="9"/>
  <c r="AP28" i="9" s="1"/>
  <c r="AP27" i="9"/>
  <c r="R27" i="9"/>
  <c r="R26" i="9"/>
  <c r="AP26" i="9" s="1"/>
  <c r="AP25" i="9"/>
  <c r="R25" i="9"/>
  <c r="R24" i="9"/>
  <c r="AP24" i="9" s="1"/>
  <c r="AP23" i="9"/>
  <c r="R23" i="9"/>
  <c r="R22" i="9" s="1"/>
  <c r="AO22" i="9"/>
  <c r="AN22" i="9"/>
  <c r="AM22" i="9"/>
  <c r="AL22" i="9"/>
  <c r="AK22" i="9"/>
  <c r="AJ22" i="9"/>
  <c r="AI22" i="9"/>
  <c r="AH22" i="9"/>
  <c r="AG22" i="9"/>
  <c r="AF22" i="9"/>
  <c r="AE22" i="9"/>
  <c r="AD22" i="9"/>
  <c r="AC22" i="9"/>
  <c r="AB22" i="9"/>
  <c r="AA22" i="9"/>
  <c r="Z22" i="9"/>
  <c r="Y22" i="9"/>
  <c r="X22" i="9"/>
  <c r="W22" i="9"/>
  <c r="V22" i="9"/>
  <c r="U22" i="9"/>
  <c r="T22" i="9"/>
  <c r="S22" i="9"/>
  <c r="Q22" i="9"/>
  <c r="P22" i="9"/>
  <c r="O22" i="9"/>
  <c r="N22" i="9"/>
  <c r="M22" i="9"/>
  <c r="L22" i="9"/>
  <c r="K22" i="9"/>
  <c r="J22" i="9"/>
  <c r="I22" i="9"/>
  <c r="H22" i="9"/>
  <c r="G22" i="9"/>
  <c r="F22" i="9"/>
  <c r="E22" i="9"/>
  <c r="D22" i="9"/>
  <c r="C22" i="9"/>
  <c r="R21" i="9"/>
  <c r="AP21" i="9" s="1"/>
  <c r="AP20" i="9"/>
  <c r="R20" i="9"/>
  <c r="R19" i="9"/>
  <c r="AP19" i="9" s="1"/>
  <c r="AP18" i="9" s="1"/>
  <c r="AO18" i="9"/>
  <c r="AN18" i="9"/>
  <c r="AM18" i="9"/>
  <c r="AL18" i="9"/>
  <c r="AK18" i="9"/>
  <c r="AJ18" i="9"/>
  <c r="AI18" i="9"/>
  <c r="AH18" i="9"/>
  <c r="AG18" i="9"/>
  <c r="AF18" i="9"/>
  <c r="AE18" i="9"/>
  <c r="AD18" i="9"/>
  <c r="AC18" i="9"/>
  <c r="AB18" i="9"/>
  <c r="AA18" i="9"/>
  <c r="Z18" i="9"/>
  <c r="Y18" i="9"/>
  <c r="X18" i="9"/>
  <c r="W18" i="9"/>
  <c r="V18" i="9"/>
  <c r="U18" i="9"/>
  <c r="T18" i="9"/>
  <c r="S18" i="9"/>
  <c r="R18" i="9"/>
  <c r="Q18" i="9"/>
  <c r="P18" i="9"/>
  <c r="O18" i="9"/>
  <c r="N18" i="9"/>
  <c r="M18" i="9"/>
  <c r="L18" i="9"/>
  <c r="K18" i="9"/>
  <c r="J18" i="9"/>
  <c r="I18" i="9"/>
  <c r="H18" i="9"/>
  <c r="G18" i="9"/>
  <c r="F18" i="9"/>
  <c r="E18" i="9"/>
  <c r="D18" i="9"/>
  <c r="C18" i="9"/>
  <c r="AP17" i="9"/>
  <c r="R17" i="9"/>
  <c r="R16" i="9"/>
  <c r="AP16" i="9" s="1"/>
  <c r="AP15" i="9" s="1"/>
  <c r="AO15" i="9"/>
  <c r="AN15" i="9"/>
  <c r="AM15" i="9"/>
  <c r="AM10" i="9" s="1"/>
  <c r="AL15" i="9"/>
  <c r="AL10" i="9" s="1"/>
  <c r="AK15" i="9"/>
  <c r="AJ15" i="9"/>
  <c r="AI15" i="9"/>
  <c r="AI10" i="9" s="1"/>
  <c r="AI68" i="9" s="1"/>
  <c r="AH15" i="9"/>
  <c r="AH10" i="9" s="1"/>
  <c r="AG15" i="9"/>
  <c r="AF15" i="9"/>
  <c r="AE15" i="9"/>
  <c r="AE10" i="9" s="1"/>
  <c r="AD15" i="9"/>
  <c r="AD10" i="9" s="1"/>
  <c r="AC15" i="9"/>
  <c r="AB15" i="9"/>
  <c r="AA15" i="9"/>
  <c r="AA10" i="9" s="1"/>
  <c r="AA68" i="9" s="1"/>
  <c r="Z15" i="9"/>
  <c r="Z10" i="9" s="1"/>
  <c r="Y15" i="9"/>
  <c r="X15" i="9"/>
  <c r="W15" i="9"/>
  <c r="W10" i="9" s="1"/>
  <c r="V15" i="9"/>
  <c r="V10" i="9" s="1"/>
  <c r="U15" i="9"/>
  <c r="T15" i="9"/>
  <c r="S15" i="9"/>
  <c r="S10" i="9" s="1"/>
  <c r="S68" i="9" s="1"/>
  <c r="R15" i="9"/>
  <c r="Q15" i="9"/>
  <c r="P15" i="9"/>
  <c r="O15" i="9"/>
  <c r="O10" i="9" s="1"/>
  <c r="N15" i="9"/>
  <c r="N10" i="9" s="1"/>
  <c r="M15" i="9"/>
  <c r="L15" i="9"/>
  <c r="K15" i="9"/>
  <c r="K10" i="9" s="1"/>
  <c r="K68" i="9" s="1"/>
  <c r="J15" i="9"/>
  <c r="J10" i="9" s="1"/>
  <c r="I15" i="9"/>
  <c r="H15" i="9"/>
  <c r="G15" i="9"/>
  <c r="G10" i="9" s="1"/>
  <c r="F15" i="9"/>
  <c r="F10" i="9" s="1"/>
  <c r="E15" i="9"/>
  <c r="D15" i="9"/>
  <c r="C15" i="9"/>
  <c r="C10" i="9" s="1"/>
  <c r="C68" i="9" s="1"/>
  <c r="AP14" i="9"/>
  <c r="R14" i="9"/>
  <c r="R13" i="9"/>
  <c r="AP13" i="9" s="1"/>
  <c r="AP12" i="9"/>
  <c r="R12" i="9"/>
  <c r="R11" i="9" s="1"/>
  <c r="R10" i="9" s="1"/>
  <c r="AO11" i="9"/>
  <c r="AN11" i="9"/>
  <c r="AM11" i="9"/>
  <c r="AL11" i="9"/>
  <c r="AK11" i="9"/>
  <c r="AJ11" i="9"/>
  <c r="AI11" i="9"/>
  <c r="AH11" i="9"/>
  <c r="AG11" i="9"/>
  <c r="AF11" i="9"/>
  <c r="AE11" i="9"/>
  <c r="AD11" i="9"/>
  <c r="AC11" i="9"/>
  <c r="AB11" i="9"/>
  <c r="AA11" i="9"/>
  <c r="Z11" i="9"/>
  <c r="Y11" i="9"/>
  <c r="X11" i="9"/>
  <c r="W11" i="9"/>
  <c r="V11" i="9"/>
  <c r="U11" i="9"/>
  <c r="T11" i="9"/>
  <c r="S11" i="9"/>
  <c r="Q11" i="9"/>
  <c r="P11" i="9"/>
  <c r="O11" i="9"/>
  <c r="N11" i="9"/>
  <c r="M11" i="9"/>
  <c r="L11" i="9"/>
  <c r="K11" i="9"/>
  <c r="J11" i="9"/>
  <c r="I11" i="9"/>
  <c r="H11" i="9"/>
  <c r="G11" i="9"/>
  <c r="F11" i="9"/>
  <c r="E11" i="9"/>
  <c r="D11" i="9"/>
  <c r="C11" i="9"/>
  <c r="AK10" i="9"/>
  <c r="AJ10" i="9"/>
  <c r="AC10" i="9"/>
  <c r="AB10" i="9"/>
  <c r="U10" i="9"/>
  <c r="T10" i="9"/>
  <c r="M10" i="9"/>
  <c r="L10" i="9"/>
  <c r="E10" i="9"/>
  <c r="D10" i="9"/>
  <c r="R9" i="9"/>
  <c r="AP9" i="9" s="1"/>
  <c r="AP8" i="9" s="1"/>
  <c r="AO8" i="9"/>
  <c r="AO68" i="9" s="1"/>
  <c r="AN8" i="9"/>
  <c r="AM8" i="9"/>
  <c r="AM68" i="9" s="1"/>
  <c r="AL8" i="9"/>
  <c r="AK8" i="9"/>
  <c r="AK68" i="9" s="1"/>
  <c r="AJ8" i="9"/>
  <c r="AI8" i="9"/>
  <c r="AH8" i="9"/>
  <c r="AG8" i="9"/>
  <c r="AG68" i="9" s="1"/>
  <c r="AF8" i="9"/>
  <c r="AE8" i="9"/>
  <c r="AE68" i="9" s="1"/>
  <c r="AD8" i="9"/>
  <c r="AC8" i="9"/>
  <c r="AC68" i="9" s="1"/>
  <c r="AB8" i="9"/>
  <c r="AA8" i="9"/>
  <c r="Z8" i="9"/>
  <c r="Y8" i="9"/>
  <c r="Y68" i="9" s="1"/>
  <c r="X8" i="9"/>
  <c r="W8" i="9"/>
  <c r="W68" i="9" s="1"/>
  <c r="V8" i="9"/>
  <c r="U8" i="9"/>
  <c r="U68" i="9" s="1"/>
  <c r="T8" i="9"/>
  <c r="S8" i="9"/>
  <c r="R8" i="9"/>
  <c r="Q8" i="9"/>
  <c r="P8" i="9"/>
  <c r="P68" i="9" s="1"/>
  <c r="O8" i="9"/>
  <c r="O68" i="9" s="1"/>
  <c r="N8" i="9"/>
  <c r="M8" i="9"/>
  <c r="M68" i="9" s="1"/>
  <c r="L8" i="9"/>
  <c r="L68" i="9" s="1"/>
  <c r="K8" i="9"/>
  <c r="J8" i="9"/>
  <c r="I8" i="9"/>
  <c r="H8" i="9"/>
  <c r="H68" i="9" s="1"/>
  <c r="G8" i="9"/>
  <c r="G68" i="9" s="1"/>
  <c r="F8" i="9"/>
  <c r="E8" i="9"/>
  <c r="E68" i="9" s="1"/>
  <c r="D8" i="9"/>
  <c r="D68" i="9" s="1"/>
  <c r="C8" i="9"/>
  <c r="D78" i="8"/>
  <c r="K77" i="8"/>
  <c r="J77" i="8"/>
  <c r="I77" i="8"/>
  <c r="H77" i="8"/>
  <c r="E77" i="8"/>
  <c r="J76" i="8"/>
  <c r="I76" i="8"/>
  <c r="H76" i="8"/>
  <c r="E76" i="8"/>
  <c r="K76" i="8" s="1"/>
  <c r="J75" i="8"/>
  <c r="I75" i="8"/>
  <c r="H75" i="8"/>
  <c r="E75" i="8"/>
  <c r="E72" i="8" s="1"/>
  <c r="J74" i="8"/>
  <c r="I74" i="8"/>
  <c r="H74" i="8"/>
  <c r="K74" i="8" s="1"/>
  <c r="E74" i="8"/>
  <c r="J73" i="8"/>
  <c r="I73" i="8"/>
  <c r="I72" i="8" s="1"/>
  <c r="H73" i="8"/>
  <c r="H72" i="8" s="1"/>
  <c r="E73" i="8"/>
  <c r="K73" i="8" s="1"/>
  <c r="J72" i="8"/>
  <c r="G72" i="8"/>
  <c r="G78" i="8" s="1"/>
  <c r="F72" i="8"/>
  <c r="F78" i="8" s="1"/>
  <c r="D72" i="8"/>
  <c r="C72" i="8"/>
  <c r="C78" i="8" s="1"/>
  <c r="J71" i="8"/>
  <c r="I71" i="8"/>
  <c r="H71" i="8"/>
  <c r="E71" i="8"/>
  <c r="K71" i="8" s="1"/>
  <c r="J70" i="8"/>
  <c r="J69" i="8" s="1"/>
  <c r="I70" i="8"/>
  <c r="H70" i="8"/>
  <c r="K70" i="8" s="1"/>
  <c r="E70" i="8"/>
  <c r="I69" i="8"/>
  <c r="G69" i="8"/>
  <c r="F69" i="8"/>
  <c r="D69" i="8"/>
  <c r="C69" i="8"/>
  <c r="J68" i="8"/>
  <c r="I68" i="8"/>
  <c r="H68" i="8"/>
  <c r="E68" i="8"/>
  <c r="K68" i="8" s="1"/>
  <c r="J67" i="8"/>
  <c r="I67" i="8"/>
  <c r="H67" i="8"/>
  <c r="E67" i="8"/>
  <c r="K67" i="8" s="1"/>
  <c r="J66" i="8"/>
  <c r="J65" i="8" s="1"/>
  <c r="I66" i="8"/>
  <c r="H66" i="8"/>
  <c r="K66" i="8" s="1"/>
  <c r="K65" i="8" s="1"/>
  <c r="E66" i="8"/>
  <c r="I65" i="8"/>
  <c r="G65" i="8"/>
  <c r="F65" i="8"/>
  <c r="D65" i="8"/>
  <c r="C65" i="8"/>
  <c r="J64" i="8"/>
  <c r="I64" i="8"/>
  <c r="H64" i="8"/>
  <c r="E64" i="8"/>
  <c r="K64" i="8" s="1"/>
  <c r="J63" i="8"/>
  <c r="I63" i="8"/>
  <c r="H63" i="8"/>
  <c r="E63" i="8"/>
  <c r="K63" i="8" s="1"/>
  <c r="J62" i="8"/>
  <c r="I62" i="8"/>
  <c r="H62" i="8"/>
  <c r="K62" i="8" s="1"/>
  <c r="E62" i="8"/>
  <c r="J61" i="8"/>
  <c r="I61" i="8"/>
  <c r="H61" i="8"/>
  <c r="E61" i="8"/>
  <c r="K61" i="8" s="1"/>
  <c r="K60" i="8"/>
  <c r="J60" i="8"/>
  <c r="I60" i="8"/>
  <c r="H60" i="8"/>
  <c r="E60" i="8"/>
  <c r="K59" i="8"/>
  <c r="J59" i="8"/>
  <c r="J58" i="8" s="1"/>
  <c r="I59" i="8"/>
  <c r="I58" i="8" s="1"/>
  <c r="H59" i="8"/>
  <c r="E59" i="8"/>
  <c r="E58" i="8" s="1"/>
  <c r="H58" i="8"/>
  <c r="G58" i="8"/>
  <c r="F58" i="8"/>
  <c r="D58" i="8"/>
  <c r="C58" i="8"/>
  <c r="J57" i="8"/>
  <c r="I57" i="8"/>
  <c r="H57" i="8"/>
  <c r="E57" i="8"/>
  <c r="K57" i="8" s="1"/>
  <c r="K56" i="8"/>
  <c r="J56" i="8"/>
  <c r="I56" i="8"/>
  <c r="H56" i="8"/>
  <c r="E56" i="8"/>
  <c r="K55" i="8"/>
  <c r="J55" i="8"/>
  <c r="I55" i="8"/>
  <c r="H55" i="8"/>
  <c r="E55" i="8"/>
  <c r="J54" i="8"/>
  <c r="I54" i="8"/>
  <c r="H54" i="8"/>
  <c r="H52" i="8" s="1"/>
  <c r="E54" i="8"/>
  <c r="K54" i="8" s="1"/>
  <c r="K53" i="8"/>
  <c r="K52" i="8" s="1"/>
  <c r="J53" i="8"/>
  <c r="I53" i="8"/>
  <c r="I52" i="8" s="1"/>
  <c r="H53" i="8"/>
  <c r="E53" i="8"/>
  <c r="J52" i="8"/>
  <c r="G52" i="8"/>
  <c r="F52" i="8"/>
  <c r="D52" i="8"/>
  <c r="C52" i="8"/>
  <c r="K51" i="8"/>
  <c r="J51" i="8"/>
  <c r="I51" i="8"/>
  <c r="H51" i="8"/>
  <c r="E51" i="8"/>
  <c r="J50" i="8"/>
  <c r="I50" i="8"/>
  <c r="H50" i="8"/>
  <c r="E50" i="8"/>
  <c r="K50" i="8" s="1"/>
  <c r="K49" i="8"/>
  <c r="J49" i="8"/>
  <c r="I49" i="8"/>
  <c r="H49" i="8"/>
  <c r="E49" i="8"/>
  <c r="J48" i="8"/>
  <c r="I48" i="8"/>
  <c r="H48" i="8"/>
  <c r="E48" i="8"/>
  <c r="K48" i="8" s="1"/>
  <c r="J47" i="8"/>
  <c r="I47" i="8"/>
  <c r="H47" i="8"/>
  <c r="E47" i="8"/>
  <c r="K47" i="8" s="1"/>
  <c r="J46" i="8"/>
  <c r="J45" i="8" s="1"/>
  <c r="I46" i="8"/>
  <c r="H46" i="8"/>
  <c r="K46" i="8" s="1"/>
  <c r="K45" i="8" s="1"/>
  <c r="E46" i="8"/>
  <c r="I45" i="8"/>
  <c r="G45" i="8"/>
  <c r="F45" i="8"/>
  <c r="D45" i="8"/>
  <c r="C45" i="8"/>
  <c r="J44" i="8"/>
  <c r="I44" i="8"/>
  <c r="H44" i="8"/>
  <c r="E44" i="8"/>
  <c r="K44" i="8" s="1"/>
  <c r="J43" i="8"/>
  <c r="I43" i="8"/>
  <c r="H43" i="8"/>
  <c r="E43" i="8"/>
  <c r="E40" i="8" s="1"/>
  <c r="J42" i="8"/>
  <c r="I42" i="8"/>
  <c r="H42" i="8"/>
  <c r="K42" i="8" s="1"/>
  <c r="E42" i="8"/>
  <c r="J41" i="8"/>
  <c r="I41" i="8"/>
  <c r="I40" i="8" s="1"/>
  <c r="H41" i="8"/>
  <c r="H40" i="8" s="1"/>
  <c r="E41" i="8"/>
  <c r="K41" i="8" s="1"/>
  <c r="J40" i="8"/>
  <c r="G40" i="8"/>
  <c r="F40" i="8"/>
  <c r="D40" i="8"/>
  <c r="C40" i="8"/>
  <c r="J39" i="8"/>
  <c r="I39" i="8"/>
  <c r="H39" i="8"/>
  <c r="E39" i="8"/>
  <c r="E36" i="8" s="1"/>
  <c r="J38" i="8"/>
  <c r="I38" i="8"/>
  <c r="H38" i="8"/>
  <c r="K38" i="8" s="1"/>
  <c r="E38" i="8"/>
  <c r="J37" i="8"/>
  <c r="I37" i="8"/>
  <c r="I36" i="8" s="1"/>
  <c r="H37" i="8"/>
  <c r="H36" i="8" s="1"/>
  <c r="E37" i="8"/>
  <c r="K37" i="8" s="1"/>
  <c r="J36" i="8"/>
  <c r="G36" i="8"/>
  <c r="F36" i="8"/>
  <c r="D36" i="8"/>
  <c r="C36" i="8"/>
  <c r="J35" i="8"/>
  <c r="I35" i="8"/>
  <c r="H35" i="8"/>
  <c r="E35" i="8"/>
  <c r="K35" i="8" s="1"/>
  <c r="J34" i="8"/>
  <c r="I34" i="8"/>
  <c r="I32" i="8" s="1"/>
  <c r="H34" i="8"/>
  <c r="K34" i="8" s="1"/>
  <c r="E34" i="8"/>
  <c r="J33" i="8"/>
  <c r="I33" i="8"/>
  <c r="H33" i="8"/>
  <c r="E33" i="8"/>
  <c r="K33" i="8" s="1"/>
  <c r="J32" i="8"/>
  <c r="G32" i="8"/>
  <c r="F32" i="8"/>
  <c r="E32" i="8"/>
  <c r="D32" i="8"/>
  <c r="C32" i="8"/>
  <c r="J31" i="8"/>
  <c r="I31" i="8"/>
  <c r="H31" i="8"/>
  <c r="E31" i="8"/>
  <c r="K31" i="8" s="1"/>
  <c r="J30" i="8"/>
  <c r="I30" i="8"/>
  <c r="H30" i="8"/>
  <c r="K30" i="8" s="1"/>
  <c r="E30" i="8"/>
  <c r="J29" i="8"/>
  <c r="I29" i="8"/>
  <c r="H29" i="8"/>
  <c r="E29" i="8"/>
  <c r="K29" i="8" s="1"/>
  <c r="K28" i="8"/>
  <c r="J28" i="8"/>
  <c r="I28" i="8"/>
  <c r="H28" i="8"/>
  <c r="E28" i="8"/>
  <c r="K27" i="8"/>
  <c r="J27" i="8"/>
  <c r="I27" i="8"/>
  <c r="H27" i="8"/>
  <c r="E27" i="8"/>
  <c r="J26" i="8"/>
  <c r="I26" i="8"/>
  <c r="H26" i="8"/>
  <c r="E26" i="8"/>
  <c r="K26" i="8" s="1"/>
  <c r="K25" i="8"/>
  <c r="J25" i="8"/>
  <c r="I25" i="8"/>
  <c r="H25" i="8"/>
  <c r="E25" i="8"/>
  <c r="J24" i="8"/>
  <c r="I24" i="8"/>
  <c r="H24" i="8"/>
  <c r="E24" i="8"/>
  <c r="K24" i="8" s="1"/>
  <c r="J23" i="8"/>
  <c r="I23" i="8"/>
  <c r="H23" i="8"/>
  <c r="E23" i="8"/>
  <c r="K23" i="8" s="1"/>
  <c r="J22" i="8"/>
  <c r="I22" i="8"/>
  <c r="H22" i="8"/>
  <c r="K22" i="8" s="1"/>
  <c r="E22" i="8"/>
  <c r="J21" i="8"/>
  <c r="I21" i="8"/>
  <c r="H21" i="8"/>
  <c r="E21" i="8"/>
  <c r="K21" i="8" s="1"/>
  <c r="K20" i="8"/>
  <c r="J20" i="8"/>
  <c r="I20" i="8"/>
  <c r="H20" i="8"/>
  <c r="E20" i="8"/>
  <c r="K19" i="8"/>
  <c r="J19" i="8"/>
  <c r="I19" i="8"/>
  <c r="H19" i="8"/>
  <c r="E19" i="8"/>
  <c r="J18" i="8"/>
  <c r="I18" i="8"/>
  <c r="H18" i="8"/>
  <c r="E18" i="8"/>
  <c r="K18" i="8" s="1"/>
  <c r="K17" i="8"/>
  <c r="J17" i="8"/>
  <c r="I17" i="8"/>
  <c r="H17" i="8"/>
  <c r="E17" i="8"/>
  <c r="J16" i="8"/>
  <c r="I16" i="8"/>
  <c r="H16" i="8"/>
  <c r="E16" i="8"/>
  <c r="K16" i="8" s="1"/>
  <c r="J15" i="8"/>
  <c r="I15" i="8"/>
  <c r="H15" i="8"/>
  <c r="E15" i="8"/>
  <c r="K15" i="8" s="1"/>
  <c r="J14" i="8"/>
  <c r="I14" i="8"/>
  <c r="H14" i="8"/>
  <c r="K14" i="8" s="1"/>
  <c r="E14" i="8"/>
  <c r="J13" i="8"/>
  <c r="I13" i="8"/>
  <c r="I11" i="8" s="1"/>
  <c r="H13" i="8"/>
  <c r="E13" i="8"/>
  <c r="K13" i="8" s="1"/>
  <c r="K11" i="8" s="1"/>
  <c r="K12" i="8"/>
  <c r="J12" i="8"/>
  <c r="J11" i="8" s="1"/>
  <c r="I12" i="8"/>
  <c r="H12" i="8"/>
  <c r="E12" i="8"/>
  <c r="E11" i="8" s="1"/>
  <c r="G11" i="8"/>
  <c r="F11" i="8"/>
  <c r="D11" i="8"/>
  <c r="C11" i="8"/>
  <c r="J10" i="8"/>
  <c r="I10" i="8"/>
  <c r="H10" i="8"/>
  <c r="K10" i="8" s="1"/>
  <c r="E10" i="8"/>
  <c r="J9" i="8"/>
  <c r="I9" i="8"/>
  <c r="H9" i="8"/>
  <c r="E9" i="8"/>
  <c r="K9" i="8" s="1"/>
  <c r="K8" i="8"/>
  <c r="J8" i="8"/>
  <c r="I8" i="8"/>
  <c r="H8" i="8"/>
  <c r="E8" i="8"/>
  <c r="K7" i="8"/>
  <c r="K6" i="8" s="1"/>
  <c r="J7" i="8"/>
  <c r="J6" i="8" s="1"/>
  <c r="I7" i="8"/>
  <c r="I6" i="8" s="1"/>
  <c r="H7" i="8"/>
  <c r="E7" i="8"/>
  <c r="E6" i="8" s="1"/>
  <c r="H6" i="8"/>
  <c r="G6" i="8"/>
  <c r="F6" i="8"/>
  <c r="D6" i="8"/>
  <c r="C6" i="8"/>
  <c r="L77" i="36"/>
  <c r="K77" i="36"/>
  <c r="J77" i="36"/>
  <c r="I77" i="36"/>
  <c r="E77" i="36"/>
  <c r="L76" i="36"/>
  <c r="K76" i="36"/>
  <c r="J76" i="36"/>
  <c r="I76" i="36"/>
  <c r="E76" i="36"/>
  <c r="M76" i="36" s="1"/>
  <c r="L75" i="36"/>
  <c r="K75" i="36"/>
  <c r="J75" i="36"/>
  <c r="I75" i="36"/>
  <c r="E75" i="36"/>
  <c r="M75" i="36" s="1"/>
  <c r="M74" i="36"/>
  <c r="L74" i="36"/>
  <c r="K74" i="36"/>
  <c r="J74" i="36"/>
  <c r="I74" i="36"/>
  <c r="E74" i="36"/>
  <c r="L73" i="36"/>
  <c r="K73" i="36"/>
  <c r="J73" i="36"/>
  <c r="I73" i="36"/>
  <c r="M73" i="36" s="1"/>
  <c r="E73" i="36"/>
  <c r="J72" i="36"/>
  <c r="I72" i="36"/>
  <c r="H72" i="36"/>
  <c r="L72" i="36" s="1"/>
  <c r="G72" i="36"/>
  <c r="F72" i="36"/>
  <c r="F78" i="36" s="1"/>
  <c r="E72" i="36"/>
  <c r="D72" i="36"/>
  <c r="K72" i="36" s="1"/>
  <c r="C72" i="36"/>
  <c r="C78" i="36" s="1"/>
  <c r="L71" i="36"/>
  <c r="K71" i="36"/>
  <c r="J71" i="36"/>
  <c r="I71" i="36"/>
  <c r="E71" i="36"/>
  <c r="E69" i="36" s="1"/>
  <c r="L70" i="36"/>
  <c r="K70" i="36"/>
  <c r="J70" i="36"/>
  <c r="I70" i="36"/>
  <c r="I69" i="36" s="1"/>
  <c r="E70" i="36"/>
  <c r="M70" i="36" s="1"/>
  <c r="H69" i="36"/>
  <c r="L69" i="36" s="1"/>
  <c r="G69" i="36"/>
  <c r="G78" i="36" s="1"/>
  <c r="F69" i="36"/>
  <c r="D69" i="36"/>
  <c r="D78" i="36" s="1"/>
  <c r="C69" i="36"/>
  <c r="J69" i="36" s="1"/>
  <c r="L68" i="36"/>
  <c r="K68" i="36"/>
  <c r="J68" i="36"/>
  <c r="I68" i="36"/>
  <c r="M68" i="36" s="1"/>
  <c r="E68" i="36"/>
  <c r="L67" i="36"/>
  <c r="K67" i="36"/>
  <c r="J67" i="36"/>
  <c r="I67" i="36"/>
  <c r="I65" i="36" s="1"/>
  <c r="E67" i="36"/>
  <c r="M67" i="36" s="1"/>
  <c r="L66" i="36"/>
  <c r="K66" i="36"/>
  <c r="J66" i="36"/>
  <c r="I66" i="36"/>
  <c r="E66" i="36"/>
  <c r="M66" i="36" s="1"/>
  <c r="L65" i="36"/>
  <c r="H65" i="36"/>
  <c r="G65" i="36"/>
  <c r="F65" i="36"/>
  <c r="D65" i="36"/>
  <c r="K65" i="36" s="1"/>
  <c r="C65" i="36"/>
  <c r="J65" i="36" s="1"/>
  <c r="L64" i="36"/>
  <c r="K64" i="36"/>
  <c r="J64" i="36"/>
  <c r="I64" i="36"/>
  <c r="E64" i="36"/>
  <c r="M64" i="36" s="1"/>
  <c r="M63" i="36"/>
  <c r="L63" i="36"/>
  <c r="K63" i="36"/>
  <c r="J63" i="36"/>
  <c r="I63" i="36"/>
  <c r="E63" i="36"/>
  <c r="L62" i="36"/>
  <c r="K62" i="36"/>
  <c r="J62" i="36"/>
  <c r="I62" i="36"/>
  <c r="E62" i="36"/>
  <c r="M62" i="36" s="1"/>
  <c r="L61" i="36"/>
  <c r="K61" i="36"/>
  <c r="J61" i="36"/>
  <c r="I61" i="36"/>
  <c r="E61" i="36"/>
  <c r="M61" i="36" s="1"/>
  <c r="L60" i="36"/>
  <c r="K60" i="36"/>
  <c r="J60" i="36"/>
  <c r="I60" i="36"/>
  <c r="E60" i="36"/>
  <c r="M60" i="36" s="1"/>
  <c r="M59" i="36"/>
  <c r="L59" i="36"/>
  <c r="K59" i="36"/>
  <c r="J59" i="36"/>
  <c r="I59" i="36"/>
  <c r="I58" i="36" s="1"/>
  <c r="E59" i="36"/>
  <c r="L58" i="36"/>
  <c r="K58" i="36"/>
  <c r="H58" i="36"/>
  <c r="G58" i="36"/>
  <c r="F58" i="36"/>
  <c r="D58" i="36"/>
  <c r="C58" i="36"/>
  <c r="J58" i="36" s="1"/>
  <c r="L57" i="36"/>
  <c r="K57" i="36"/>
  <c r="J57" i="36"/>
  <c r="I57" i="36"/>
  <c r="E57" i="36"/>
  <c r="M57" i="36" s="1"/>
  <c r="M56" i="36"/>
  <c r="L56" i="36"/>
  <c r="K56" i="36"/>
  <c r="J56" i="36"/>
  <c r="I56" i="36"/>
  <c r="E56" i="36"/>
  <c r="L55" i="36"/>
  <c r="K55" i="36"/>
  <c r="J55" i="36"/>
  <c r="I55" i="36"/>
  <c r="E55" i="36"/>
  <c r="M55" i="36" s="1"/>
  <c r="L54" i="36"/>
  <c r="K54" i="36"/>
  <c r="J54" i="36"/>
  <c r="I54" i="36"/>
  <c r="I52" i="36" s="1"/>
  <c r="E54" i="36"/>
  <c r="M54" i="36" s="1"/>
  <c r="L53" i="36"/>
  <c r="K53" i="36"/>
  <c r="J53" i="36"/>
  <c r="I53" i="36"/>
  <c r="E53" i="36"/>
  <c r="M53" i="36" s="1"/>
  <c r="M52" i="36" s="1"/>
  <c r="L52" i="36"/>
  <c r="H52" i="36"/>
  <c r="G52" i="36"/>
  <c r="F52" i="36"/>
  <c r="D52" i="36"/>
  <c r="K52" i="36" s="1"/>
  <c r="C52" i="36"/>
  <c r="J52" i="36" s="1"/>
  <c r="L51" i="36"/>
  <c r="K51" i="36"/>
  <c r="J51" i="36"/>
  <c r="I51" i="36"/>
  <c r="E51" i="36"/>
  <c r="M51" i="36" s="1"/>
  <c r="M50" i="36"/>
  <c r="L50" i="36"/>
  <c r="K50" i="36"/>
  <c r="J50" i="36"/>
  <c r="I50" i="36"/>
  <c r="E50" i="36"/>
  <c r="L49" i="36"/>
  <c r="K49" i="36"/>
  <c r="J49" i="36"/>
  <c r="I49" i="36"/>
  <c r="E49" i="36"/>
  <c r="M49" i="36" s="1"/>
  <c r="L48" i="36"/>
  <c r="K48" i="36"/>
  <c r="J48" i="36"/>
  <c r="I48" i="36"/>
  <c r="E48" i="36"/>
  <c r="M48" i="36" s="1"/>
  <c r="L47" i="36"/>
  <c r="K47" i="36"/>
  <c r="J47" i="36"/>
  <c r="I47" i="36"/>
  <c r="E47" i="36"/>
  <c r="M47" i="36" s="1"/>
  <c r="M46" i="36"/>
  <c r="L46" i="36"/>
  <c r="K46" i="36"/>
  <c r="J46" i="36"/>
  <c r="I46" i="36"/>
  <c r="I45" i="36" s="1"/>
  <c r="E46" i="36"/>
  <c r="L45" i="36"/>
  <c r="K45" i="36"/>
  <c r="H45" i="36"/>
  <c r="G45" i="36"/>
  <c r="F45" i="36"/>
  <c r="D45" i="36"/>
  <c r="C45" i="36"/>
  <c r="J45" i="36" s="1"/>
  <c r="L44" i="36"/>
  <c r="K44" i="36"/>
  <c r="J44" i="36"/>
  <c r="I44" i="36"/>
  <c r="E44" i="36"/>
  <c r="M44" i="36" s="1"/>
  <c r="L43" i="36"/>
  <c r="K43" i="36"/>
  <c r="J43" i="36"/>
  <c r="I43" i="36"/>
  <c r="M43" i="36" s="1"/>
  <c r="E43" i="36"/>
  <c r="L42" i="36"/>
  <c r="K42" i="36"/>
  <c r="J42" i="36"/>
  <c r="I42" i="36"/>
  <c r="E42" i="36"/>
  <c r="M42" i="36" s="1"/>
  <c r="L41" i="36"/>
  <c r="K41" i="36"/>
  <c r="J41" i="36"/>
  <c r="I41" i="36"/>
  <c r="I40" i="36" s="1"/>
  <c r="E41" i="36"/>
  <c r="M41" i="36" s="1"/>
  <c r="K40" i="36"/>
  <c r="H40" i="36"/>
  <c r="L40" i="36" s="1"/>
  <c r="G40" i="36"/>
  <c r="F40" i="36"/>
  <c r="D40" i="36"/>
  <c r="C40" i="36"/>
  <c r="J40" i="36" s="1"/>
  <c r="L39" i="36"/>
  <c r="K39" i="36"/>
  <c r="J39" i="36"/>
  <c r="I39" i="36"/>
  <c r="E39" i="36"/>
  <c r="M39" i="36" s="1"/>
  <c r="L38" i="36"/>
  <c r="K38" i="36"/>
  <c r="J38" i="36"/>
  <c r="I38" i="36"/>
  <c r="I36" i="36" s="1"/>
  <c r="E38" i="36"/>
  <c r="M38" i="36" s="1"/>
  <c r="M37" i="36"/>
  <c r="M36" i="36" s="1"/>
  <c r="L37" i="36"/>
  <c r="K37" i="36"/>
  <c r="J37" i="36"/>
  <c r="I37" i="36"/>
  <c r="E37" i="36"/>
  <c r="K36" i="36"/>
  <c r="H36" i="36"/>
  <c r="L36" i="36" s="1"/>
  <c r="G36" i="36"/>
  <c r="F36" i="36"/>
  <c r="D36" i="36"/>
  <c r="C36" i="36"/>
  <c r="J36" i="36" s="1"/>
  <c r="L35" i="36"/>
  <c r="K35" i="36"/>
  <c r="J35" i="36"/>
  <c r="I35" i="36"/>
  <c r="E35" i="36"/>
  <c r="M35" i="36" s="1"/>
  <c r="L34" i="36"/>
  <c r="K34" i="36"/>
  <c r="J34" i="36"/>
  <c r="I34" i="36"/>
  <c r="M34" i="36" s="1"/>
  <c r="M32" i="36" s="1"/>
  <c r="E34" i="36"/>
  <c r="L33" i="36"/>
  <c r="K33" i="36"/>
  <c r="J33" i="36"/>
  <c r="I33" i="36"/>
  <c r="E33" i="36"/>
  <c r="M33" i="36" s="1"/>
  <c r="J32" i="36"/>
  <c r="H32" i="36"/>
  <c r="L32" i="36" s="1"/>
  <c r="G32" i="36"/>
  <c r="F32" i="36"/>
  <c r="E32" i="36"/>
  <c r="D32" i="36"/>
  <c r="K32" i="36" s="1"/>
  <c r="C32" i="36"/>
  <c r="L31" i="36"/>
  <c r="K31" i="36"/>
  <c r="J31" i="36"/>
  <c r="I31" i="36"/>
  <c r="E31" i="36"/>
  <c r="M31" i="36" s="1"/>
  <c r="L30" i="36"/>
  <c r="K30" i="36"/>
  <c r="J30" i="36"/>
  <c r="I30" i="36"/>
  <c r="E30" i="36"/>
  <c r="M30" i="36" s="1"/>
  <c r="L29" i="36"/>
  <c r="K29" i="36"/>
  <c r="J29" i="36"/>
  <c r="I29" i="36"/>
  <c r="E29" i="36"/>
  <c r="M29" i="36" s="1"/>
  <c r="M28" i="36"/>
  <c r="L28" i="36"/>
  <c r="K28" i="36"/>
  <c r="J28" i="36"/>
  <c r="I28" i="36"/>
  <c r="E28" i="36"/>
  <c r="L27" i="36"/>
  <c r="K27" i="36"/>
  <c r="J27" i="36"/>
  <c r="I27" i="36"/>
  <c r="E27" i="36"/>
  <c r="M27" i="36" s="1"/>
  <c r="L26" i="36"/>
  <c r="K26" i="36"/>
  <c r="J26" i="36"/>
  <c r="I26" i="36"/>
  <c r="E26" i="36"/>
  <c r="M26" i="36" s="1"/>
  <c r="L25" i="36"/>
  <c r="K25" i="36"/>
  <c r="J25" i="36"/>
  <c r="I25" i="36"/>
  <c r="E25" i="36"/>
  <c r="M25" i="36" s="1"/>
  <c r="M24" i="36"/>
  <c r="L24" i="36"/>
  <c r="K24" i="36"/>
  <c r="J24" i="36"/>
  <c r="I24" i="36"/>
  <c r="E24" i="36"/>
  <c r="L23" i="36"/>
  <c r="K23" i="36"/>
  <c r="J23" i="36"/>
  <c r="I23" i="36"/>
  <c r="E23" i="36"/>
  <c r="M23" i="36" s="1"/>
  <c r="L22" i="36"/>
  <c r="K22" i="36"/>
  <c r="J22" i="36"/>
  <c r="I22" i="36"/>
  <c r="E22" i="36"/>
  <c r="M22" i="36" s="1"/>
  <c r="L21" i="36"/>
  <c r="K21" i="36"/>
  <c r="J21" i="36"/>
  <c r="I21" i="36"/>
  <c r="E21" i="36"/>
  <c r="M21" i="36" s="1"/>
  <c r="M20" i="36"/>
  <c r="L20" i="36"/>
  <c r="K20" i="36"/>
  <c r="J20" i="36"/>
  <c r="I20" i="36"/>
  <c r="E20" i="36"/>
  <c r="L19" i="36"/>
  <c r="K19" i="36"/>
  <c r="J19" i="36"/>
  <c r="I19" i="36"/>
  <c r="E19" i="36"/>
  <c r="M19" i="36" s="1"/>
  <c r="L18" i="36"/>
  <c r="K18" i="36"/>
  <c r="J18" i="36"/>
  <c r="I18" i="36"/>
  <c r="E18" i="36"/>
  <c r="M18" i="36" s="1"/>
  <c r="L17" i="36"/>
  <c r="K17" i="36"/>
  <c r="J17" i="36"/>
  <c r="I17" i="36"/>
  <c r="E17" i="36"/>
  <c r="M17" i="36" s="1"/>
  <c r="M16" i="36"/>
  <c r="L16" i="36"/>
  <c r="K16" i="36"/>
  <c r="J16" i="36"/>
  <c r="I16" i="36"/>
  <c r="E16" i="36"/>
  <c r="L15" i="36"/>
  <c r="K15" i="36"/>
  <c r="K11" i="36" s="1"/>
  <c r="J15" i="36"/>
  <c r="I15" i="36"/>
  <c r="E15" i="36"/>
  <c r="M15" i="36" s="1"/>
  <c r="L14" i="36"/>
  <c r="K14" i="36"/>
  <c r="J14" i="36"/>
  <c r="I14" i="36"/>
  <c r="E14" i="36"/>
  <c r="M14" i="36" s="1"/>
  <c r="L13" i="36"/>
  <c r="L11" i="36" s="1"/>
  <c r="K13" i="36"/>
  <c r="J13" i="36"/>
  <c r="I13" i="36"/>
  <c r="I11" i="36" s="1"/>
  <c r="E13" i="36"/>
  <c r="M13" i="36" s="1"/>
  <c r="M12" i="36"/>
  <c r="M11" i="36" s="1"/>
  <c r="L12" i="36"/>
  <c r="K12" i="36"/>
  <c r="J12" i="36"/>
  <c r="J11" i="36" s="1"/>
  <c r="I12" i="36"/>
  <c r="E12" i="36"/>
  <c r="H11" i="36"/>
  <c r="G11" i="36"/>
  <c r="F11" i="36"/>
  <c r="D11" i="36"/>
  <c r="C11" i="36"/>
  <c r="L10" i="36"/>
  <c r="K10" i="36"/>
  <c r="J10" i="36"/>
  <c r="I10" i="36"/>
  <c r="E10" i="36"/>
  <c r="M10" i="36" s="1"/>
  <c r="L9" i="36"/>
  <c r="K9" i="36"/>
  <c r="J9" i="36"/>
  <c r="I9" i="36"/>
  <c r="M9" i="36" s="1"/>
  <c r="E9" i="36"/>
  <c r="L8" i="36"/>
  <c r="K8" i="36"/>
  <c r="J8" i="36"/>
  <c r="I8" i="36"/>
  <c r="E8" i="36"/>
  <c r="M8" i="36" s="1"/>
  <c r="L7" i="36"/>
  <c r="L6" i="36" s="1"/>
  <c r="K7" i="36"/>
  <c r="J7" i="36"/>
  <c r="J6" i="36" s="1"/>
  <c r="I7" i="36"/>
  <c r="I6" i="36" s="1"/>
  <c r="E7" i="36"/>
  <c r="M7" i="36" s="1"/>
  <c r="K6" i="36"/>
  <c r="H6" i="36"/>
  <c r="G6" i="36"/>
  <c r="F6" i="36"/>
  <c r="D6" i="36"/>
  <c r="C6" i="36"/>
  <c r="K64" i="6"/>
  <c r="J64" i="6"/>
  <c r="L64" i="6" s="1"/>
  <c r="I64" i="6"/>
  <c r="F64" i="6"/>
  <c r="K63" i="6"/>
  <c r="L63" i="6" s="1"/>
  <c r="J63" i="6"/>
  <c r="I63" i="6"/>
  <c r="F63" i="6"/>
  <c r="K62" i="6"/>
  <c r="L62" i="6" s="1"/>
  <c r="J62" i="6"/>
  <c r="I62" i="6"/>
  <c r="F62" i="6"/>
  <c r="K61" i="6"/>
  <c r="J61" i="6"/>
  <c r="L61" i="6" s="1"/>
  <c r="I61" i="6"/>
  <c r="I59" i="6" s="1"/>
  <c r="F61" i="6"/>
  <c r="K60" i="6"/>
  <c r="K59" i="6" s="1"/>
  <c r="J60" i="6"/>
  <c r="J59" i="6" s="1"/>
  <c r="I60" i="6"/>
  <c r="F60" i="6"/>
  <c r="F59" i="6" s="1"/>
  <c r="H59" i="6"/>
  <c r="G59" i="6"/>
  <c r="E59" i="6"/>
  <c r="D59" i="6"/>
  <c r="K58" i="6"/>
  <c r="L58" i="6" s="1"/>
  <c r="J58" i="6"/>
  <c r="I58" i="6"/>
  <c r="F58" i="6"/>
  <c r="K57" i="6"/>
  <c r="J57" i="6"/>
  <c r="L57" i="6" s="1"/>
  <c r="I57" i="6"/>
  <c r="F57" i="6"/>
  <c r="K56" i="6"/>
  <c r="J56" i="6"/>
  <c r="L56" i="6" s="1"/>
  <c r="I56" i="6"/>
  <c r="F56" i="6"/>
  <c r="K55" i="6"/>
  <c r="K53" i="6" s="1"/>
  <c r="J55" i="6"/>
  <c r="L55" i="6" s="1"/>
  <c r="I55" i="6"/>
  <c r="F55" i="6"/>
  <c r="L54" i="6"/>
  <c r="K54" i="6"/>
  <c r="J54" i="6"/>
  <c r="I54" i="6"/>
  <c r="F54" i="6"/>
  <c r="F53" i="6" s="1"/>
  <c r="I53" i="6"/>
  <c r="H53" i="6"/>
  <c r="G53" i="6"/>
  <c r="E53" i="6"/>
  <c r="D53" i="6"/>
  <c r="K52" i="6"/>
  <c r="K48" i="6" s="1"/>
  <c r="J52" i="6"/>
  <c r="J48" i="6" s="1"/>
  <c r="I52" i="6"/>
  <c r="F52" i="6"/>
  <c r="K51" i="6"/>
  <c r="J51" i="6"/>
  <c r="L51" i="6" s="1"/>
  <c r="I51" i="6"/>
  <c r="F51" i="6"/>
  <c r="L50" i="6"/>
  <c r="K50" i="6"/>
  <c r="J50" i="6"/>
  <c r="I50" i="6"/>
  <c r="F50" i="6"/>
  <c r="K49" i="6"/>
  <c r="J49" i="6"/>
  <c r="L49" i="6" s="1"/>
  <c r="I49" i="6"/>
  <c r="I48" i="6" s="1"/>
  <c r="F49" i="6"/>
  <c r="H48" i="6"/>
  <c r="G48" i="6"/>
  <c r="G37" i="6" s="1"/>
  <c r="G66" i="6" s="1"/>
  <c r="F48" i="6"/>
  <c r="E48" i="6"/>
  <c r="D48" i="6"/>
  <c r="K47" i="6"/>
  <c r="J47" i="6"/>
  <c r="L47" i="6" s="1"/>
  <c r="I47" i="6"/>
  <c r="F47" i="6"/>
  <c r="L46" i="6"/>
  <c r="K46" i="6"/>
  <c r="J46" i="6"/>
  <c r="I46" i="6"/>
  <c r="F46" i="6"/>
  <c r="K45" i="6"/>
  <c r="J45" i="6"/>
  <c r="L45" i="6" s="1"/>
  <c r="I45" i="6"/>
  <c r="F45" i="6"/>
  <c r="K44" i="6"/>
  <c r="J44" i="6"/>
  <c r="L44" i="6" s="1"/>
  <c r="I44" i="6"/>
  <c r="F44" i="6"/>
  <c r="K43" i="6"/>
  <c r="L43" i="6" s="1"/>
  <c r="J43" i="6"/>
  <c r="I43" i="6"/>
  <c r="F43" i="6"/>
  <c r="K42" i="6"/>
  <c r="L42" i="6" s="1"/>
  <c r="J42" i="6"/>
  <c r="I42" i="6"/>
  <c r="F42" i="6"/>
  <c r="K41" i="6"/>
  <c r="J41" i="6"/>
  <c r="L41" i="6" s="1"/>
  <c r="I41" i="6"/>
  <c r="I40" i="6" s="1"/>
  <c r="F41" i="6"/>
  <c r="F40" i="6" s="1"/>
  <c r="F37" i="6" s="1"/>
  <c r="F66" i="6" s="1"/>
  <c r="J40" i="6"/>
  <c r="H40" i="6"/>
  <c r="G40" i="6"/>
  <c r="E40" i="6"/>
  <c r="E37" i="6" s="1"/>
  <c r="D40" i="6"/>
  <c r="K39" i="6"/>
  <c r="L39" i="6" s="1"/>
  <c r="L38" i="6" s="1"/>
  <c r="J39" i="6"/>
  <c r="I39" i="6"/>
  <c r="F39" i="6"/>
  <c r="J38" i="6"/>
  <c r="I38" i="6"/>
  <c r="H38" i="6"/>
  <c r="H37" i="6" s="1"/>
  <c r="G38" i="6"/>
  <c r="F38" i="6"/>
  <c r="E38" i="6"/>
  <c r="D38" i="6"/>
  <c r="D37" i="6"/>
  <c r="D66" i="6" s="1"/>
  <c r="K36" i="6"/>
  <c r="J36" i="6"/>
  <c r="L36" i="6" s="1"/>
  <c r="F36" i="6"/>
  <c r="K35" i="6"/>
  <c r="J35" i="6"/>
  <c r="L35" i="6" s="1"/>
  <c r="I35" i="6"/>
  <c r="F35" i="6"/>
  <c r="K34" i="6"/>
  <c r="L34" i="6" s="1"/>
  <c r="J34" i="6"/>
  <c r="I34" i="6"/>
  <c r="F34" i="6"/>
  <c r="K33" i="6"/>
  <c r="J33" i="6"/>
  <c r="L33" i="6" s="1"/>
  <c r="I33" i="6"/>
  <c r="F33" i="6"/>
  <c r="K32" i="6"/>
  <c r="J32" i="6"/>
  <c r="L32" i="6" s="1"/>
  <c r="I32" i="6"/>
  <c r="F32" i="6"/>
  <c r="K31" i="6"/>
  <c r="J31" i="6"/>
  <c r="L31" i="6" s="1"/>
  <c r="I31" i="6"/>
  <c r="F31" i="6"/>
  <c r="K30" i="6"/>
  <c r="J30" i="6"/>
  <c r="L30" i="6" s="1"/>
  <c r="I30" i="6"/>
  <c r="F30" i="6"/>
  <c r="L29" i="6"/>
  <c r="K29" i="6"/>
  <c r="J29" i="6"/>
  <c r="I29" i="6"/>
  <c r="F29" i="6"/>
  <c r="K28" i="6"/>
  <c r="K27" i="6" s="1"/>
  <c r="J28" i="6"/>
  <c r="J27" i="6" s="1"/>
  <c r="I28" i="6"/>
  <c r="I27" i="6" s="1"/>
  <c r="F28" i="6"/>
  <c r="H27" i="6"/>
  <c r="G27" i="6"/>
  <c r="G8" i="6" s="1"/>
  <c r="F27" i="6"/>
  <c r="E27" i="6"/>
  <c r="D27" i="6"/>
  <c r="K26" i="6"/>
  <c r="J26" i="6"/>
  <c r="L26" i="6" s="1"/>
  <c r="I26" i="6"/>
  <c r="F26" i="6"/>
  <c r="L25" i="6"/>
  <c r="K25" i="6"/>
  <c r="J25" i="6"/>
  <c r="I25" i="6"/>
  <c r="F25" i="6"/>
  <c r="K24" i="6"/>
  <c r="J24" i="6"/>
  <c r="L24" i="6" s="1"/>
  <c r="I24" i="6"/>
  <c r="F24" i="6"/>
  <c r="K23" i="6"/>
  <c r="J23" i="6"/>
  <c r="L23" i="6" s="1"/>
  <c r="I23" i="6"/>
  <c r="F23" i="6"/>
  <c r="K22" i="6"/>
  <c r="L22" i="6" s="1"/>
  <c r="J22" i="6"/>
  <c r="I22" i="6"/>
  <c r="F22" i="6"/>
  <c r="K21" i="6"/>
  <c r="K20" i="6" s="1"/>
  <c r="J21" i="6"/>
  <c r="J20" i="6" s="1"/>
  <c r="I21" i="6"/>
  <c r="I20" i="6" s="1"/>
  <c r="F21" i="6"/>
  <c r="F20" i="6" s="1"/>
  <c r="H20" i="6"/>
  <c r="G20" i="6"/>
  <c r="E20" i="6"/>
  <c r="E8" i="6" s="1"/>
  <c r="D20" i="6"/>
  <c r="K19" i="6"/>
  <c r="J19" i="6"/>
  <c r="L19" i="6" s="1"/>
  <c r="I19" i="6"/>
  <c r="F19" i="6"/>
  <c r="K18" i="6"/>
  <c r="L18" i="6" s="1"/>
  <c r="J18" i="6"/>
  <c r="I18" i="6"/>
  <c r="F18" i="6"/>
  <c r="K17" i="6"/>
  <c r="K16" i="6" s="1"/>
  <c r="J17" i="6"/>
  <c r="J16" i="6" s="1"/>
  <c r="I17" i="6"/>
  <c r="I16" i="6" s="1"/>
  <c r="F17" i="6"/>
  <c r="F16" i="6" s="1"/>
  <c r="H16" i="6"/>
  <c r="G16" i="6"/>
  <c r="E16" i="6"/>
  <c r="D16" i="6"/>
  <c r="K15" i="6"/>
  <c r="J15" i="6"/>
  <c r="L15" i="6" s="1"/>
  <c r="I15" i="6"/>
  <c r="F15" i="6"/>
  <c r="K14" i="6"/>
  <c r="L14" i="6" s="1"/>
  <c r="J14" i="6"/>
  <c r="I14" i="6"/>
  <c r="F14" i="6"/>
  <c r="F13" i="6" s="1"/>
  <c r="F8" i="6" s="1"/>
  <c r="J13" i="6"/>
  <c r="I13" i="6"/>
  <c r="H13" i="6"/>
  <c r="G13" i="6"/>
  <c r="E13" i="6"/>
  <c r="D13" i="6"/>
  <c r="K12" i="6"/>
  <c r="J12" i="6"/>
  <c r="L12" i="6" s="1"/>
  <c r="I12" i="6"/>
  <c r="I9" i="6" s="1"/>
  <c r="F12" i="6"/>
  <c r="K11" i="6"/>
  <c r="J11" i="6"/>
  <c r="L11" i="6" s="1"/>
  <c r="I11" i="6"/>
  <c r="F11" i="6"/>
  <c r="K10" i="6"/>
  <c r="L10" i="6" s="1"/>
  <c r="L9" i="6" s="1"/>
  <c r="J10" i="6"/>
  <c r="I10" i="6"/>
  <c r="F10" i="6"/>
  <c r="H9" i="6"/>
  <c r="H8" i="6" s="1"/>
  <c r="G9" i="6"/>
  <c r="F9" i="6"/>
  <c r="E9" i="6"/>
  <c r="D9" i="6"/>
  <c r="D8" i="6"/>
  <c r="K7" i="6"/>
  <c r="K6" i="6" s="1"/>
  <c r="J7" i="6"/>
  <c r="J6" i="6" s="1"/>
  <c r="I7" i="6"/>
  <c r="I6" i="6" s="1"/>
  <c r="F7" i="6"/>
  <c r="F6" i="6" s="1"/>
  <c r="H6" i="6"/>
  <c r="G6" i="6"/>
  <c r="E6" i="6"/>
  <c r="D6" i="6"/>
  <c r="M64" i="5"/>
  <c r="L64" i="5"/>
  <c r="K64" i="5"/>
  <c r="N64" i="5" s="1"/>
  <c r="J64" i="5"/>
  <c r="F64" i="5"/>
  <c r="M63" i="5"/>
  <c r="L63" i="5"/>
  <c r="K63" i="5"/>
  <c r="N63" i="5" s="1"/>
  <c r="J63" i="5"/>
  <c r="F63" i="5"/>
  <c r="M62" i="5"/>
  <c r="M59" i="5" s="1"/>
  <c r="L62" i="5"/>
  <c r="K62" i="5"/>
  <c r="J62" i="5"/>
  <c r="F62" i="5"/>
  <c r="M61" i="5"/>
  <c r="L61" i="5"/>
  <c r="L59" i="5" s="1"/>
  <c r="K61" i="5"/>
  <c r="N61" i="5" s="1"/>
  <c r="J61" i="5"/>
  <c r="F61" i="5"/>
  <c r="M60" i="5"/>
  <c r="L60" i="5"/>
  <c r="K60" i="5"/>
  <c r="N60" i="5" s="1"/>
  <c r="J60" i="5"/>
  <c r="J59" i="5" s="1"/>
  <c r="F60" i="5"/>
  <c r="F59" i="5" s="1"/>
  <c r="I59" i="5"/>
  <c r="H59" i="5"/>
  <c r="G59" i="5"/>
  <c r="E59" i="5"/>
  <c r="D59" i="5"/>
  <c r="M58" i="5"/>
  <c r="L58" i="5"/>
  <c r="K58" i="5"/>
  <c r="N58" i="5" s="1"/>
  <c r="J58" i="5"/>
  <c r="F58" i="5"/>
  <c r="N57" i="5"/>
  <c r="M57" i="5"/>
  <c r="L57" i="5"/>
  <c r="K57" i="5"/>
  <c r="J57" i="5"/>
  <c r="F57" i="5"/>
  <c r="F53" i="5" s="1"/>
  <c r="N56" i="5"/>
  <c r="M56" i="5"/>
  <c r="L56" i="5"/>
  <c r="K56" i="5"/>
  <c r="J56" i="5"/>
  <c r="F56" i="5"/>
  <c r="M55" i="5"/>
  <c r="M53" i="5" s="1"/>
  <c r="L55" i="5"/>
  <c r="N55" i="5" s="1"/>
  <c r="K55" i="5"/>
  <c r="J55" i="5"/>
  <c r="F55" i="5"/>
  <c r="M54" i="5"/>
  <c r="L54" i="5"/>
  <c r="L53" i="5" s="1"/>
  <c r="K54" i="5"/>
  <c r="N54" i="5" s="1"/>
  <c r="N53" i="5" s="1"/>
  <c r="J54" i="5"/>
  <c r="J53" i="5" s="1"/>
  <c r="F54" i="5"/>
  <c r="I53" i="5"/>
  <c r="H53" i="5"/>
  <c r="G53" i="5"/>
  <c r="E53" i="5"/>
  <c r="D53" i="5"/>
  <c r="M52" i="5"/>
  <c r="L52" i="5"/>
  <c r="K52" i="5"/>
  <c r="N52" i="5" s="1"/>
  <c r="J52" i="5"/>
  <c r="F52" i="5"/>
  <c r="F48" i="5" s="1"/>
  <c r="M51" i="5"/>
  <c r="L51" i="5"/>
  <c r="K51" i="5"/>
  <c r="N51" i="5" s="1"/>
  <c r="J51" i="5"/>
  <c r="J48" i="5" s="1"/>
  <c r="F51" i="5"/>
  <c r="M50" i="5"/>
  <c r="M48" i="5" s="1"/>
  <c r="L50" i="5"/>
  <c r="K50" i="5"/>
  <c r="N50" i="5" s="1"/>
  <c r="J50" i="5"/>
  <c r="F50" i="5"/>
  <c r="M49" i="5"/>
  <c r="N49" i="5" s="1"/>
  <c r="L49" i="5"/>
  <c r="K49" i="5"/>
  <c r="J49" i="5"/>
  <c r="F49" i="5"/>
  <c r="L48" i="5"/>
  <c r="K48" i="5"/>
  <c r="I48" i="5"/>
  <c r="H48" i="5"/>
  <c r="G48" i="5"/>
  <c r="E48" i="5"/>
  <c r="D48" i="5"/>
  <c r="N47" i="5"/>
  <c r="M47" i="5"/>
  <c r="L47" i="5"/>
  <c r="K47" i="5"/>
  <c r="J47" i="5"/>
  <c r="F47" i="5"/>
  <c r="M46" i="5"/>
  <c r="L46" i="5"/>
  <c r="N46" i="5" s="1"/>
  <c r="K46" i="5"/>
  <c r="J46" i="5"/>
  <c r="F46" i="5"/>
  <c r="M45" i="5"/>
  <c r="L45" i="5"/>
  <c r="K45" i="5"/>
  <c r="N45" i="5" s="1"/>
  <c r="J45" i="5"/>
  <c r="F45" i="5"/>
  <c r="N44" i="5"/>
  <c r="M44" i="5"/>
  <c r="L44" i="5"/>
  <c r="K44" i="5"/>
  <c r="J44" i="5"/>
  <c r="F44" i="5"/>
  <c r="F40" i="5" s="1"/>
  <c r="N43" i="5"/>
  <c r="M43" i="5"/>
  <c r="L43" i="5"/>
  <c r="K43" i="5"/>
  <c r="J43" i="5"/>
  <c r="F43" i="5"/>
  <c r="M42" i="5"/>
  <c r="M40" i="5" s="1"/>
  <c r="L42" i="5"/>
  <c r="N42" i="5" s="1"/>
  <c r="K42" i="5"/>
  <c r="J42" i="5"/>
  <c r="F42" i="5"/>
  <c r="M41" i="5"/>
  <c r="L41" i="5"/>
  <c r="L40" i="5" s="1"/>
  <c r="K41" i="5"/>
  <c r="N41" i="5" s="1"/>
  <c r="N40" i="5" s="1"/>
  <c r="J41" i="5"/>
  <c r="J40" i="5" s="1"/>
  <c r="F41" i="5"/>
  <c r="I40" i="5"/>
  <c r="H40" i="5"/>
  <c r="H37" i="5" s="1"/>
  <c r="H66" i="5" s="1"/>
  <c r="G40" i="5"/>
  <c r="E40" i="5"/>
  <c r="D40" i="5"/>
  <c r="M39" i="5"/>
  <c r="M38" i="5" s="1"/>
  <c r="L39" i="5"/>
  <c r="L38" i="5" s="1"/>
  <c r="L37" i="5" s="1"/>
  <c r="K39" i="5"/>
  <c r="N39" i="5" s="1"/>
  <c r="N38" i="5" s="1"/>
  <c r="J39" i="5"/>
  <c r="F39" i="5"/>
  <c r="F38" i="5" s="1"/>
  <c r="J38" i="5"/>
  <c r="I38" i="5"/>
  <c r="I37" i="5" s="1"/>
  <c r="H38" i="5"/>
  <c r="G38" i="5"/>
  <c r="G37" i="5" s="1"/>
  <c r="E38" i="5"/>
  <c r="D38" i="5"/>
  <c r="E37" i="5"/>
  <c r="E66" i="5" s="1"/>
  <c r="D37" i="5"/>
  <c r="M36" i="5"/>
  <c r="L36" i="5"/>
  <c r="K36" i="5"/>
  <c r="N36" i="5" s="1"/>
  <c r="J36" i="5"/>
  <c r="F36" i="5"/>
  <c r="M35" i="5"/>
  <c r="N35" i="5" s="1"/>
  <c r="L35" i="5"/>
  <c r="K35" i="5"/>
  <c r="J35" i="5"/>
  <c r="F35" i="5"/>
  <c r="M34" i="5"/>
  <c r="L34" i="5"/>
  <c r="K34" i="5"/>
  <c r="N34" i="5" s="1"/>
  <c r="J34" i="5"/>
  <c r="F34" i="5"/>
  <c r="M33" i="5"/>
  <c r="L33" i="5"/>
  <c r="K33" i="5"/>
  <c r="N33" i="5" s="1"/>
  <c r="J33" i="5"/>
  <c r="F33" i="5"/>
  <c r="M32" i="5"/>
  <c r="L32" i="5"/>
  <c r="K32" i="5"/>
  <c r="N32" i="5" s="1"/>
  <c r="J32" i="5"/>
  <c r="F32" i="5"/>
  <c r="M31" i="5"/>
  <c r="N31" i="5" s="1"/>
  <c r="L31" i="5"/>
  <c r="K31" i="5"/>
  <c r="J31" i="5"/>
  <c r="F31" i="5"/>
  <c r="M30" i="5"/>
  <c r="L30" i="5"/>
  <c r="K30" i="5"/>
  <c r="K27" i="5" s="1"/>
  <c r="J30" i="5"/>
  <c r="F30" i="5"/>
  <c r="M29" i="5"/>
  <c r="L29" i="5"/>
  <c r="K29" i="5"/>
  <c r="N29" i="5" s="1"/>
  <c r="J29" i="5"/>
  <c r="J27" i="5" s="1"/>
  <c r="F29" i="5"/>
  <c r="F27" i="5" s="1"/>
  <c r="M28" i="5"/>
  <c r="L28" i="5"/>
  <c r="L27" i="5" s="1"/>
  <c r="K28" i="5"/>
  <c r="N28" i="5" s="1"/>
  <c r="J28" i="5"/>
  <c r="F28" i="5"/>
  <c r="M27" i="5"/>
  <c r="I27" i="5"/>
  <c r="H27" i="5"/>
  <c r="G27" i="5"/>
  <c r="E27" i="5"/>
  <c r="D27" i="5"/>
  <c r="N26" i="5"/>
  <c r="M26" i="5"/>
  <c r="L26" i="5"/>
  <c r="K26" i="5"/>
  <c r="J26" i="5"/>
  <c r="F26" i="5"/>
  <c r="N25" i="5"/>
  <c r="M25" i="5"/>
  <c r="L25" i="5"/>
  <c r="K25" i="5"/>
  <c r="J25" i="5"/>
  <c r="F25" i="5"/>
  <c r="M24" i="5"/>
  <c r="L24" i="5"/>
  <c r="N24" i="5" s="1"/>
  <c r="K24" i="5"/>
  <c r="J24" i="5"/>
  <c r="F24" i="5"/>
  <c r="M23" i="5"/>
  <c r="L23" i="5"/>
  <c r="K23" i="5"/>
  <c r="N23" i="5" s="1"/>
  <c r="J23" i="5"/>
  <c r="J20" i="5" s="1"/>
  <c r="F23" i="5"/>
  <c r="N22" i="5"/>
  <c r="M22" i="5"/>
  <c r="L22" i="5"/>
  <c r="K22" i="5"/>
  <c r="J22" i="5"/>
  <c r="F22" i="5"/>
  <c r="F20" i="5" s="1"/>
  <c r="N21" i="5"/>
  <c r="M21" i="5"/>
  <c r="L21" i="5"/>
  <c r="K21" i="5"/>
  <c r="K20" i="5" s="1"/>
  <c r="J21" i="5"/>
  <c r="F21" i="5"/>
  <c r="M20" i="5"/>
  <c r="L20" i="5"/>
  <c r="I20" i="5"/>
  <c r="H20" i="5"/>
  <c r="G20" i="5"/>
  <c r="E20" i="5"/>
  <c r="D20" i="5"/>
  <c r="D8" i="5" s="1"/>
  <c r="M19" i="5"/>
  <c r="L19" i="5"/>
  <c r="K19" i="5"/>
  <c r="N19" i="5" s="1"/>
  <c r="J19" i="5"/>
  <c r="F19" i="5"/>
  <c r="M18" i="5"/>
  <c r="N18" i="5" s="1"/>
  <c r="L18" i="5"/>
  <c r="K18" i="5"/>
  <c r="J18" i="5"/>
  <c r="F18" i="5"/>
  <c r="M17" i="5"/>
  <c r="M16" i="5" s="1"/>
  <c r="L17" i="5"/>
  <c r="L16" i="5" s="1"/>
  <c r="K17" i="5"/>
  <c r="K16" i="5" s="1"/>
  <c r="J17" i="5"/>
  <c r="F17" i="5"/>
  <c r="F16" i="5" s="1"/>
  <c r="J16" i="5"/>
  <c r="I16" i="5"/>
  <c r="I8" i="5" s="1"/>
  <c r="H16" i="5"/>
  <c r="G16" i="5"/>
  <c r="E16" i="5"/>
  <c r="D16" i="5"/>
  <c r="M15" i="5"/>
  <c r="M13" i="5" s="1"/>
  <c r="L15" i="5"/>
  <c r="L13" i="5" s="1"/>
  <c r="K15" i="5"/>
  <c r="J15" i="5"/>
  <c r="J13" i="5" s="1"/>
  <c r="F15" i="5"/>
  <c r="M14" i="5"/>
  <c r="L14" i="5"/>
  <c r="K14" i="5"/>
  <c r="N14" i="5" s="1"/>
  <c r="J14" i="5"/>
  <c r="F14" i="5"/>
  <c r="I13" i="5"/>
  <c r="H13" i="5"/>
  <c r="G13" i="5"/>
  <c r="F13" i="5"/>
  <c r="E13" i="5"/>
  <c r="D13" i="5"/>
  <c r="M12" i="5"/>
  <c r="L12" i="5"/>
  <c r="K12" i="5"/>
  <c r="K9" i="5" s="1"/>
  <c r="J12" i="5"/>
  <c r="F12" i="5"/>
  <c r="M11" i="5"/>
  <c r="L11" i="5"/>
  <c r="K11" i="5"/>
  <c r="N11" i="5" s="1"/>
  <c r="J11" i="5"/>
  <c r="J9" i="5" s="1"/>
  <c r="F11" i="5"/>
  <c r="F9" i="5" s="1"/>
  <c r="M10" i="5"/>
  <c r="L10" i="5"/>
  <c r="L9" i="5" s="1"/>
  <c r="L8" i="5" s="1"/>
  <c r="K10" i="5"/>
  <c r="N10" i="5" s="1"/>
  <c r="J10" i="5"/>
  <c r="F10" i="5"/>
  <c r="M9" i="5"/>
  <c r="I9" i="5"/>
  <c r="H9" i="5"/>
  <c r="G9" i="5"/>
  <c r="G8" i="5" s="1"/>
  <c r="E9" i="5"/>
  <c r="E8" i="5" s="1"/>
  <c r="D9" i="5"/>
  <c r="H8" i="5"/>
  <c r="M7" i="5"/>
  <c r="M6" i="5" s="1"/>
  <c r="L7" i="5"/>
  <c r="L6" i="5" s="1"/>
  <c r="K7" i="5"/>
  <c r="N7" i="5" s="1"/>
  <c r="N6" i="5" s="1"/>
  <c r="J7" i="5"/>
  <c r="F7" i="5"/>
  <c r="F6" i="5" s="1"/>
  <c r="J6" i="5"/>
  <c r="I6" i="5"/>
  <c r="H6" i="5"/>
  <c r="G6" i="5"/>
  <c r="E6" i="5"/>
  <c r="D6" i="5"/>
  <c r="L17" i="4"/>
  <c r="K17" i="4"/>
  <c r="I17" i="4"/>
  <c r="H17" i="4"/>
  <c r="F17" i="4"/>
  <c r="E17" i="4"/>
  <c r="C17" i="4"/>
  <c r="D15" i="4" s="1"/>
  <c r="N16" i="4"/>
  <c r="M16" i="4"/>
  <c r="J16" i="4"/>
  <c r="G16" i="4"/>
  <c r="M15" i="4"/>
  <c r="J15" i="4"/>
  <c r="N15" i="4" s="1"/>
  <c r="G15" i="4"/>
  <c r="M14" i="4"/>
  <c r="J14" i="4"/>
  <c r="G14" i="4"/>
  <c r="N14" i="4" s="1"/>
  <c r="D14" i="4"/>
  <c r="M13" i="4"/>
  <c r="J13" i="4"/>
  <c r="G13" i="4"/>
  <c r="N13" i="4" s="1"/>
  <c r="D13" i="4"/>
  <c r="N12" i="4"/>
  <c r="M12" i="4"/>
  <c r="J12" i="4"/>
  <c r="G12" i="4"/>
  <c r="D12" i="4"/>
  <c r="M11" i="4"/>
  <c r="J11" i="4"/>
  <c r="N11" i="4" s="1"/>
  <c r="G11" i="4"/>
  <c r="D11" i="4"/>
  <c r="M10" i="4"/>
  <c r="J10" i="4"/>
  <c r="G10" i="4"/>
  <c r="N10" i="4" s="1"/>
  <c r="D10" i="4"/>
  <c r="M9" i="4"/>
  <c r="J9" i="4"/>
  <c r="N9" i="4" s="1"/>
  <c r="G9" i="4"/>
  <c r="D9" i="4"/>
  <c r="N8" i="4"/>
  <c r="M8" i="4"/>
  <c r="M17" i="4" s="1"/>
  <c r="J8" i="4"/>
  <c r="G8" i="4"/>
  <c r="G17" i="4" s="1"/>
  <c r="D8" i="4"/>
  <c r="L17" i="3"/>
  <c r="K17" i="3"/>
  <c r="I17" i="3"/>
  <c r="H17" i="3"/>
  <c r="F17" i="3"/>
  <c r="E17" i="3"/>
  <c r="C17" i="3"/>
  <c r="M16" i="3"/>
  <c r="N16" i="3" s="1"/>
  <c r="J16" i="3"/>
  <c r="G16" i="3"/>
  <c r="D16" i="3"/>
  <c r="M15" i="3"/>
  <c r="J15" i="3"/>
  <c r="G15" i="3"/>
  <c r="N15" i="3" s="1"/>
  <c r="D15" i="3"/>
  <c r="M14" i="3"/>
  <c r="J14" i="3"/>
  <c r="G14" i="3"/>
  <c r="N14" i="3" s="1"/>
  <c r="D14" i="3"/>
  <c r="M13" i="3"/>
  <c r="J13" i="3"/>
  <c r="G13" i="3"/>
  <c r="N13" i="3" s="1"/>
  <c r="D13" i="3"/>
  <c r="M12" i="3"/>
  <c r="N12" i="3" s="1"/>
  <c r="J12" i="3"/>
  <c r="G12" i="3"/>
  <c r="D12" i="3"/>
  <c r="M11" i="3"/>
  <c r="J11" i="3"/>
  <c r="J17" i="3" s="1"/>
  <c r="G11" i="3"/>
  <c r="N11" i="3" s="1"/>
  <c r="D11" i="3"/>
  <c r="M10" i="3"/>
  <c r="J10" i="3"/>
  <c r="G10" i="3"/>
  <c r="N10" i="3" s="1"/>
  <c r="D10" i="3"/>
  <c r="N9" i="3"/>
  <c r="M9" i="3"/>
  <c r="J9" i="3"/>
  <c r="G9" i="3"/>
  <c r="D9" i="3"/>
  <c r="M8" i="3"/>
  <c r="N8" i="3" s="1"/>
  <c r="J8" i="3"/>
  <c r="G8" i="3"/>
  <c r="G17" i="3" s="1"/>
  <c r="D8" i="3"/>
  <c r="D17" i="3" s="1"/>
  <c r="K17" i="2"/>
  <c r="J17" i="2"/>
  <c r="L17" i="2" s="1"/>
  <c r="H17" i="2"/>
  <c r="G17" i="2"/>
  <c r="I17" i="2" s="1"/>
  <c r="E17" i="2"/>
  <c r="D17" i="2"/>
  <c r="F17" i="2" s="1"/>
  <c r="B17" i="2"/>
  <c r="C15" i="2" s="1"/>
  <c r="L16" i="2"/>
  <c r="M16" i="2" s="1"/>
  <c r="I16" i="2"/>
  <c r="F16" i="2"/>
  <c r="L15" i="2"/>
  <c r="I15" i="2"/>
  <c r="F15" i="2"/>
  <c r="M15" i="2" s="1"/>
  <c r="L14" i="2"/>
  <c r="I14" i="2"/>
  <c r="M14" i="2" s="1"/>
  <c r="F14" i="2"/>
  <c r="C14" i="2"/>
  <c r="L13" i="2"/>
  <c r="I13" i="2"/>
  <c r="F13" i="2"/>
  <c r="M13" i="2" s="1"/>
  <c r="C13" i="2"/>
  <c r="L12" i="2"/>
  <c r="M12" i="2" s="1"/>
  <c r="I12" i="2"/>
  <c r="F12" i="2"/>
  <c r="L11" i="2"/>
  <c r="I11" i="2"/>
  <c r="F11" i="2"/>
  <c r="M11" i="2" s="1"/>
  <c r="L10" i="2"/>
  <c r="I10" i="2"/>
  <c r="M10" i="2" s="1"/>
  <c r="F10" i="2"/>
  <c r="C10" i="2"/>
  <c r="L9" i="2"/>
  <c r="I9" i="2"/>
  <c r="F9" i="2"/>
  <c r="M9" i="2" s="1"/>
  <c r="C9" i="2"/>
  <c r="L8" i="2"/>
  <c r="M8" i="2" s="1"/>
  <c r="I8" i="2"/>
  <c r="F8" i="2"/>
  <c r="E12" i="1"/>
  <c r="O10" i="1"/>
  <c r="N10" i="1"/>
  <c r="M10" i="1"/>
  <c r="J10" i="1"/>
  <c r="G10" i="1"/>
  <c r="P10" i="1" s="1"/>
  <c r="P9" i="1"/>
  <c r="O9" i="1"/>
  <c r="N9" i="1"/>
  <c r="M9" i="1"/>
  <c r="J9" i="1"/>
  <c r="G9" i="1"/>
  <c r="N8" i="1"/>
  <c r="N12" i="1" s="1"/>
  <c r="L8" i="1"/>
  <c r="L12" i="1" s="1"/>
  <c r="K8" i="1"/>
  <c r="M8" i="1" s="1"/>
  <c r="M12" i="1" s="1"/>
  <c r="I8" i="1"/>
  <c r="I12" i="1" s="1"/>
  <c r="H8" i="1"/>
  <c r="J8" i="1" s="1"/>
  <c r="J12" i="1" s="1"/>
  <c r="F8" i="1"/>
  <c r="F12" i="1" s="1"/>
  <c r="E8" i="1"/>
  <c r="D8" i="1"/>
  <c r="D12" i="1" s="1"/>
  <c r="AP68" i="18" l="1"/>
  <c r="C69" i="34"/>
  <c r="K69" i="34"/>
  <c r="S69" i="34"/>
  <c r="N69" i="34"/>
  <c r="U40" i="34"/>
  <c r="G69" i="34"/>
  <c r="O69" i="34"/>
  <c r="H69" i="34"/>
  <c r="P69" i="34"/>
  <c r="J69" i="34"/>
  <c r="R69" i="34"/>
  <c r="U12" i="34"/>
  <c r="U11" i="34" s="1"/>
  <c r="V12" i="34"/>
  <c r="V11" i="34" s="1"/>
  <c r="U16" i="34"/>
  <c r="F40" i="34"/>
  <c r="F69" i="34" s="1"/>
  <c r="V69" i="34" s="1"/>
  <c r="U9" i="34"/>
  <c r="V9" i="34"/>
  <c r="G69" i="33"/>
  <c r="V40" i="33"/>
  <c r="O69" i="33"/>
  <c r="U11" i="33"/>
  <c r="F69" i="33"/>
  <c r="V12" i="33"/>
  <c r="V11" i="33" s="1"/>
  <c r="D40" i="33"/>
  <c r="D69" i="33" s="1"/>
  <c r="V69" i="33" s="1"/>
  <c r="C11" i="33"/>
  <c r="C69" i="33" s="1"/>
  <c r="U69" i="33" s="1"/>
  <c r="E40" i="33"/>
  <c r="F40" i="33"/>
  <c r="E11" i="33"/>
  <c r="E69" i="33" s="1"/>
  <c r="V9" i="33"/>
  <c r="G69" i="32"/>
  <c r="O69" i="32"/>
  <c r="V40" i="32"/>
  <c r="I69" i="32"/>
  <c r="Q69" i="32"/>
  <c r="V11" i="32"/>
  <c r="U12" i="32"/>
  <c r="U11" i="32" s="1"/>
  <c r="C40" i="32"/>
  <c r="F40" i="32"/>
  <c r="C69" i="32"/>
  <c r="F11" i="32"/>
  <c r="F69" i="32" s="1"/>
  <c r="V69" i="32" s="1"/>
  <c r="V9" i="32"/>
  <c r="I69" i="31"/>
  <c r="U69" i="31" s="1"/>
  <c r="Q69" i="31"/>
  <c r="F69" i="31"/>
  <c r="N69" i="31"/>
  <c r="H69" i="31"/>
  <c r="P69" i="31"/>
  <c r="U12" i="31"/>
  <c r="U11" i="31" s="1"/>
  <c r="V12" i="31"/>
  <c r="V11" i="31" s="1"/>
  <c r="V62" i="31"/>
  <c r="V40" i="31" s="1"/>
  <c r="D11" i="31"/>
  <c r="D69" i="31" s="1"/>
  <c r="V69" i="31" s="1"/>
  <c r="U9" i="31"/>
  <c r="E69" i="30"/>
  <c r="M69" i="30"/>
  <c r="F69" i="30"/>
  <c r="N69" i="30"/>
  <c r="V40" i="30"/>
  <c r="G69" i="30"/>
  <c r="O69" i="30"/>
  <c r="H69" i="30"/>
  <c r="V69" i="30" s="1"/>
  <c r="P69" i="30"/>
  <c r="I69" i="30"/>
  <c r="Q69" i="30"/>
  <c r="C40" i="30"/>
  <c r="C69" i="30" s="1"/>
  <c r="U69" i="30" s="1"/>
  <c r="U16" i="30"/>
  <c r="U11" i="30" s="1"/>
  <c r="V12" i="30"/>
  <c r="V11" i="30" s="1"/>
  <c r="U9" i="30"/>
  <c r="V9" i="30"/>
  <c r="E69" i="29"/>
  <c r="M69" i="29"/>
  <c r="U40" i="29"/>
  <c r="F69" i="29"/>
  <c r="N69" i="29"/>
  <c r="V69" i="29" s="1"/>
  <c r="G69" i="29"/>
  <c r="O69" i="29"/>
  <c r="H69" i="29"/>
  <c r="P69" i="29"/>
  <c r="U11" i="29"/>
  <c r="V40" i="29"/>
  <c r="I69" i="29"/>
  <c r="Q69" i="29"/>
  <c r="C40" i="29"/>
  <c r="C69" i="29" s="1"/>
  <c r="U69" i="29" s="1"/>
  <c r="U16" i="29"/>
  <c r="F40" i="29"/>
  <c r="F11" i="29"/>
  <c r="U9" i="29"/>
  <c r="V9" i="29"/>
  <c r="M9" i="28"/>
  <c r="M38" i="28"/>
  <c r="J67" i="28"/>
  <c r="E67" i="28"/>
  <c r="K67" i="28"/>
  <c r="F67" i="28"/>
  <c r="D9" i="28"/>
  <c r="D38" i="28"/>
  <c r="U81" i="27"/>
  <c r="V81" i="27"/>
  <c r="V75" i="27"/>
  <c r="E81" i="27"/>
  <c r="V81" i="26"/>
  <c r="V75" i="26"/>
  <c r="C81" i="26"/>
  <c r="U81" i="26" s="1"/>
  <c r="U75" i="26"/>
  <c r="U81" i="24"/>
  <c r="V81" i="24"/>
  <c r="U75" i="24"/>
  <c r="V75" i="24"/>
  <c r="U81" i="23"/>
  <c r="V81" i="23"/>
  <c r="U75" i="23"/>
  <c r="V75" i="23"/>
  <c r="U68" i="23"/>
  <c r="V81" i="22"/>
  <c r="U75" i="22"/>
  <c r="C81" i="22"/>
  <c r="U81" i="22" s="1"/>
  <c r="V75" i="22"/>
  <c r="L7" i="21"/>
  <c r="L37" i="21"/>
  <c r="AE68" i="20"/>
  <c r="U68" i="20"/>
  <c r="AC68" i="20"/>
  <c r="AK68" i="20"/>
  <c r="AP15" i="20"/>
  <c r="W68" i="20"/>
  <c r="I68" i="20"/>
  <c r="Q68" i="20"/>
  <c r="Y68" i="20"/>
  <c r="AG68" i="20"/>
  <c r="AO68" i="20"/>
  <c r="AP42" i="20"/>
  <c r="J68" i="20"/>
  <c r="AP39" i="20"/>
  <c r="C68" i="20"/>
  <c r="K68" i="20"/>
  <c r="S68" i="20"/>
  <c r="AA68" i="20"/>
  <c r="AI68" i="20"/>
  <c r="AP11" i="20"/>
  <c r="AP55" i="20"/>
  <c r="AP18" i="20"/>
  <c r="AM68" i="20"/>
  <c r="R15" i="20"/>
  <c r="AP20" i="20"/>
  <c r="R50" i="20"/>
  <c r="R55" i="20"/>
  <c r="R11" i="20"/>
  <c r="R22" i="20"/>
  <c r="R42" i="20"/>
  <c r="R39" i="20" s="1"/>
  <c r="R61" i="20"/>
  <c r="F68" i="19"/>
  <c r="N68" i="19"/>
  <c r="V68" i="19"/>
  <c r="AD68" i="19"/>
  <c r="AL68" i="19"/>
  <c r="AP29" i="19"/>
  <c r="AP10" i="19" s="1"/>
  <c r="AP68" i="19" s="1"/>
  <c r="H68" i="19"/>
  <c r="P68" i="19"/>
  <c r="X68" i="19"/>
  <c r="AF68" i="19"/>
  <c r="AN68" i="19"/>
  <c r="AP50" i="19"/>
  <c r="AP39" i="19" s="1"/>
  <c r="AP43" i="19"/>
  <c r="AP42" i="19" s="1"/>
  <c r="AP62" i="19"/>
  <c r="AP61" i="19" s="1"/>
  <c r="R40" i="19"/>
  <c r="R50" i="19"/>
  <c r="R55" i="19"/>
  <c r="AP11" i="17"/>
  <c r="AP50" i="17"/>
  <c r="T68" i="17"/>
  <c r="AB68" i="17"/>
  <c r="AJ68" i="17"/>
  <c r="AP15" i="17"/>
  <c r="AP18" i="17"/>
  <c r="AP29" i="17"/>
  <c r="V68" i="17"/>
  <c r="AD68" i="17"/>
  <c r="AL68" i="17"/>
  <c r="AP55" i="17"/>
  <c r="F68" i="17"/>
  <c r="N68" i="17"/>
  <c r="AP22" i="17"/>
  <c r="R18" i="17"/>
  <c r="R10" i="17" s="1"/>
  <c r="AP44" i="17"/>
  <c r="AP42" i="17" s="1"/>
  <c r="AP63" i="17"/>
  <c r="AP61" i="17" s="1"/>
  <c r="R29" i="17"/>
  <c r="R40" i="17"/>
  <c r="R50" i="17"/>
  <c r="R55" i="17"/>
  <c r="AP11" i="16"/>
  <c r="AP50" i="16"/>
  <c r="AP39" i="16" s="1"/>
  <c r="G68" i="16"/>
  <c r="O68" i="16"/>
  <c r="W68" i="16"/>
  <c r="AE68" i="16"/>
  <c r="AM68" i="16"/>
  <c r="AP15" i="16"/>
  <c r="H68" i="16"/>
  <c r="P68" i="16"/>
  <c r="T68" i="16"/>
  <c r="AB68" i="16"/>
  <c r="AJ68" i="16"/>
  <c r="C68" i="16"/>
  <c r="K68" i="16"/>
  <c r="AP22" i="16"/>
  <c r="AP29" i="16"/>
  <c r="AP42" i="16"/>
  <c r="R15" i="16"/>
  <c r="R50" i="16"/>
  <c r="R55" i="16"/>
  <c r="R11" i="16"/>
  <c r="R22" i="16"/>
  <c r="R42" i="16"/>
  <c r="R61" i="16"/>
  <c r="F68" i="15"/>
  <c r="N68" i="15"/>
  <c r="AP22" i="15"/>
  <c r="G68" i="15"/>
  <c r="O68" i="15"/>
  <c r="X68" i="15"/>
  <c r="AF68" i="15"/>
  <c r="AN68" i="15"/>
  <c r="AP29" i="15"/>
  <c r="AP61" i="15"/>
  <c r="AP11" i="15"/>
  <c r="R39" i="15"/>
  <c r="AP55" i="15"/>
  <c r="AP39" i="15"/>
  <c r="AP42" i="15"/>
  <c r="J68" i="15"/>
  <c r="S68" i="15"/>
  <c r="AA68" i="15"/>
  <c r="AI68" i="15"/>
  <c r="K68" i="15"/>
  <c r="AP15" i="15"/>
  <c r="AP50" i="15"/>
  <c r="U68" i="15"/>
  <c r="AC68" i="15"/>
  <c r="AK68" i="15"/>
  <c r="R11" i="15"/>
  <c r="R22" i="15"/>
  <c r="R18" i="15"/>
  <c r="F68" i="14"/>
  <c r="N68" i="14"/>
  <c r="AP18" i="14"/>
  <c r="AP29" i="14"/>
  <c r="I68" i="14"/>
  <c r="Q68" i="14"/>
  <c r="AP10" i="14"/>
  <c r="AP42" i="14"/>
  <c r="AP39" i="14" s="1"/>
  <c r="AP68" i="14" s="1"/>
  <c r="C68" i="14"/>
  <c r="K68" i="14"/>
  <c r="U68" i="14"/>
  <c r="AC68" i="14"/>
  <c r="AK68" i="14"/>
  <c r="AP55" i="14"/>
  <c r="R8" i="14"/>
  <c r="R15" i="14"/>
  <c r="R40" i="14"/>
  <c r="R55" i="14"/>
  <c r="R11" i="14"/>
  <c r="R42" i="14"/>
  <c r="R61" i="14"/>
  <c r="G68" i="13"/>
  <c r="O68" i="13"/>
  <c r="W68" i="13"/>
  <c r="AE68" i="13"/>
  <c r="AM68" i="13"/>
  <c r="AP18" i="13"/>
  <c r="AP29" i="13"/>
  <c r="J68" i="13"/>
  <c r="Z68" i="13"/>
  <c r="AH68" i="13"/>
  <c r="AP50" i="13"/>
  <c r="C68" i="13"/>
  <c r="K68" i="13"/>
  <c r="S68" i="13"/>
  <c r="AA68" i="13"/>
  <c r="AI68" i="13"/>
  <c r="AP42" i="13"/>
  <c r="AP39" i="13" s="1"/>
  <c r="AP55" i="13"/>
  <c r="F68" i="13"/>
  <c r="N68" i="13"/>
  <c r="V68" i="13"/>
  <c r="AD68" i="13"/>
  <c r="AL68" i="13"/>
  <c r="AP15" i="13"/>
  <c r="AP10" i="13" s="1"/>
  <c r="AP68" i="13" s="1"/>
  <c r="AP20" i="13"/>
  <c r="R40" i="13"/>
  <c r="R50" i="13"/>
  <c r="R55" i="13"/>
  <c r="R11" i="13"/>
  <c r="R10" i="13" s="1"/>
  <c r="R22" i="13"/>
  <c r="R42" i="13"/>
  <c r="R61" i="13"/>
  <c r="X68" i="12"/>
  <c r="AF68" i="12"/>
  <c r="AN68" i="12"/>
  <c r="AP18" i="12"/>
  <c r="AP29" i="12"/>
  <c r="S68" i="12"/>
  <c r="AA68" i="12"/>
  <c r="AI68" i="12"/>
  <c r="AP11" i="12"/>
  <c r="AP55" i="12"/>
  <c r="R10" i="12"/>
  <c r="C68" i="12"/>
  <c r="K68" i="12"/>
  <c r="W68" i="12"/>
  <c r="AE68" i="12"/>
  <c r="AM68" i="12"/>
  <c r="U68" i="12"/>
  <c r="AC68" i="12"/>
  <c r="AK68" i="12"/>
  <c r="E68" i="12"/>
  <c r="M68" i="12"/>
  <c r="V68" i="12"/>
  <c r="AD68" i="12"/>
  <c r="AL68" i="12"/>
  <c r="F68" i="12"/>
  <c r="R8" i="12"/>
  <c r="R15" i="12"/>
  <c r="R40" i="12"/>
  <c r="R39" i="12" s="1"/>
  <c r="AP45" i="12"/>
  <c r="AP42" i="12" s="1"/>
  <c r="AP39" i="12" s="1"/>
  <c r="R50" i="12"/>
  <c r="R55" i="12"/>
  <c r="AP64" i="12"/>
  <c r="AP61" i="12" s="1"/>
  <c r="AM68" i="11"/>
  <c r="AL68" i="11"/>
  <c r="G68" i="11"/>
  <c r="O68" i="11"/>
  <c r="W68" i="11"/>
  <c r="AE68" i="11"/>
  <c r="X68" i="11"/>
  <c r="AF68" i="11"/>
  <c r="AN68" i="11"/>
  <c r="AP18" i="11"/>
  <c r="AP29" i="11"/>
  <c r="AP10" i="11" s="1"/>
  <c r="AP42" i="11"/>
  <c r="AP39" i="11" s="1"/>
  <c r="N68" i="11"/>
  <c r="AO68" i="11"/>
  <c r="D68" i="11"/>
  <c r="L68" i="11"/>
  <c r="AP22" i="11"/>
  <c r="F68" i="11"/>
  <c r="AP55" i="11"/>
  <c r="AD68" i="11"/>
  <c r="R15" i="11"/>
  <c r="R50" i="11"/>
  <c r="R55" i="11"/>
  <c r="R11" i="11"/>
  <c r="R22" i="11"/>
  <c r="R42" i="11"/>
  <c r="R61" i="11"/>
  <c r="E68" i="38"/>
  <c r="M68" i="38"/>
  <c r="U68" i="38"/>
  <c r="AC68" i="38"/>
  <c r="AK68" i="38"/>
  <c r="V68" i="38"/>
  <c r="AL68" i="38"/>
  <c r="G68" i="38"/>
  <c r="O68" i="38"/>
  <c r="W68" i="38"/>
  <c r="AE68" i="38"/>
  <c r="AM68" i="38"/>
  <c r="D68" i="38"/>
  <c r="L68" i="38"/>
  <c r="AD68" i="38"/>
  <c r="H68" i="38"/>
  <c r="P68" i="38"/>
  <c r="X68" i="38"/>
  <c r="AF68" i="38"/>
  <c r="AN68" i="38"/>
  <c r="R15" i="38"/>
  <c r="AP15" i="38" s="1"/>
  <c r="R50" i="38"/>
  <c r="AP50" i="38" s="1"/>
  <c r="R55" i="38"/>
  <c r="AP55" i="38" s="1"/>
  <c r="R29" i="38"/>
  <c r="AP29" i="38" s="1"/>
  <c r="AP19" i="38"/>
  <c r="R11" i="38"/>
  <c r="R22" i="38"/>
  <c r="AP22" i="38" s="1"/>
  <c r="R42" i="38"/>
  <c r="R61" i="38"/>
  <c r="AP61" i="38" s="1"/>
  <c r="X68" i="9"/>
  <c r="AF68" i="9"/>
  <c r="AN68" i="9"/>
  <c r="I68" i="9"/>
  <c r="Q68" i="9"/>
  <c r="J68" i="9"/>
  <c r="R68" i="9"/>
  <c r="Z68" i="9"/>
  <c r="AH68" i="9"/>
  <c r="AP29" i="9"/>
  <c r="T68" i="9"/>
  <c r="AB68" i="9"/>
  <c r="AJ68" i="9"/>
  <c r="AP11" i="9"/>
  <c r="AP10" i="9" s="1"/>
  <c r="AP22" i="9"/>
  <c r="F68" i="9"/>
  <c r="N68" i="9"/>
  <c r="V68" i="9"/>
  <c r="AD68" i="9"/>
  <c r="AL68" i="9"/>
  <c r="AP42" i="9"/>
  <c r="AP44" i="9"/>
  <c r="AP53" i="9"/>
  <c r="AP50" i="9" s="1"/>
  <c r="AP58" i="9"/>
  <c r="AP55" i="9" s="1"/>
  <c r="AP63" i="9"/>
  <c r="AP61" i="9" s="1"/>
  <c r="K32" i="8"/>
  <c r="K58" i="8"/>
  <c r="K69" i="8"/>
  <c r="K72" i="8"/>
  <c r="K78" i="8" s="1"/>
  <c r="K36" i="8"/>
  <c r="I78" i="8"/>
  <c r="J78" i="8"/>
  <c r="H32" i="8"/>
  <c r="E52" i="8"/>
  <c r="K39" i="8"/>
  <c r="K43" i="8"/>
  <c r="K40" i="8" s="1"/>
  <c r="E45" i="8"/>
  <c r="E65" i="8"/>
  <c r="E69" i="8"/>
  <c r="E78" i="8" s="1"/>
  <c r="K75" i="8"/>
  <c r="H11" i="8"/>
  <c r="H45" i="8"/>
  <c r="H65" i="8"/>
  <c r="H69" i="8"/>
  <c r="H78" i="8" s="1"/>
  <c r="M58" i="36"/>
  <c r="M72" i="36"/>
  <c r="I78" i="36"/>
  <c r="L78" i="36"/>
  <c r="M40" i="36"/>
  <c r="M45" i="36"/>
  <c r="M65" i="36"/>
  <c r="E78" i="36"/>
  <c r="M6" i="36"/>
  <c r="J78" i="36"/>
  <c r="E6" i="36"/>
  <c r="E40" i="36"/>
  <c r="I32" i="36"/>
  <c r="E52" i="36"/>
  <c r="E65" i="36"/>
  <c r="H78" i="36"/>
  <c r="E11" i="36"/>
  <c r="E36" i="36"/>
  <c r="E45" i="36"/>
  <c r="E58" i="36"/>
  <c r="M71" i="36"/>
  <c r="M69" i="36" s="1"/>
  <c r="M77" i="36"/>
  <c r="M78" i="36" s="1"/>
  <c r="K69" i="36"/>
  <c r="K78" i="36" s="1"/>
  <c r="L40" i="6"/>
  <c r="L13" i="6"/>
  <c r="L8" i="6" s="1"/>
  <c r="H66" i="6"/>
  <c r="E66" i="6"/>
  <c r="L53" i="6"/>
  <c r="I8" i="6"/>
  <c r="I37" i="6"/>
  <c r="I66" i="6" s="1"/>
  <c r="K40" i="6"/>
  <c r="J53" i="6"/>
  <c r="J37" i="6" s="1"/>
  <c r="J66" i="6" s="1"/>
  <c r="L7" i="6"/>
  <c r="L6" i="6" s="1"/>
  <c r="J9" i="6"/>
  <c r="J8" i="6" s="1"/>
  <c r="L52" i="6"/>
  <c r="L48" i="6" s="1"/>
  <c r="L37" i="6" s="1"/>
  <c r="L60" i="6"/>
  <c r="L59" i="6" s="1"/>
  <c r="K9" i="6"/>
  <c r="K13" i="6"/>
  <c r="L28" i="6"/>
  <c r="L27" i="6" s="1"/>
  <c r="K38" i="6"/>
  <c r="K37" i="6" s="1"/>
  <c r="L17" i="6"/>
  <c r="L16" i="6" s="1"/>
  <c r="L21" i="6"/>
  <c r="L20" i="6" s="1"/>
  <c r="N9" i="5"/>
  <c r="L66" i="5"/>
  <c r="F8" i="5"/>
  <c r="K8" i="5"/>
  <c r="J8" i="5"/>
  <c r="I66" i="5"/>
  <c r="G66" i="5"/>
  <c r="M8" i="5"/>
  <c r="J37" i="5"/>
  <c r="M37" i="5"/>
  <c r="M66" i="5" s="1"/>
  <c r="N20" i="5"/>
  <c r="D66" i="5"/>
  <c r="F37" i="5"/>
  <c r="F66" i="5" s="1"/>
  <c r="N48" i="5"/>
  <c r="K6" i="5"/>
  <c r="N15" i="5"/>
  <c r="N13" i="5" s="1"/>
  <c r="K38" i="5"/>
  <c r="N12" i="5"/>
  <c r="K13" i="5"/>
  <c r="N17" i="5"/>
  <c r="N16" i="5" s="1"/>
  <c r="N30" i="5"/>
  <c r="N27" i="5" s="1"/>
  <c r="K40" i="5"/>
  <c r="K53" i="5"/>
  <c r="N62" i="5"/>
  <c r="N59" i="5" s="1"/>
  <c r="K59" i="5"/>
  <c r="O12" i="4"/>
  <c r="O9" i="4"/>
  <c r="O15" i="4"/>
  <c r="D17" i="4"/>
  <c r="O11" i="4"/>
  <c r="O10" i="4"/>
  <c r="N17" i="4"/>
  <c r="O14" i="4" s="1"/>
  <c r="J17" i="4"/>
  <c r="D16" i="4"/>
  <c r="N17" i="3"/>
  <c r="O9" i="3" s="1"/>
  <c r="O8" i="3"/>
  <c r="O16" i="3"/>
  <c r="O13" i="3"/>
  <c r="O11" i="3"/>
  <c r="O15" i="3"/>
  <c r="O10" i="3"/>
  <c r="O14" i="3"/>
  <c r="M17" i="3"/>
  <c r="M17" i="2"/>
  <c r="N12" i="2" s="1"/>
  <c r="N8" i="2"/>
  <c r="N13" i="2"/>
  <c r="N16" i="2"/>
  <c r="N14" i="2"/>
  <c r="N11" i="2"/>
  <c r="C8" i="2"/>
  <c r="C12" i="2"/>
  <c r="C16" i="2"/>
  <c r="C11" i="2"/>
  <c r="G8" i="1"/>
  <c r="K12" i="1"/>
  <c r="O8" i="1"/>
  <c r="O12" i="1" s="1"/>
  <c r="H12" i="1"/>
  <c r="U69" i="34" l="1"/>
  <c r="U69" i="32"/>
  <c r="D67" i="28"/>
  <c r="M67" i="28" s="1"/>
  <c r="L79" i="21"/>
  <c r="R10" i="20"/>
  <c r="R68" i="20" s="1"/>
  <c r="AP10" i="20"/>
  <c r="AP68" i="20" s="1"/>
  <c r="R39" i="19"/>
  <c r="R68" i="19" s="1"/>
  <c r="AP39" i="17"/>
  <c r="R39" i="17"/>
  <c r="R68" i="17" s="1"/>
  <c r="AP10" i="17"/>
  <c r="AP68" i="17" s="1"/>
  <c r="R10" i="16"/>
  <c r="R39" i="16"/>
  <c r="AP10" i="16"/>
  <c r="AP68" i="16" s="1"/>
  <c r="R10" i="15"/>
  <c r="R68" i="15" s="1"/>
  <c r="AP10" i="15"/>
  <c r="AP68" i="15" s="1"/>
  <c r="R10" i="14"/>
  <c r="R39" i="14"/>
  <c r="R68" i="14"/>
  <c r="R39" i="13"/>
  <c r="R68" i="13" s="1"/>
  <c r="R68" i="12"/>
  <c r="AP10" i="12"/>
  <c r="AP68" i="12" s="1"/>
  <c r="AP68" i="11"/>
  <c r="R39" i="11"/>
  <c r="R10" i="11"/>
  <c r="AP42" i="38"/>
  <c r="AP39" i="38" s="1"/>
  <c r="R39" i="38"/>
  <c r="AP11" i="38"/>
  <c r="AP10" i="38" s="1"/>
  <c r="AP68" i="38" s="1"/>
  <c r="R10" i="38"/>
  <c r="R68" i="38" s="1"/>
  <c r="AP39" i="9"/>
  <c r="AP68" i="9" s="1"/>
  <c r="L66" i="6"/>
  <c r="K8" i="6"/>
  <c r="K66" i="6" s="1"/>
  <c r="N37" i="5"/>
  <c r="K37" i="5"/>
  <c r="K66" i="5" s="1"/>
  <c r="N66" i="5" s="1"/>
  <c r="J66" i="5"/>
  <c r="N8" i="5"/>
  <c r="O16" i="4"/>
  <c r="O8" i="4"/>
  <c r="O17" i="4" s="1"/>
  <c r="O13" i="4"/>
  <c r="O12" i="3"/>
  <c r="O17" i="3" s="1"/>
  <c r="C17" i="2"/>
  <c r="N9" i="2"/>
  <c r="N17" i="2" s="1"/>
  <c r="N10" i="2"/>
  <c r="N15" i="2"/>
  <c r="G12" i="1"/>
  <c r="P8" i="1"/>
  <c r="P12" i="1" s="1"/>
  <c r="R68" i="16" l="1"/>
  <c r="R68" i="11"/>
  <c r="V1" i="12" l="1"/>
  <c r="A1" i="34" l="1"/>
  <c r="A1" i="33"/>
  <c r="A1" i="32"/>
  <c r="A1" i="30"/>
  <c r="A1" i="31"/>
  <c r="A1" i="29"/>
  <c r="A1" i="28"/>
  <c r="A1" i="27"/>
  <c r="A1" i="26"/>
  <c r="A1" i="25"/>
  <c r="A1" i="24"/>
  <c r="A1" i="23"/>
  <c r="A1" i="22"/>
  <c r="A1" i="21"/>
  <c r="V1" i="20"/>
  <c r="V1" i="19"/>
  <c r="V1" i="18"/>
  <c r="V1" i="17"/>
  <c r="V1" i="16"/>
  <c r="V1" i="15"/>
  <c r="V1" i="14"/>
  <c r="V1" i="13"/>
  <c r="V1" i="11"/>
  <c r="V1" i="38"/>
  <c r="V1" i="9"/>
  <c r="A1" i="8"/>
  <c r="A1" i="36"/>
  <c r="A1" i="6"/>
  <c r="A1" i="5"/>
  <c r="A1" i="4"/>
  <c r="A1" i="3"/>
  <c r="A1" i="2"/>
  <c r="A1" i="1"/>
</calcChain>
</file>

<file path=xl/sharedStrings.xml><?xml version="1.0" encoding="utf-8"?>
<sst xmlns="http://schemas.openxmlformats.org/spreadsheetml/2006/main" count="3673" uniqueCount="303">
  <si>
    <t>Tabel 1</t>
  </si>
  <si>
    <t>Basisinstellingen</t>
  </si>
  <si>
    <t>Werkgevers</t>
  </si>
  <si>
    <t>Arbeiders</t>
  </si>
  <si>
    <t>Bedienden</t>
  </si>
  <si>
    <t>Ambtenaren</t>
  </si>
  <si>
    <t>Totaal van de werknemers</t>
  </si>
  <si>
    <t>Mannen</t>
  </si>
  <si>
    <t>Vrouwen</t>
  </si>
  <si>
    <t>Totaal</t>
  </si>
  <si>
    <t>RSZ</t>
  </si>
  <si>
    <t>Overheidssector</t>
  </si>
  <si>
    <t>Tabel 2</t>
  </si>
  <si>
    <t>Dimensie van de vestigingseenheden volgens het totaal aantal tewerkgestelde werknemers</t>
  </si>
  <si>
    <t>Vestigingseenheden</t>
  </si>
  <si>
    <t>Aantal</t>
  </si>
  <si>
    <t>%</t>
  </si>
  <si>
    <t>Vestigingen met</t>
  </si>
  <si>
    <t>minder dan 5 werknemers</t>
  </si>
  <si>
    <t>van 5 tot 9 werknemers</t>
  </si>
  <si>
    <t>van 10 tot 19 werknemers</t>
  </si>
  <si>
    <t>van 20 tot 49 werknemers</t>
  </si>
  <si>
    <t>van 50 tot 99 werknemers</t>
  </si>
  <si>
    <t>van 100 tot 199 werknemers</t>
  </si>
  <si>
    <t>van 200 tot 499 werknemers</t>
  </si>
  <si>
    <t>van 500 tot 999 werknemers</t>
  </si>
  <si>
    <t>1.000 werknemers en meer</t>
  </si>
  <si>
    <t>Privé-sector</t>
  </si>
  <si>
    <t>Tabel 2bis</t>
  </si>
  <si>
    <t xml:space="preserve">Dimensie van de vestigingseenheden volgens het totaal aantal tewerkgestelde werknemers </t>
  </si>
  <si>
    <t>1Privé</t>
  </si>
  <si>
    <t>2Privé</t>
  </si>
  <si>
    <t>3Privé</t>
  </si>
  <si>
    <t>4Privé</t>
  </si>
  <si>
    <t>5Privé</t>
  </si>
  <si>
    <t>6Privé</t>
  </si>
  <si>
    <t>7Privé</t>
  </si>
  <si>
    <t>8Privé</t>
  </si>
  <si>
    <t>9Privé</t>
  </si>
  <si>
    <t xml:space="preserve">Overheidssector </t>
  </si>
  <si>
    <t>Tabel 2ter</t>
  </si>
  <si>
    <t>1Openbaar</t>
  </si>
  <si>
    <t>2Openbaar</t>
  </si>
  <si>
    <t>3Openbaar</t>
  </si>
  <si>
    <t>4Openbaar</t>
  </si>
  <si>
    <t>5Openbaar</t>
  </si>
  <si>
    <t>6Openbaar</t>
  </si>
  <si>
    <t>7Openbaar</t>
  </si>
  <si>
    <t>8Openbaar</t>
  </si>
  <si>
    <t>9Openbaar</t>
  </si>
  <si>
    <t>Tabel 3</t>
  </si>
  <si>
    <t>Bestuurlijke arrondissementen, provinciën en gewesten</t>
  </si>
  <si>
    <t>Algemeen totaal</t>
  </si>
  <si>
    <t>Brussels Hoofdst. Gewest</t>
  </si>
  <si>
    <t>Brussel Hoofdstad</t>
  </si>
  <si>
    <t>Vlaams Gewest</t>
  </si>
  <si>
    <t>Antwerpen</t>
  </si>
  <si>
    <t>Mechelen</t>
  </si>
  <si>
    <t>Turnhout</t>
  </si>
  <si>
    <t>Vlaams-Brabant</t>
  </si>
  <si>
    <t>Halle-Vilvoorde</t>
  </si>
  <si>
    <t>Leuven</t>
  </si>
  <si>
    <t>Limburg</t>
  </si>
  <si>
    <t>Hasselt</t>
  </si>
  <si>
    <t>Maaseik</t>
  </si>
  <si>
    <t>Tongeren</t>
  </si>
  <si>
    <t>Oost-Vlaanderen</t>
  </si>
  <si>
    <t>Aalst</t>
  </si>
  <si>
    <t>Dendermonde</t>
  </si>
  <si>
    <t>Eeklo</t>
  </si>
  <si>
    <t>Gent</t>
  </si>
  <si>
    <t>Oudenaarde</t>
  </si>
  <si>
    <t>Sint-Niklaas</t>
  </si>
  <si>
    <t>West-Vlaanderen</t>
  </si>
  <si>
    <t>Brugge</t>
  </si>
  <si>
    <t>Diksmuide</t>
  </si>
  <si>
    <t>Ieper</t>
  </si>
  <si>
    <t>Kortrijk</t>
  </si>
  <si>
    <t>Oostende</t>
  </si>
  <si>
    <t>Roeselare</t>
  </si>
  <si>
    <t>Tielt</t>
  </si>
  <si>
    <t>Veurne</t>
  </si>
  <si>
    <t>Waals-Brabant</t>
  </si>
  <si>
    <t>Nijvel</t>
  </si>
  <si>
    <t>Henegouwen</t>
  </si>
  <si>
    <t>Aat</t>
  </si>
  <si>
    <t>Charleroi</t>
  </si>
  <si>
    <t>Bergen</t>
  </si>
  <si>
    <t>Zinnik</t>
  </si>
  <si>
    <t>Thuin</t>
  </si>
  <si>
    <t>Luik</t>
  </si>
  <si>
    <t>Hoei</t>
  </si>
  <si>
    <t>Verviers</t>
  </si>
  <si>
    <t>Borgworm</t>
  </si>
  <si>
    <t>Luxemburg</t>
  </si>
  <si>
    <t>Aarlen</t>
  </si>
  <si>
    <t>Bastenaken</t>
  </si>
  <si>
    <t>Marche-en-Famenne</t>
  </si>
  <si>
    <t>Neufchâteau</t>
  </si>
  <si>
    <t>Virton</t>
  </si>
  <si>
    <t>Namen</t>
  </si>
  <si>
    <t>Dinant</t>
  </si>
  <si>
    <t>Philippeville</t>
  </si>
  <si>
    <t>Het Rijk</t>
  </si>
  <si>
    <t>Tabel 4</t>
  </si>
  <si>
    <t>Tabel 5</t>
  </si>
  <si>
    <t>Activiteitstakken</t>
  </si>
  <si>
    <t>A.</t>
  </si>
  <si>
    <t>Landbouw, bosbouw en visserij</t>
  </si>
  <si>
    <t>Landbouw</t>
  </si>
  <si>
    <t>Bosbouw</t>
  </si>
  <si>
    <t>Visserij en aquacultuur</t>
  </si>
  <si>
    <t>B.</t>
  </si>
  <si>
    <t>Winning van delfstoffen</t>
  </si>
  <si>
    <t>C.</t>
  </si>
  <si>
    <t>Industrie</t>
  </si>
  <si>
    <t>Vervaardiging van voedingsmiddelen, dranken en tabaksproducten</t>
  </si>
  <si>
    <t>Textiel-, kleding- en leernijverheid</t>
  </si>
  <si>
    <t>Houtindustrie, vervaardiging van artikelen van kurk, riet of vlechtwerk</t>
  </si>
  <si>
    <t xml:space="preserve">Vervaardiging van papier en papierwaren </t>
  </si>
  <si>
    <t>Drukkerijen, reproductie van opgenomen media</t>
  </si>
  <si>
    <t>Vervaardiging van cokes en van geraffineerde aardolieproducten</t>
  </si>
  <si>
    <t>Vervaardiging van chemische producten</t>
  </si>
  <si>
    <t>Vervaardiging van farmaceutische grondstoffen en producten</t>
  </si>
  <si>
    <t>Vervaardiging van producten van rubber of kunststof</t>
  </si>
  <si>
    <t>Vervaardiging van andere niet-metaalhoudende minerale producten</t>
  </si>
  <si>
    <t>Vervaardiging van metalen in primaire vorm</t>
  </si>
  <si>
    <t>Vervaardiging van producten van metaal (excl. machines en apparaten)</t>
  </si>
  <si>
    <t>Vervaardiging van informaticaproducten en van elektronische en optische producten</t>
  </si>
  <si>
    <t>Vervaardiging van elektrische apparatuur</t>
  </si>
  <si>
    <t>Vervaardiging van machines, apparaten en werktuigen, n.e.v.</t>
  </si>
  <si>
    <t>Vervaardiging en assemblage van motorvoertuigen, aanhangwagens en opleggers</t>
  </si>
  <si>
    <t>Vervaardiging van andere transportmiddelen</t>
  </si>
  <si>
    <t>Vervaardiging van meubelen en overige industrie</t>
  </si>
  <si>
    <t>Reparatie en installatie van machines en apparaten</t>
  </si>
  <si>
    <t>D.</t>
  </si>
  <si>
    <t>Productie en distributie van elektriciteit, gas, stoom en gekoelde lucht</t>
  </si>
  <si>
    <t>E.</t>
  </si>
  <si>
    <t>Distributie van water; afval- en afvalwaterbeheer en sanering</t>
  </si>
  <si>
    <t>Winning, behandeling en distributie van water</t>
  </si>
  <si>
    <t>Inzameling en verwerking van afval en afvalwater; terugwinning, sanering en ander afvalbeheer</t>
  </si>
  <si>
    <t>F.</t>
  </si>
  <si>
    <t>Bouwnijverheid</t>
  </si>
  <si>
    <t>G.</t>
  </si>
  <si>
    <t>Groot- en detailhandel; reparatie van auto's en motorfietsen</t>
  </si>
  <si>
    <t>Groot- en detailhandel in en onderhoud en reparatie van motorvoertuigen en motorfietsen</t>
  </si>
  <si>
    <t>Handelsbemiddeling en groothandel (excl. auto's en motorfietsen)</t>
  </si>
  <si>
    <t>Detailhandel (excl. auto's en motorfietsen)</t>
  </si>
  <si>
    <t>H.</t>
  </si>
  <si>
    <t>Vervoer en opslag</t>
  </si>
  <si>
    <t>Vervoer</t>
  </si>
  <si>
    <t>Opslag en vervoerondersteunende activiteiten</t>
  </si>
  <si>
    <t>Posterijen en koeriers</t>
  </si>
  <si>
    <t>I.</t>
  </si>
  <si>
    <t>Verschaffen van accommodatie en maaltijden</t>
  </si>
  <si>
    <t>J.</t>
  </si>
  <si>
    <t>Informatie et communicatie</t>
  </si>
  <si>
    <t>Uitgeverijen</t>
  </si>
  <si>
    <t>Productie van films en muziek, radio en TV</t>
  </si>
  <si>
    <t>Telecommunicatie</t>
  </si>
  <si>
    <t>Informaticatechnologie en dienstverlenende activiteiten op gebied van informatica</t>
  </si>
  <si>
    <t>K.</t>
  </si>
  <si>
    <t>Financiële activiteiten en verzekeringen</t>
  </si>
  <si>
    <t>L.</t>
  </si>
  <si>
    <t>Exploitatie van en handel in onroerend goed</t>
  </si>
  <si>
    <t>M.</t>
  </si>
  <si>
    <t>Vrije beroepen en wetenschappelijke en technische activiteiten</t>
  </si>
  <si>
    <t>Rechts- en boekhoudkundige dienstverlening, activiteiten van hoofdkantoren; bedrijfsbeheer</t>
  </si>
  <si>
    <t>Architecten en ingenieurs; technische testen en toetsen</t>
  </si>
  <si>
    <t>Speur- en ontwikkelingswerk op wetenschappelijk gebied</t>
  </si>
  <si>
    <t>Reclamebureaus, mediarepresentatie, markt- en opinieonderzoek</t>
  </si>
  <si>
    <t>Wetenschappelijke en technische activiteiten (incl. veterinaire diensten)</t>
  </si>
  <si>
    <t>N.</t>
  </si>
  <si>
    <t>Administratieve en ondersteunende diensten</t>
  </si>
  <si>
    <t>Verhuur- en lease</t>
  </si>
  <si>
    <t>Terbeschikkingstelling van personeel</t>
  </si>
  <si>
    <t>Reisbureaus, reisorganisatoren, reserveringsbureaus en aanverwante activiteiten</t>
  </si>
  <si>
    <t>Beveilings- en opsporingsactiviteiten, overige zakelijke dienstverlening</t>
  </si>
  <si>
    <t>O.</t>
  </si>
  <si>
    <t>Openbaar bestuur en defensie; verplichte sociale verzekeringen</t>
  </si>
  <si>
    <t>P.</t>
  </si>
  <si>
    <t>Onderwijs</t>
  </si>
  <si>
    <t>Q.</t>
  </si>
  <si>
    <t>Menselijke gezondheidszorg en maatschappelijke dienstverlening</t>
  </si>
  <si>
    <t>Menselijke gezondheidszorg</t>
  </si>
  <si>
    <t>Maatschappelijke dienstverlening met huisvesting</t>
  </si>
  <si>
    <t>Maatschappelijke dienstverlening zonder huisvesting</t>
  </si>
  <si>
    <t>R.</t>
  </si>
  <si>
    <t>Kunst, amusement en recreatie</t>
  </si>
  <si>
    <t>Kunst en amusement, bibliotheken, musea, loterijen en kansspelen</t>
  </si>
  <si>
    <t>Sport, ontspanning en recreatie</t>
  </si>
  <si>
    <t>S.</t>
  </si>
  <si>
    <t>Overige diensten</t>
  </si>
  <si>
    <t>Verenigingen</t>
  </si>
  <si>
    <t>Reparatie van computers en consumentenartikelen</t>
  </si>
  <si>
    <t>Overige persoonlijke diensten</t>
  </si>
  <si>
    <t>T.</t>
  </si>
  <si>
    <t>Huishoudens als werkgever van huishoudelijk personeel</t>
  </si>
  <si>
    <t>U.</t>
  </si>
  <si>
    <t>Extraterritoriale organisaties en lichamen</t>
  </si>
  <si>
    <t>Tabel 6</t>
  </si>
  <si>
    <t>Tabel 7</t>
  </si>
  <si>
    <t>Hout- en papierindustrie, drukkerijen</t>
  </si>
  <si>
    <t>Vervaardiging van producten van rubber, kunststof en overige niet-metaalhoudende minerale producten</t>
  </si>
  <si>
    <t>Vervaardiging van metalen in primaire vorm en van producten in metaal</t>
  </si>
  <si>
    <t>Vervaardiging van transportmiddelen</t>
  </si>
  <si>
    <t>Overige industrie en reparatie</t>
  </si>
  <si>
    <t>Water-, afval en afvalwaterbeheer</t>
  </si>
  <si>
    <t>Groot- en detailhandel</t>
  </si>
  <si>
    <t>Uitgeverijen en audiovisuele bedrijven</t>
  </si>
  <si>
    <t>Informatica</t>
  </si>
  <si>
    <t>Rechtskundige, boekhoudkundige, bedrijfskundige en technische dienstverlening</t>
  </si>
  <si>
    <t>Reclame en overige wetenschappelijke en technische activiteiten</t>
  </si>
  <si>
    <t>Maatschappelijke dienstverlening</t>
  </si>
  <si>
    <t xml:space="preserve">Algemeen totaal </t>
  </si>
  <si>
    <t>Brussels Hoofdst. Gew.</t>
  </si>
  <si>
    <t>Algemeen</t>
  </si>
  <si>
    <t>totaal</t>
  </si>
  <si>
    <t>Tabel A</t>
  </si>
  <si>
    <t>Privé-</t>
  </si>
  <si>
    <t>sector</t>
  </si>
  <si>
    <t>Tabel 8</t>
  </si>
  <si>
    <t>Tabel 9</t>
  </si>
  <si>
    <t>Tabel 10</t>
  </si>
  <si>
    <t>Tabel 11</t>
  </si>
  <si>
    <t>Overheids-</t>
  </si>
  <si>
    <t>Tabel 12</t>
  </si>
  <si>
    <t>Tabel 13</t>
  </si>
  <si>
    <t>Tabel 14</t>
  </si>
  <si>
    <t>Tabel 15</t>
  </si>
  <si>
    <t>Tabel 16</t>
  </si>
  <si>
    <t>Tabel 17</t>
  </si>
  <si>
    <t>Tabel 18</t>
  </si>
  <si>
    <t>Vestigingseenheden met</t>
  </si>
  <si>
    <t>5 tot 9 werknemers</t>
  </si>
  <si>
    <t>10 tot 19 werknemers</t>
  </si>
  <si>
    <t>20 tot 49 werknemers</t>
  </si>
  <si>
    <t>50 tot 99 werknemers</t>
  </si>
  <si>
    <t>100 tot 199 werknemers</t>
  </si>
  <si>
    <t>200 tot 499 werknemers</t>
  </si>
  <si>
    <t>500 tot 999 werknemers</t>
  </si>
  <si>
    <t>1000 en meer werknemers</t>
  </si>
  <si>
    <t>Tabel B</t>
  </si>
  <si>
    <t>Personeel in de vestigingseenheden met</t>
  </si>
  <si>
    <t>5 tot 9 
werknemers</t>
  </si>
  <si>
    <t xml:space="preserve">Arbeiders </t>
  </si>
  <si>
    <t>Tabel 19</t>
  </si>
  <si>
    <t>Tabel 20</t>
  </si>
  <si>
    <t>Tabel 21</t>
  </si>
  <si>
    <t>Tabel 22</t>
  </si>
  <si>
    <t>Tabel 23</t>
  </si>
  <si>
    <t>Tabel 24</t>
  </si>
  <si>
    <t>Brussels Hoofdstedelijk Gew.</t>
  </si>
  <si>
    <t>Tabel C</t>
  </si>
  <si>
    <t>Oudernaarde</t>
  </si>
  <si>
    <t>Tabel 25</t>
  </si>
  <si>
    <t>Tabel 26</t>
  </si>
  <si>
    <t>Tabel 27</t>
  </si>
  <si>
    <t>Tabel 28</t>
  </si>
  <si>
    <t>Tabel 29</t>
  </si>
  <si>
    <t>Indeling van de werknemers naar activiteitstak</t>
  </si>
  <si>
    <t xml:space="preserve">Indeling van de werknemers naar activiteitstak </t>
  </si>
  <si>
    <t>VE</t>
  </si>
  <si>
    <t>EFFECTIEVEN - Arbeider - Man</t>
  </si>
  <si>
    <t>EFFECTIEVEN - Arbeider - Vrouw</t>
  </si>
  <si>
    <t>1</t>
  </si>
  <si>
    <t>EFFECTIEVEN- Bediende - Man</t>
  </si>
  <si>
    <t>EFFECTIEVEN - Bediende - Vrouw</t>
  </si>
  <si>
    <t>2</t>
  </si>
  <si>
    <t>EFFECTIEVEN - Ambtenaar - Man</t>
  </si>
  <si>
    <t>EFFECTIEVEN - Ambtenaar - Vrouw</t>
  </si>
  <si>
    <t>3</t>
  </si>
  <si>
    <t>4</t>
  </si>
  <si>
    <t>5</t>
  </si>
  <si>
    <t>6</t>
  </si>
  <si>
    <t>7</t>
  </si>
  <si>
    <t>8</t>
  </si>
  <si>
    <t>9</t>
  </si>
  <si>
    <t>Ici exclure la dim "0"</t>
  </si>
  <si>
    <t>Vlaams Gewest, niet nader bepaald (*)</t>
  </si>
  <si>
    <t>Waals Gewest, niet nader bepaald (*)</t>
  </si>
  <si>
    <t>(*) niet nader bepaald: betreft de werknemers, tewerkgesteld door buitenlandse werkgevers zonder vestigingseenheid in België, die hoofdzakelijk in het Vlaams, resp. Waals Gewest zijn tewerkgesteld. (zie E. Classificatiecriteria - plaats van tewerkstelling).</t>
  </si>
  <si>
    <t>(*) Niet nader bepaald: betreft de werknemers, tewerkgesteld door buitenlandse werkgevers zonder vestigingseenheid in België, die hoofdzakelijk in het Vlaams, resp. Waals Gewest zijn tewerkgesteld (zie E. Classificatiecriteria - plaats van tewerkstelling).</t>
  </si>
  <si>
    <t xml:space="preserve">Totaal </t>
  </si>
  <si>
    <t xml:space="preserve">Privé-sector </t>
  </si>
  <si>
    <r>
      <t xml:space="preserve">Privé-sector </t>
    </r>
    <r>
      <rPr>
        <b/>
        <vertAlign val="superscript"/>
        <sz val="12"/>
        <rFont val="Arial"/>
        <family val="2"/>
      </rPr>
      <t/>
    </r>
  </si>
  <si>
    <r>
      <t>Algemeen totaal (</t>
    </r>
    <r>
      <rPr>
        <vertAlign val="superscript"/>
        <sz val="12"/>
        <rFont val="Arial"/>
        <family val="2"/>
      </rPr>
      <t>1</t>
    </r>
    <r>
      <rPr>
        <sz val="12"/>
        <rFont val="Arial"/>
        <family val="2"/>
      </rPr>
      <t>)</t>
    </r>
  </si>
  <si>
    <t/>
  </si>
  <si>
    <t>Totaal (1)</t>
  </si>
  <si>
    <r>
      <t xml:space="preserve">HVKZ </t>
    </r>
    <r>
      <rPr>
        <b/>
        <vertAlign val="superscript"/>
        <sz val="10"/>
        <rFont val="Arial"/>
        <family val="2"/>
      </rPr>
      <t>(1) (2)</t>
    </r>
  </si>
  <si>
    <t xml:space="preserve">Ambtenaren </t>
  </si>
  <si>
    <t>31 maart</t>
  </si>
  <si>
    <t>30 juni</t>
  </si>
  <si>
    <t>30 september</t>
  </si>
  <si>
    <t>Duitstalige Gemeenten</t>
  </si>
  <si>
    <r>
      <t xml:space="preserve">Waals Gewest </t>
    </r>
    <r>
      <rPr>
        <b/>
        <i/>
        <sz val="11"/>
        <rFont val="Arial Narrow"/>
        <family val="2"/>
      </rPr>
      <t>(incl. duitstalige gem.)</t>
    </r>
  </si>
  <si>
    <t>Waals Gewest (incl. duitstalige gem.)</t>
  </si>
  <si>
    <t>Duitstalige gemeenten</t>
  </si>
  <si>
    <t xml:space="preserve">Indeling van de vestigingseenheden naar </t>
  </si>
  <si>
    <t>Doornik - Moeskroen</t>
  </si>
  <si>
    <t>La Louvière</t>
  </si>
  <si>
    <t>Doornik - Moeskreon</t>
  </si>
  <si>
    <t>31 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</si>
</sst>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#,##0\ ;[=0]&quot;-  &quot;;General"/>
    <numFmt numFmtId="165" formatCode="#,##0.00__"/>
    <numFmt numFmtId="166" formatCode="__@"/>
    <numFmt numFmtId="167" formatCode="#,##0\ ;[=0]&quot;- &quot;;General"/>
    <numFmt numFmtId="168" formatCode="#,##0__;[=0]&quot;-   &quot;;General"/>
    <numFmt numFmtId="169" formatCode="#,##0_:;\-#,##0_:;\-_:"/>
    <numFmt numFmtId="170" formatCode="#,##0__;[=0]&quot;-&quot;;General"/>
    <numFmt numFmtId="171" formatCode="#,##0__"/>
  </numFmts>
  <fonts count="7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sz val="9"/>
      <name val="Arial"/>
      <family val="2"/>
    </font>
    <font>
      <b/>
      <sz val="13"/>
      <name val="Arial"/>
      <family val="2"/>
    </font>
    <font>
      <b/>
      <sz val="11.5"/>
      <name val="Arial"/>
      <family val="2"/>
    </font>
    <font>
      <sz val="11.5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8"/>
      <name val="Arial Narrow"/>
      <family val="2"/>
    </font>
    <font>
      <sz val="14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sz val="12"/>
      <name val="Arial"/>
      <family val="2"/>
    </font>
    <font>
      <b/>
      <sz val="12"/>
      <name val="Arial Narrow"/>
      <family val="2"/>
    </font>
    <font>
      <b/>
      <sz val="13"/>
      <name val="Arial Narrow"/>
      <family val="2"/>
    </font>
    <font>
      <b/>
      <sz val="12"/>
      <name val="Arial"/>
      <family val="2"/>
    </font>
    <font>
      <b/>
      <i/>
      <sz val="13"/>
      <name val="Arial Narrow"/>
      <family val="2"/>
    </font>
    <font>
      <sz val="13"/>
      <name val="Arial Narrow"/>
      <family val="2"/>
    </font>
    <font>
      <b/>
      <i/>
      <sz val="12"/>
      <name val="Arial"/>
      <family val="2"/>
    </font>
    <font>
      <sz val="12"/>
      <name val="Arial Narrow"/>
      <family val="2"/>
    </font>
    <font>
      <b/>
      <i/>
      <sz val="13"/>
      <name val="Arial"/>
      <family val="2"/>
    </font>
    <font>
      <sz val="13"/>
      <color indexed="12"/>
      <name val="Arial Narrow"/>
      <family val="2"/>
    </font>
    <font>
      <b/>
      <sz val="13"/>
      <color indexed="12"/>
      <name val="Arial Narrow"/>
      <family val="2"/>
    </font>
    <font>
      <sz val="8"/>
      <name val="Arial Narrow"/>
      <family val="2"/>
    </font>
    <font>
      <b/>
      <sz val="20"/>
      <name val="Arial Narrow"/>
      <family val="2"/>
    </font>
    <font>
      <sz val="12"/>
      <color indexed="10"/>
      <name val="Arial Narrow"/>
      <family val="2"/>
    </font>
    <font>
      <sz val="10"/>
      <color indexed="10"/>
      <name val="Arial Narrow"/>
      <family val="2"/>
    </font>
    <font>
      <b/>
      <sz val="8"/>
      <name val="Arial Narrow"/>
      <family val="2"/>
    </font>
    <font>
      <b/>
      <sz val="20"/>
      <name val="Arial"/>
      <family val="2"/>
    </font>
    <font>
      <sz val="20"/>
      <name val="Arial"/>
      <family val="2"/>
    </font>
    <font>
      <b/>
      <sz val="19"/>
      <name val="Arial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i/>
      <sz val="11"/>
      <name val="Arial"/>
      <family val="2"/>
    </font>
    <font>
      <b/>
      <i/>
      <sz val="11"/>
      <name val="Arial Narrow"/>
      <family val="2"/>
    </font>
    <font>
      <b/>
      <sz val="19"/>
      <name val="Arial Narrow"/>
      <family val="2"/>
    </font>
    <font>
      <b/>
      <sz val="24"/>
      <name val="Arial"/>
      <family val="2"/>
    </font>
    <font>
      <sz val="24"/>
      <name val="Arial"/>
      <family val="2"/>
    </font>
    <font>
      <b/>
      <sz val="18"/>
      <name val="Arial"/>
      <family val="2"/>
    </font>
    <font>
      <sz val="19"/>
      <name val="Arial"/>
      <family val="2"/>
    </font>
    <font>
      <sz val="18"/>
      <name val="Arial"/>
      <family val="2"/>
    </font>
    <font>
      <sz val="16"/>
      <name val="Arial"/>
      <family val="2"/>
    </font>
    <font>
      <b/>
      <i/>
      <sz val="14"/>
      <name val="Arial Narrow"/>
      <family val="2"/>
    </font>
    <font>
      <i/>
      <sz val="14"/>
      <name val="Arial Narrow"/>
      <family val="2"/>
    </font>
    <font>
      <sz val="10"/>
      <color indexed="10"/>
      <name val="Arial"/>
      <family val="2"/>
    </font>
    <font>
      <b/>
      <i/>
      <sz val="11"/>
      <color indexed="10"/>
      <name val="Arial"/>
      <family val="2"/>
    </font>
    <font>
      <sz val="13"/>
      <color indexed="10"/>
      <name val="Arial Narrow"/>
      <family val="2"/>
    </font>
    <font>
      <b/>
      <i/>
      <sz val="13"/>
      <color indexed="10"/>
      <name val="Arial Narrow"/>
      <family val="2"/>
    </font>
    <font>
      <b/>
      <sz val="13"/>
      <color indexed="10"/>
      <name val="Arial Narrow"/>
      <family val="2"/>
    </font>
    <font>
      <sz val="12"/>
      <color indexed="10"/>
      <name val="Arial"/>
      <family val="2"/>
    </font>
    <font>
      <b/>
      <sz val="17"/>
      <name val="Arial"/>
      <family val="2"/>
    </font>
    <font>
      <b/>
      <sz val="16"/>
      <name val="Arial"/>
      <family val="2"/>
    </font>
    <font>
      <sz val="13"/>
      <name val="Arial"/>
      <family val="2"/>
    </font>
    <font>
      <b/>
      <i/>
      <sz val="12"/>
      <name val="Arial Narrow"/>
      <family val="2"/>
    </font>
    <font>
      <b/>
      <sz val="8"/>
      <name val="Arial"/>
      <family val="2"/>
    </font>
    <font>
      <sz val="8"/>
      <color indexed="8"/>
      <name val="Verdana"/>
      <family val="2"/>
    </font>
    <font>
      <sz val="8"/>
      <color rgb="FF000000"/>
      <name val="Tahoma"/>
      <family val="2"/>
    </font>
    <font>
      <b/>
      <sz val="9"/>
      <name val="Arial Narrow"/>
      <family val="2"/>
    </font>
    <font>
      <b/>
      <i/>
      <sz val="14"/>
      <name val="Arial"/>
      <family val="2"/>
    </font>
    <font>
      <sz val="16"/>
      <name val="Arial Narrow"/>
      <family val="2"/>
    </font>
    <font>
      <b/>
      <vertAlign val="superscript"/>
      <sz val="12"/>
      <name val="Arial"/>
      <family val="2"/>
    </font>
    <font>
      <vertAlign val="superscript"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17">
    <xf numFmtId="0" fontId="0" fillId="0" borderId="0"/>
    <xf numFmtId="9" fontId="7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" fillId="0" borderId="0"/>
    <xf numFmtId="0" fontId="4" fillId="0" borderId="0"/>
    <xf numFmtId="0" fontId="7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843">
    <xf numFmtId="0" fontId="0" fillId="0" borderId="0" xfId="0"/>
    <xf numFmtId="0" fontId="7" fillId="0" borderId="0" xfId="0" applyFont="1"/>
    <xf numFmtId="0" fontId="7" fillId="0" borderId="0" xfId="0" applyFont="1" applyAlignment="1"/>
    <xf numFmtId="37" fontId="7" fillId="0" borderId="13" xfId="0" applyNumberFormat="1" applyFont="1" applyBorder="1" applyAlignment="1" applyProtection="1">
      <alignment horizontal="center" vertical="center"/>
      <protection locked="0"/>
    </xf>
    <xf numFmtId="37" fontId="7" fillId="0" borderId="12" xfId="0" applyNumberFormat="1" applyFont="1" applyBorder="1" applyAlignment="1" applyProtection="1">
      <alignment horizontal="center" vertical="center"/>
      <protection locked="0"/>
    </xf>
    <xf numFmtId="37" fontId="7" fillId="0" borderId="14" xfId="0" applyNumberFormat="1" applyFont="1" applyBorder="1" applyAlignment="1" applyProtection="1">
      <alignment horizontal="center" vertical="center"/>
      <protection locked="0"/>
    </xf>
    <xf numFmtId="37" fontId="7" fillId="0" borderId="0" xfId="0" applyNumberFormat="1" applyFont="1" applyFill="1" applyBorder="1" applyAlignment="1" applyProtection="1">
      <alignment horizontal="center" vertical="center"/>
      <protection locked="0"/>
    </xf>
    <xf numFmtId="0" fontId="7" fillId="0" borderId="15" xfId="0" applyFont="1" applyBorder="1"/>
    <xf numFmtId="0" fontId="7" fillId="0" borderId="0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37" fontId="7" fillId="0" borderId="18" xfId="0" applyNumberFormat="1" applyFont="1" applyBorder="1" applyAlignment="1" applyProtection="1">
      <alignment horizontal="center" vertical="center"/>
      <protection locked="0"/>
    </xf>
    <xf numFmtId="37" fontId="7" fillId="0" borderId="19" xfId="0" applyNumberFormat="1" applyFont="1" applyBorder="1" applyAlignment="1" applyProtection="1">
      <alignment horizontal="center" vertical="center"/>
      <protection locked="0"/>
    </xf>
    <xf numFmtId="37" fontId="8" fillId="0" borderId="0" xfId="0" applyNumberFormat="1" applyFont="1" applyBorder="1" applyAlignment="1" applyProtection="1">
      <alignment horizontal="left" vertical="center"/>
      <protection locked="0"/>
    </xf>
    <xf numFmtId="0" fontId="7" fillId="0" borderId="17" xfId="0" applyFont="1" applyBorder="1"/>
    <xf numFmtId="0" fontId="7" fillId="0" borderId="0" xfId="0" applyFont="1" applyBorder="1"/>
    <xf numFmtId="37" fontId="7" fillId="0" borderId="17" xfId="0" applyNumberFormat="1" applyFont="1" applyBorder="1" applyAlignment="1" applyProtection="1">
      <alignment horizontal="left" vertical="center"/>
      <protection locked="0"/>
    </xf>
    <xf numFmtId="0" fontId="7" fillId="0" borderId="15" xfId="0" applyFont="1" applyBorder="1" applyAlignment="1">
      <alignment vertical="center"/>
    </xf>
    <xf numFmtId="0" fontId="7" fillId="0" borderId="17" xfId="0" applyFont="1" applyBorder="1" applyAlignment="1">
      <alignment horizontal="left" vertical="center"/>
    </xf>
    <xf numFmtId="0" fontId="10" fillId="0" borderId="20" xfId="0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37" fontId="10" fillId="0" borderId="22" xfId="0" applyNumberFormat="1" applyFont="1" applyBorder="1" applyAlignment="1" applyProtection="1">
      <alignment horizontal="left" vertical="center"/>
      <protection locked="0"/>
    </xf>
    <xf numFmtId="0" fontId="7" fillId="0" borderId="0" xfId="0" applyFont="1" applyAlignment="1">
      <alignment vertical="center"/>
    </xf>
    <xf numFmtId="0" fontId="7" fillId="0" borderId="0" xfId="3" applyFont="1"/>
    <xf numFmtId="0" fontId="15" fillId="0" borderId="0" xfId="3" applyFont="1" applyAlignment="1">
      <alignment horizontal="center" wrapText="1"/>
    </xf>
    <xf numFmtId="0" fontId="12" fillId="0" borderId="0" xfId="3" applyFont="1"/>
    <xf numFmtId="0" fontId="12" fillId="0" borderId="29" xfId="3" applyFont="1" applyBorder="1" applyAlignment="1">
      <alignment horizontal="center" vertical="center"/>
    </xf>
    <xf numFmtId="165" fontId="12" fillId="0" borderId="29" xfId="3" applyNumberFormat="1" applyFont="1" applyBorder="1" applyAlignment="1">
      <alignment horizontal="center" vertical="center"/>
    </xf>
    <xf numFmtId="0" fontId="12" fillId="0" borderId="13" xfId="3" applyFont="1" applyBorder="1" applyAlignment="1">
      <alignment horizontal="center" vertical="center" wrapText="1"/>
    </xf>
    <xf numFmtId="0" fontId="12" fillId="0" borderId="13" xfId="3" applyFont="1" applyBorder="1" applyAlignment="1">
      <alignment horizontal="center" vertical="center"/>
    </xf>
    <xf numFmtId="165" fontId="12" fillId="0" borderId="30" xfId="3" applyNumberFormat="1" applyFont="1" applyBorder="1" applyAlignment="1">
      <alignment horizontal="center" vertical="center"/>
    </xf>
    <xf numFmtId="0" fontId="12" fillId="0" borderId="0" xfId="3" applyFont="1" applyBorder="1"/>
    <xf numFmtId="166" fontId="16" fillId="0" borderId="31" xfId="3" applyNumberFormat="1" applyFont="1" applyBorder="1" applyAlignment="1">
      <alignment vertical="center"/>
    </xf>
    <xf numFmtId="167" fontId="7" fillId="0" borderId="17" xfId="3" applyNumberFormat="1" applyFont="1" applyBorder="1" applyAlignment="1">
      <alignment vertical="center"/>
    </xf>
    <xf numFmtId="167" fontId="7" fillId="0" borderId="18" xfId="1" applyNumberFormat="1" applyFont="1" applyBorder="1" applyAlignment="1">
      <alignment vertical="center"/>
    </xf>
    <xf numFmtId="167" fontId="7" fillId="0" borderId="18" xfId="3" applyNumberFormat="1" applyFont="1" applyBorder="1" applyAlignment="1">
      <alignment vertical="center"/>
    </xf>
    <xf numFmtId="167" fontId="7" fillId="0" borderId="19" xfId="3" applyNumberFormat="1" applyFont="1" applyBorder="1" applyAlignment="1">
      <alignment vertical="center"/>
    </xf>
    <xf numFmtId="0" fontId="17" fillId="0" borderId="0" xfId="3" applyFont="1" applyBorder="1"/>
    <xf numFmtId="166" fontId="7" fillId="0" borderId="31" xfId="3" applyNumberFormat="1" applyFont="1" applyBorder="1" applyAlignment="1">
      <alignment vertical="center"/>
    </xf>
    <xf numFmtId="167" fontId="7" fillId="0" borderId="18" xfId="4" applyNumberFormat="1" applyFont="1" applyBorder="1" applyAlignment="1">
      <alignment vertical="center"/>
    </xf>
    <xf numFmtId="2" fontId="7" fillId="0" borderId="18" xfId="5" applyNumberFormat="1" applyFont="1" applyBorder="1" applyAlignment="1">
      <alignment horizontal="right" vertical="center"/>
    </xf>
    <xf numFmtId="2" fontId="7" fillId="0" borderId="19" xfId="5" applyNumberFormat="1" applyFont="1" applyBorder="1" applyAlignment="1">
      <alignment horizontal="right" vertical="center"/>
    </xf>
    <xf numFmtId="0" fontId="17" fillId="0" borderId="0" xfId="3" applyFont="1"/>
    <xf numFmtId="0" fontId="17" fillId="0" borderId="0" xfId="3" applyFont="1" applyAlignment="1">
      <alignment vertical="center"/>
    </xf>
    <xf numFmtId="166" fontId="7" fillId="0" borderId="28" xfId="3" applyNumberFormat="1" applyFont="1" applyBorder="1" applyAlignment="1">
      <alignment vertical="center"/>
    </xf>
    <xf numFmtId="0" fontId="7" fillId="0" borderId="0" xfId="3" applyFont="1" applyAlignment="1">
      <alignment vertical="top"/>
    </xf>
    <xf numFmtId="166" fontId="8" fillId="0" borderId="32" xfId="3" applyNumberFormat="1" applyFont="1" applyBorder="1" applyAlignment="1">
      <alignment vertical="center"/>
    </xf>
    <xf numFmtId="167" fontId="8" fillId="0" borderId="23" xfId="4" applyNumberFormat="1" applyFont="1" applyBorder="1" applyAlignment="1">
      <alignment vertical="center"/>
    </xf>
    <xf numFmtId="2" fontId="8" fillId="0" borderId="23" xfId="4" applyNumberFormat="1" applyFont="1" applyBorder="1" applyAlignment="1">
      <alignment vertical="center"/>
    </xf>
    <xf numFmtId="2" fontId="8" fillId="0" borderId="24" xfId="4" applyNumberFormat="1" applyFont="1" applyBorder="1" applyAlignment="1">
      <alignment vertical="center"/>
    </xf>
    <xf numFmtId="165" fontId="17" fillId="0" borderId="0" xfId="3" applyNumberFormat="1" applyFont="1" applyBorder="1"/>
    <xf numFmtId="165" fontId="17" fillId="0" borderId="0" xfId="3" applyNumberFormat="1" applyFont="1"/>
    <xf numFmtId="165" fontId="7" fillId="0" borderId="0" xfId="3" applyNumberFormat="1" applyFont="1"/>
    <xf numFmtId="0" fontId="19" fillId="0" borderId="0" xfId="3" applyFont="1" applyAlignment="1">
      <alignment horizontal="center" wrapText="1"/>
    </xf>
    <xf numFmtId="0" fontId="19" fillId="0" borderId="0" xfId="0" applyFont="1" applyAlignment="1">
      <alignment horizontal="center" wrapText="1"/>
    </xf>
    <xf numFmtId="0" fontId="12" fillId="0" borderId="2" xfId="3" applyFont="1" applyBorder="1" applyAlignment="1">
      <alignment horizontal="center" vertical="center" wrapText="1"/>
    </xf>
    <xf numFmtId="0" fontId="12" fillId="0" borderId="5" xfId="3" applyFont="1" applyBorder="1" applyAlignment="1">
      <alignment horizontal="centerContinuous" vertical="center"/>
    </xf>
    <xf numFmtId="165" fontId="12" fillId="0" borderId="7" xfId="3" applyNumberFormat="1" applyFont="1" applyBorder="1" applyAlignment="1">
      <alignment horizontal="centerContinuous" vertical="center"/>
    </xf>
    <xf numFmtId="0" fontId="12" fillId="0" borderId="33" xfId="3" applyFont="1" applyBorder="1" applyAlignment="1">
      <alignment horizontal="centerContinuous" vertical="center"/>
    </xf>
    <xf numFmtId="165" fontId="12" fillId="0" borderId="34" xfId="3" applyNumberFormat="1" applyFont="1" applyBorder="1" applyAlignment="1">
      <alignment horizontal="centerContinuous" vertical="center"/>
    </xf>
    <xf numFmtId="0" fontId="12" fillId="0" borderId="11" xfId="3" applyFont="1" applyBorder="1" applyAlignment="1">
      <alignment horizontal="center" vertical="center" wrapText="1"/>
    </xf>
    <xf numFmtId="165" fontId="12" fillId="0" borderId="13" xfId="3" applyNumberFormat="1" applyFont="1" applyBorder="1" applyAlignment="1">
      <alignment horizontal="center" vertical="center"/>
    </xf>
    <xf numFmtId="165" fontId="12" fillId="0" borderId="14" xfId="3" applyNumberFormat="1" applyFont="1" applyBorder="1" applyAlignment="1">
      <alignment horizontal="center" vertical="center"/>
    </xf>
    <xf numFmtId="166" fontId="16" fillId="0" borderId="35" xfId="3" applyNumberFormat="1" applyFont="1" applyBorder="1" applyAlignment="1">
      <alignment vertical="center"/>
    </xf>
    <xf numFmtId="166" fontId="16" fillId="0" borderId="0" xfId="3" applyNumberFormat="1" applyFont="1" applyBorder="1" applyAlignment="1">
      <alignment vertical="center"/>
    </xf>
    <xf numFmtId="168" fontId="7" fillId="0" borderId="0" xfId="3" applyNumberFormat="1" applyFont="1" applyBorder="1" applyAlignment="1">
      <alignment horizontal="right"/>
    </xf>
    <xf numFmtId="165" fontId="7" fillId="0" borderId="36" xfId="1" applyNumberFormat="1" applyFont="1" applyBorder="1" applyAlignment="1">
      <alignment horizontal="right"/>
    </xf>
    <xf numFmtId="168" fontId="7" fillId="0" borderId="37" xfId="3" applyNumberFormat="1" applyFont="1" applyBorder="1" applyAlignment="1">
      <alignment horizontal="right"/>
    </xf>
    <xf numFmtId="0" fontId="17" fillId="0" borderId="37" xfId="3" applyFont="1" applyBorder="1"/>
    <xf numFmtId="168" fontId="7" fillId="0" borderId="17" xfId="3" applyNumberFormat="1" applyFont="1" applyBorder="1" applyAlignment="1">
      <alignment horizontal="right"/>
    </xf>
    <xf numFmtId="165" fontId="7" fillId="0" borderId="19" xfId="3" applyNumberFormat="1" applyFont="1" applyBorder="1" applyAlignment="1">
      <alignment horizontal="right"/>
    </xf>
    <xf numFmtId="166" fontId="7" fillId="0" borderId="0" xfId="3" applyNumberFormat="1" applyFont="1" applyBorder="1" applyAlignment="1">
      <alignment vertical="center"/>
    </xf>
    <xf numFmtId="0" fontId="7" fillId="0" borderId="0" xfId="3" applyFont="1" applyAlignment="1">
      <alignment vertical="center"/>
    </xf>
    <xf numFmtId="166" fontId="8" fillId="0" borderId="38" xfId="3" applyNumberFormat="1" applyFont="1" applyBorder="1" applyAlignment="1">
      <alignment horizontal="left" vertical="center"/>
    </xf>
    <xf numFmtId="166" fontId="8" fillId="0" borderId="22" xfId="3" applyNumberFormat="1" applyFont="1" applyBorder="1" applyAlignment="1">
      <alignment horizontal="left" vertical="center"/>
    </xf>
    <xf numFmtId="0" fontId="13" fillId="0" borderId="0" xfId="0" applyFont="1" applyAlignment="1">
      <alignment horizontal="center" vertical="top" wrapText="1"/>
    </xf>
    <xf numFmtId="0" fontId="14" fillId="0" borderId="0" xfId="3" applyFont="1" applyAlignment="1">
      <alignment horizont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165" fontId="12" fillId="0" borderId="0" xfId="3" applyNumberFormat="1" applyFont="1" applyBorder="1" applyAlignment="1">
      <alignment horizontal="center" vertical="center"/>
    </xf>
    <xf numFmtId="166" fontId="16" fillId="0" borderId="15" xfId="3" applyNumberFormat="1" applyFont="1" applyBorder="1" applyAlignment="1">
      <alignment vertical="center"/>
    </xf>
    <xf numFmtId="167" fontId="7" fillId="0" borderId="39" xfId="3" applyNumberFormat="1" applyFont="1" applyBorder="1" applyAlignment="1">
      <alignment vertical="center"/>
    </xf>
    <xf numFmtId="167" fontId="7" fillId="0" borderId="0" xfId="3" applyNumberFormat="1" applyFont="1" applyBorder="1" applyAlignment="1">
      <alignment vertical="center"/>
    </xf>
    <xf numFmtId="166" fontId="7" fillId="0" borderId="15" xfId="3" applyNumberFormat="1" applyFont="1" applyBorder="1" applyAlignment="1">
      <alignment vertical="center"/>
    </xf>
    <xf numFmtId="2" fontId="7" fillId="0" borderId="0" xfId="5" applyNumberFormat="1" applyFont="1" applyBorder="1" applyAlignment="1">
      <alignment horizontal="right" vertical="center"/>
    </xf>
    <xf numFmtId="166" fontId="8" fillId="0" borderId="38" xfId="3" applyNumberFormat="1" applyFont="1" applyBorder="1" applyAlignment="1">
      <alignment vertical="center"/>
    </xf>
    <xf numFmtId="166" fontId="8" fillId="0" borderId="22" xfId="3" applyNumberFormat="1" applyFont="1" applyBorder="1" applyAlignment="1">
      <alignment vertical="center"/>
    </xf>
    <xf numFmtId="2" fontId="8" fillId="0" borderId="0" xfId="4" applyNumberFormat="1" applyFont="1" applyBorder="1" applyAlignment="1">
      <alignment vertical="center"/>
    </xf>
    <xf numFmtId="167" fontId="7" fillId="0" borderId="0" xfId="3" applyNumberFormat="1" applyFont="1"/>
    <xf numFmtId="0" fontId="20" fillId="0" borderId="0" xfId="0" applyFont="1" applyAlignment="1">
      <alignment vertical="top"/>
    </xf>
    <xf numFmtId="0" fontId="21" fillId="0" borderId="0" xfId="0" applyFont="1" applyAlignment="1">
      <alignment horizontal="centerContinuous"/>
    </xf>
    <xf numFmtId="0" fontId="22" fillId="0" borderId="0" xfId="0" applyFont="1" applyAlignment="1">
      <alignment horizontal="centerContinuous"/>
    </xf>
    <xf numFmtId="9" fontId="23" fillId="0" borderId="0" xfId="1" applyFont="1" applyAlignment="1">
      <alignment horizontal="centerContinuous"/>
    </xf>
    <xf numFmtId="0" fontId="21" fillId="0" borderId="0" xfId="6" applyFont="1" applyBorder="1" applyAlignment="1">
      <alignment horizontal="centerContinuous"/>
    </xf>
    <xf numFmtId="0" fontId="21" fillId="0" borderId="0" xfId="6" applyFont="1" applyFill="1" applyBorder="1" applyAlignment="1">
      <alignment horizontal="centerContinuous"/>
    </xf>
    <xf numFmtId="0" fontId="21" fillId="0" borderId="0" xfId="0" applyFont="1"/>
    <xf numFmtId="0" fontId="24" fillId="0" borderId="0" xfId="0" applyFont="1" applyAlignment="1">
      <alignment horizontal="left" vertical="center"/>
    </xf>
    <xf numFmtId="0" fontId="25" fillId="0" borderId="0" xfId="6" applyFont="1" applyBorder="1" applyAlignment="1">
      <alignment horizontal="left"/>
    </xf>
    <xf numFmtId="0" fontId="21" fillId="0" borderId="0" xfId="6" applyFont="1" applyAlignment="1">
      <alignment horizontal="center"/>
    </xf>
    <xf numFmtId="0" fontId="21" fillId="0" borderId="0" xfId="6" applyFont="1" applyBorder="1" applyAlignment="1">
      <alignment horizontal="center"/>
    </xf>
    <xf numFmtId="0" fontId="21" fillId="0" borderId="0" xfId="6" applyFont="1" applyFill="1" applyBorder="1" applyAlignment="1">
      <alignment horizontal="center"/>
    </xf>
    <xf numFmtId="0" fontId="27" fillId="0" borderId="4" xfId="0" applyFont="1" applyBorder="1" applyAlignment="1">
      <alignment horizontal="centerContinuous" vertical="center"/>
    </xf>
    <xf numFmtId="0" fontId="24" fillId="0" borderId="2" xfId="6" applyFont="1" applyBorder="1" applyAlignment="1">
      <alignment horizontal="centerContinuous" vertical="center"/>
    </xf>
    <xf numFmtId="0" fontId="24" fillId="0" borderId="27" xfId="6" applyFont="1" applyBorder="1" applyAlignment="1">
      <alignment horizontal="centerContinuous"/>
    </xf>
    <xf numFmtId="0" fontId="22" fillId="0" borderId="0" xfId="0" applyFont="1"/>
    <xf numFmtId="0" fontId="24" fillId="0" borderId="29" xfId="6" applyFont="1" applyBorder="1" applyAlignment="1">
      <alignment horizontal="center" vertical="center" wrapText="1"/>
    </xf>
    <xf numFmtId="0" fontId="24" fillId="0" borderId="13" xfId="6" applyFont="1" applyBorder="1" applyAlignment="1">
      <alignment horizontal="center" vertical="center" wrapText="1"/>
    </xf>
    <xf numFmtId="0" fontId="24" fillId="2" borderId="13" xfId="6" applyFont="1" applyFill="1" applyBorder="1" applyAlignment="1">
      <alignment horizontal="center" vertical="center" wrapText="1"/>
    </xf>
    <xf numFmtId="0" fontId="24" fillId="2" borderId="14" xfId="6" applyFont="1" applyFill="1" applyBorder="1" applyAlignment="1">
      <alignment horizontal="center" vertical="center" wrapText="1"/>
    </xf>
    <xf numFmtId="166" fontId="28" fillId="0" borderId="15" xfId="0" applyNumberFormat="1" applyFont="1" applyBorder="1" applyAlignment="1" applyProtection="1">
      <alignment horizontal="left"/>
      <protection locked="0"/>
    </xf>
    <xf numFmtId="166" fontId="28" fillId="0" borderId="0" xfId="7" applyNumberFormat="1" applyFont="1" applyBorder="1" applyAlignment="1"/>
    <xf numFmtId="166" fontId="29" fillId="0" borderId="17" xfId="0" applyNumberFormat="1" applyFont="1" applyBorder="1" applyAlignment="1"/>
    <xf numFmtId="0" fontId="31" fillId="0" borderId="0" xfId="0" applyFont="1" applyAlignment="1"/>
    <xf numFmtId="0" fontId="29" fillId="0" borderId="15" xfId="0" applyFont="1" applyBorder="1" applyAlignment="1"/>
    <xf numFmtId="0" fontId="29" fillId="0" borderId="0" xfId="0" applyFont="1" applyBorder="1" applyAlignment="1" applyProtection="1">
      <alignment horizontal="left"/>
      <protection locked="0"/>
    </xf>
    <xf numFmtId="0" fontId="29" fillId="0" borderId="17" xfId="0" applyFont="1" applyBorder="1" applyAlignment="1" applyProtection="1">
      <alignment horizontal="left"/>
      <protection locked="0"/>
    </xf>
    <xf numFmtId="0" fontId="32" fillId="0" borderId="0" xfId="0" applyFont="1" applyBorder="1" applyAlignment="1"/>
    <xf numFmtId="166" fontId="28" fillId="0" borderId="17" xfId="0" applyNumberFormat="1" applyFont="1" applyBorder="1" applyAlignment="1"/>
    <xf numFmtId="0" fontId="26" fillId="0" borderId="15" xfId="0" applyFont="1" applyBorder="1" applyAlignment="1"/>
    <xf numFmtId="166" fontId="26" fillId="0" borderId="0" xfId="0" applyNumberFormat="1" applyFont="1" applyBorder="1" applyAlignment="1" applyProtection="1">
      <alignment horizontal="left"/>
      <protection locked="0"/>
    </xf>
    <xf numFmtId="0" fontId="26" fillId="0" borderId="17" xfId="7" applyFont="1" applyBorder="1" applyAlignment="1"/>
    <xf numFmtId="0" fontId="33" fillId="0" borderId="15" xfId="0" applyFont="1" applyBorder="1" applyAlignment="1" applyProtection="1">
      <alignment horizontal="left"/>
      <protection locked="0"/>
    </xf>
    <xf numFmtId="0" fontId="26" fillId="0" borderId="0" xfId="7" applyFont="1" applyBorder="1" applyAlignment="1">
      <alignment horizontal="right"/>
    </xf>
    <xf numFmtId="0" fontId="34" fillId="0" borderId="15" xfId="0" applyFont="1" applyBorder="1" applyAlignment="1" applyProtection="1">
      <alignment horizontal="left"/>
      <protection locked="0"/>
    </xf>
    <xf numFmtId="168" fontId="31" fillId="0" borderId="0" xfId="0" applyNumberFormat="1" applyFont="1" applyAlignment="1"/>
    <xf numFmtId="0" fontId="22" fillId="0" borderId="0" xfId="0" applyFont="1" applyAlignment="1"/>
    <xf numFmtId="0" fontId="29" fillId="0" borderId="17" xfId="7" applyFont="1" applyBorder="1"/>
    <xf numFmtId="167" fontId="27" fillId="0" borderId="18" xfId="6" applyNumberFormat="1" applyFont="1" applyBorder="1" applyAlignment="1">
      <alignment vertical="center"/>
    </xf>
    <xf numFmtId="167" fontId="27" fillId="2" borderId="18" xfId="6" applyNumberFormat="1" applyFont="1" applyFill="1" applyBorder="1" applyAlignment="1">
      <alignment vertical="center"/>
    </xf>
    <xf numFmtId="167" fontId="27" fillId="0" borderId="17" xfId="6" applyNumberFormat="1" applyFont="1" applyBorder="1" applyAlignment="1">
      <alignment vertical="center"/>
    </xf>
    <xf numFmtId="167" fontId="27" fillId="0" borderId="19" xfId="6" applyNumberFormat="1" applyFont="1" applyBorder="1" applyAlignment="1">
      <alignment vertical="center"/>
    </xf>
    <xf numFmtId="0" fontId="31" fillId="0" borderId="0" xfId="0" applyFont="1"/>
    <xf numFmtId="167" fontId="30" fillId="0" borderId="22" xfId="6" applyNumberFormat="1" applyFont="1" applyBorder="1" applyAlignment="1">
      <alignment vertical="center"/>
    </xf>
    <xf numFmtId="167" fontId="30" fillId="0" borderId="24" xfId="6" applyNumberFormat="1" applyFont="1" applyBorder="1" applyAlignment="1">
      <alignment vertical="center"/>
    </xf>
    <xf numFmtId="0" fontId="35" fillId="0" borderId="0" xfId="6" applyFont="1" applyBorder="1" applyAlignment="1">
      <alignment horizontal="center"/>
    </xf>
    <xf numFmtId="0" fontId="17" fillId="0" borderId="0" xfId="6" applyFont="1" applyBorder="1" applyAlignment="1">
      <alignment horizontal="center"/>
    </xf>
    <xf numFmtId="0" fontId="17" fillId="2" borderId="0" xfId="6" applyFont="1" applyFill="1" applyBorder="1" applyAlignment="1">
      <alignment horizontal="center"/>
    </xf>
    <xf numFmtId="167" fontId="17" fillId="0" borderId="0" xfId="6" applyNumberFormat="1" applyFont="1" applyBorder="1" applyAlignment="1">
      <alignment horizontal="center"/>
    </xf>
    <xf numFmtId="0" fontId="31" fillId="0" borderId="0" xfId="0" applyFont="1" applyAlignment="1">
      <alignment vertical="center"/>
    </xf>
    <xf numFmtId="0" fontId="6" fillId="0" borderId="0" xfId="0" applyFont="1" applyAlignment="1">
      <alignment vertical="top"/>
    </xf>
    <xf numFmtId="0" fontId="36" fillId="0" borderId="0" xfId="6" applyFont="1" applyBorder="1" applyAlignment="1">
      <alignment horizontal="centerContinuous" vertical="top"/>
    </xf>
    <xf numFmtId="0" fontId="27" fillId="0" borderId="3" xfId="0" applyFont="1" applyBorder="1" applyAlignment="1">
      <alignment horizontal="centerContinuous" vertical="center"/>
    </xf>
    <xf numFmtId="0" fontId="24" fillId="0" borderId="3" xfId="6" applyFont="1" applyBorder="1" applyAlignment="1">
      <alignment horizontal="centerContinuous"/>
    </xf>
    <xf numFmtId="0" fontId="24" fillId="0" borderId="14" xfId="6" applyFont="1" applyBorder="1" applyAlignment="1">
      <alignment horizontal="center" vertical="center" wrapText="1"/>
    </xf>
    <xf numFmtId="166" fontId="28" fillId="0" borderId="0" xfId="7" applyNumberFormat="1" applyFont="1" applyBorder="1"/>
    <xf numFmtId="166" fontId="29" fillId="0" borderId="17" xfId="0" applyNumberFormat="1" applyFont="1" applyBorder="1"/>
    <xf numFmtId="0" fontId="29" fillId="0" borderId="15" xfId="0" applyFont="1" applyBorder="1"/>
    <xf numFmtId="0" fontId="37" fillId="0" borderId="0" xfId="0" applyFont="1"/>
    <xf numFmtId="0" fontId="32" fillId="0" borderId="0" xfId="0" applyFont="1" applyBorder="1"/>
    <xf numFmtId="166" fontId="28" fillId="0" borderId="17" xfId="0" applyNumberFormat="1" applyFont="1" applyBorder="1"/>
    <xf numFmtId="0" fontId="26" fillId="0" borderId="15" xfId="0" applyFont="1" applyBorder="1"/>
    <xf numFmtId="0" fontId="26" fillId="0" borderId="17" xfId="7" applyFont="1" applyBorder="1"/>
    <xf numFmtId="168" fontId="31" fillId="0" borderId="0" xfId="0" applyNumberFormat="1" applyFont="1"/>
    <xf numFmtId="0" fontId="38" fillId="0" borderId="0" xfId="0" applyFont="1"/>
    <xf numFmtId="169" fontId="27" fillId="0" borderId="18" xfId="6" applyNumberFormat="1" applyFont="1" applyBorder="1" applyAlignment="1">
      <alignment vertical="center"/>
    </xf>
    <xf numFmtId="167" fontId="30" fillId="0" borderId="18" xfId="6" applyNumberFormat="1" applyFont="1" applyBorder="1" applyAlignment="1">
      <alignment vertical="center"/>
    </xf>
    <xf numFmtId="169" fontId="27" fillId="0" borderId="40" xfId="6" applyNumberFormat="1" applyFont="1" applyBorder="1" applyAlignment="1">
      <alignment vertical="center"/>
    </xf>
    <xf numFmtId="167" fontId="30" fillId="0" borderId="23" xfId="6" applyNumberFormat="1" applyFont="1" applyBorder="1" applyAlignment="1">
      <alignment vertical="center"/>
    </xf>
    <xf numFmtId="166" fontId="23" fillId="0" borderId="41" xfId="6" applyNumberFormat="1" applyFont="1" applyBorder="1" applyAlignment="1">
      <alignment horizontal="left" vertical="center"/>
    </xf>
    <xf numFmtId="0" fontId="23" fillId="0" borderId="42" xfId="6" applyFont="1" applyBorder="1" applyAlignment="1">
      <alignment horizontal="left" vertical="center" wrapText="1"/>
    </xf>
    <xf numFmtId="0" fontId="23" fillId="0" borderId="43" xfId="6" applyFont="1" applyBorder="1" applyAlignment="1">
      <alignment horizontal="left" vertical="center" wrapText="1"/>
    </xf>
    <xf numFmtId="169" fontId="23" fillId="0" borderId="44" xfId="6" applyNumberFormat="1" applyFont="1" applyBorder="1" applyAlignment="1">
      <alignment vertical="top"/>
    </xf>
    <xf numFmtId="169" fontId="23" fillId="0" borderId="45" xfId="6" applyNumberFormat="1" applyFont="1" applyBorder="1" applyAlignment="1">
      <alignment vertical="top"/>
    </xf>
    <xf numFmtId="169" fontId="23" fillId="0" borderId="42" xfId="6" applyNumberFormat="1" applyFont="1" applyBorder="1" applyAlignment="1">
      <alignment vertical="top"/>
    </xf>
    <xf numFmtId="0" fontId="37" fillId="0" borderId="0" xfId="0" applyFont="1" applyAlignment="1"/>
    <xf numFmtId="0" fontId="39" fillId="0" borderId="0" xfId="6" applyFont="1" applyBorder="1" applyAlignment="1">
      <alignment horizontal="left"/>
    </xf>
    <xf numFmtId="0" fontId="42" fillId="0" borderId="0" xfId="6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23" fillId="0" borderId="3" xfId="0" applyFont="1" applyBorder="1" applyAlignment="1">
      <alignment horizontal="centerContinuous" vertical="center"/>
    </xf>
    <xf numFmtId="0" fontId="21" fillId="0" borderId="2" xfId="0" applyFont="1" applyBorder="1" applyAlignment="1">
      <alignment horizontal="centerContinuous"/>
    </xf>
    <xf numFmtId="0" fontId="21" fillId="0" borderId="2" xfId="6" applyFont="1" applyBorder="1" applyAlignment="1">
      <alignment horizontal="centerContinuous"/>
    </xf>
    <xf numFmtId="0" fontId="23" fillId="0" borderId="33" xfId="0" applyFont="1" applyBorder="1" applyAlignment="1">
      <alignment horizontal="centerContinuous" vertical="center"/>
    </xf>
    <xf numFmtId="0" fontId="21" fillId="0" borderId="5" xfId="6" applyFont="1" applyBorder="1" applyAlignment="1">
      <alignment horizontal="centerContinuous" vertical="center"/>
    </xf>
    <xf numFmtId="0" fontId="21" fillId="0" borderId="6" xfId="6" applyFont="1" applyBorder="1" applyAlignment="1">
      <alignment horizontal="centerContinuous" vertical="center"/>
    </xf>
    <xf numFmtId="0" fontId="21" fillId="0" borderId="7" xfId="6" applyFont="1" applyBorder="1" applyAlignment="1">
      <alignment horizontal="centerContinuous"/>
    </xf>
    <xf numFmtId="0" fontId="21" fillId="0" borderId="2" xfId="6" applyFont="1" applyBorder="1" applyAlignment="1">
      <alignment horizontal="centerContinuous" vertical="center"/>
    </xf>
    <xf numFmtId="0" fontId="21" fillId="0" borderId="27" xfId="6" applyFont="1" applyBorder="1" applyAlignment="1">
      <alignment horizontal="centerContinuous"/>
    </xf>
    <xf numFmtId="0" fontId="21" fillId="0" borderId="13" xfId="6" applyFont="1" applyBorder="1" applyAlignment="1">
      <alignment horizontal="center" vertical="center" wrapText="1"/>
    </xf>
    <xf numFmtId="0" fontId="21" fillId="0" borderId="14" xfId="6" applyFont="1" applyBorder="1" applyAlignment="1">
      <alignment horizontal="center" vertical="center" wrapText="1"/>
    </xf>
    <xf numFmtId="166" fontId="43" fillId="0" borderId="15" xfId="6" applyNumberFormat="1" applyFont="1" applyBorder="1" applyAlignment="1">
      <alignment horizontal="left" vertical="center"/>
    </xf>
    <xf numFmtId="0" fontId="43" fillId="0" borderId="16" xfId="6" applyFont="1" applyBorder="1" applyAlignment="1">
      <alignment horizontal="left" vertical="center" wrapText="1"/>
    </xf>
    <xf numFmtId="164" fontId="43" fillId="0" borderId="46" xfId="6" applyNumberFormat="1" applyFont="1" applyBorder="1" applyAlignment="1">
      <alignment vertical="center"/>
    </xf>
    <xf numFmtId="164" fontId="43" fillId="0" borderId="39" xfId="6" applyNumberFormat="1" applyFont="1" applyBorder="1" applyAlignment="1">
      <alignment vertical="center"/>
    </xf>
    <xf numFmtId="49" fontId="44" fillId="0" borderId="17" xfId="6" applyNumberFormat="1" applyFont="1" applyBorder="1" applyAlignment="1">
      <alignment vertical="center"/>
    </xf>
    <xf numFmtId="164" fontId="44" fillId="0" borderId="36" xfId="6" applyNumberFormat="1" applyFont="1" applyBorder="1" applyAlignment="1">
      <alignment vertical="center"/>
    </xf>
    <xf numFmtId="164" fontId="44" fillId="0" borderId="19" xfId="6" applyNumberFormat="1" applyFont="1" applyBorder="1" applyAlignment="1">
      <alignment vertical="center"/>
    </xf>
    <xf numFmtId="164" fontId="43" fillId="0" borderId="0" xfId="6" applyNumberFormat="1" applyFont="1" applyBorder="1" applyAlignment="1">
      <alignment vertical="center"/>
    </xf>
    <xf numFmtId="0" fontId="7" fillId="0" borderId="0" xfId="0" applyFont="1" applyProtection="1">
      <protection locked="0"/>
    </xf>
    <xf numFmtId="0" fontId="43" fillId="0" borderId="17" xfId="6" applyFont="1" applyBorder="1" applyAlignment="1">
      <alignment horizontal="left" vertical="center" wrapText="1"/>
    </xf>
    <xf numFmtId="164" fontId="43" fillId="0" borderId="36" xfId="6" applyNumberFormat="1" applyFont="1" applyBorder="1" applyAlignment="1">
      <alignment vertical="center"/>
    </xf>
    <xf numFmtId="164" fontId="43" fillId="0" borderId="19" xfId="6" applyNumberFormat="1" applyFont="1" applyBorder="1" applyAlignment="1">
      <alignment vertical="center"/>
    </xf>
    <xf numFmtId="166" fontId="44" fillId="0" borderId="15" xfId="6" applyNumberFormat="1" applyFont="1" applyBorder="1" applyAlignment="1">
      <alignment horizontal="center" vertical="center"/>
    </xf>
    <xf numFmtId="49" fontId="44" fillId="0" borderId="17" xfId="6" applyNumberFormat="1" applyFont="1" applyBorder="1" applyAlignment="1">
      <alignment horizontal="left" vertical="center" wrapText="1"/>
    </xf>
    <xf numFmtId="0" fontId="38" fillId="0" borderId="0" xfId="0" applyFont="1" applyAlignment="1"/>
    <xf numFmtId="0" fontId="43" fillId="0" borderId="17" xfId="6" applyFont="1" applyBorder="1" applyAlignment="1">
      <alignment vertical="center" wrapText="1"/>
    </xf>
    <xf numFmtId="49" fontId="44" fillId="0" borderId="17" xfId="6" applyNumberFormat="1" applyFont="1" applyBorder="1" applyAlignment="1">
      <alignment vertical="center" wrapText="1"/>
    </xf>
    <xf numFmtId="169" fontId="23" fillId="0" borderId="0" xfId="6" applyNumberFormat="1" applyFont="1" applyBorder="1" applyAlignment="1">
      <alignment vertical="top"/>
    </xf>
    <xf numFmtId="166" fontId="45" fillId="0" borderId="20" xfId="6" applyNumberFormat="1" applyFont="1" applyBorder="1" applyAlignment="1">
      <alignment horizontal="left" vertical="center"/>
    </xf>
    <xf numFmtId="0" fontId="46" fillId="0" borderId="22" xfId="6" applyFont="1" applyBorder="1" applyAlignment="1">
      <alignment horizontal="left" vertical="center" wrapText="1"/>
    </xf>
    <xf numFmtId="164" fontId="46" fillId="0" borderId="47" xfId="6" applyNumberFormat="1" applyFont="1" applyBorder="1" applyAlignment="1">
      <alignment vertical="center"/>
    </xf>
    <xf numFmtId="164" fontId="46" fillId="0" borderId="24" xfId="6" applyNumberFormat="1" applyFont="1" applyBorder="1" applyAlignment="1">
      <alignment vertical="center"/>
    </xf>
    <xf numFmtId="0" fontId="47" fillId="0" borderId="0" xfId="6" applyFont="1" applyBorder="1" applyAlignment="1">
      <alignment horizontal="center"/>
    </xf>
    <xf numFmtId="0" fontId="0" fillId="0" borderId="0" xfId="0" applyAlignment="1">
      <alignment horizontal="center"/>
    </xf>
    <xf numFmtId="0" fontId="21" fillId="2" borderId="0" xfId="6" applyFont="1" applyFill="1" applyBorder="1" applyAlignment="1">
      <alignment horizontal="centerContinuous"/>
    </xf>
    <xf numFmtId="0" fontId="21" fillId="0" borderId="6" xfId="0" applyFont="1" applyBorder="1" applyAlignment="1">
      <alignment horizontal="centerContinuous"/>
    </xf>
    <xf numFmtId="0" fontId="23" fillId="2" borderId="33" xfId="0" applyFont="1" applyFill="1" applyBorder="1" applyAlignment="1">
      <alignment horizontal="centerContinuous" vertical="center"/>
    </xf>
    <xf numFmtId="0" fontId="21" fillId="2" borderId="6" xfId="6" applyFont="1" applyFill="1" applyBorder="1" applyAlignment="1">
      <alignment horizontal="centerContinuous" vertical="center"/>
    </xf>
    <xf numFmtId="0" fontId="21" fillId="2" borderId="7" xfId="6" applyFont="1" applyFill="1" applyBorder="1" applyAlignment="1">
      <alignment horizontal="centerContinuous"/>
    </xf>
    <xf numFmtId="0" fontId="21" fillId="2" borderId="13" xfId="6" applyFont="1" applyFill="1" applyBorder="1" applyAlignment="1">
      <alignment horizontal="center" vertical="center" wrapText="1"/>
    </xf>
    <xf numFmtId="0" fontId="35" fillId="2" borderId="0" xfId="6" applyFont="1" applyFill="1" applyBorder="1" applyAlignment="1">
      <alignment horizontal="center"/>
    </xf>
    <xf numFmtId="170" fontId="48" fillId="0" borderId="0" xfId="0" applyNumberFormat="1" applyFont="1" applyAlignment="1">
      <alignment horizontal="left"/>
    </xf>
    <xf numFmtId="0" fontId="48" fillId="0" borderId="0" xfId="0" applyFont="1" applyAlignment="1">
      <alignment horizontal="left"/>
    </xf>
    <xf numFmtId="170" fontId="49" fillId="0" borderId="0" xfId="0" applyNumberFormat="1" applyFont="1"/>
    <xf numFmtId="170" fontId="6" fillId="0" borderId="0" xfId="0" applyNumberFormat="1" applyFont="1" applyAlignment="1"/>
    <xf numFmtId="170" fontId="6" fillId="0" borderId="0" xfId="0" applyNumberFormat="1" applyFont="1"/>
    <xf numFmtId="170" fontId="50" fillId="0" borderId="0" xfId="0" applyNumberFormat="1" applyFont="1" applyAlignment="1">
      <alignment horizontal="center" vertical="center"/>
    </xf>
    <xf numFmtId="170" fontId="51" fillId="0" borderId="0" xfId="0" applyNumberFormat="1" applyFont="1"/>
    <xf numFmtId="170" fontId="52" fillId="0" borderId="0" xfId="0" applyNumberFormat="1" applyFont="1"/>
    <xf numFmtId="170" fontId="6" fillId="0" borderId="0" xfId="0" applyNumberFormat="1" applyFont="1" applyAlignment="1">
      <alignment vertical="top"/>
    </xf>
    <xf numFmtId="0" fontId="7" fillId="0" borderId="0" xfId="0" applyFont="1" applyAlignment="1">
      <alignment horizontal="left" vertical="center"/>
    </xf>
    <xf numFmtId="170" fontId="41" fillId="0" borderId="0" xfId="0" applyNumberFormat="1" applyFont="1" applyAlignment="1">
      <alignment vertical="top"/>
    </xf>
    <xf numFmtId="170" fontId="53" fillId="0" borderId="0" xfId="0" applyNumberFormat="1" applyFont="1" applyAlignment="1">
      <alignment horizontal="left" vertical="top"/>
    </xf>
    <xf numFmtId="170" fontId="24" fillId="0" borderId="0" xfId="0" applyNumberFormat="1" applyFont="1"/>
    <xf numFmtId="0" fontId="24" fillId="0" borderId="4" xfId="0" applyFont="1" applyBorder="1" applyAlignment="1">
      <alignment horizontal="center" textRotation="90" wrapText="1"/>
    </xf>
    <xf numFmtId="0" fontId="24" fillId="0" borderId="33" xfId="0" applyFont="1" applyFill="1" applyBorder="1" applyAlignment="1">
      <alignment horizontal="centerContinuous" vertical="center"/>
    </xf>
    <xf numFmtId="0" fontId="24" fillId="0" borderId="33" xfId="0" applyFont="1" applyBorder="1" applyAlignment="1">
      <alignment horizontal="centerContinuous"/>
    </xf>
    <xf numFmtId="0" fontId="24" fillId="0" borderId="48" xfId="0" applyFont="1" applyBorder="1" applyAlignment="1">
      <alignment horizontal="center" textRotation="90" wrapText="1"/>
    </xf>
    <xf numFmtId="170" fontId="7" fillId="0" borderId="0" xfId="0" applyNumberFormat="1" applyFont="1"/>
    <xf numFmtId="0" fontId="24" fillId="0" borderId="18" xfId="0" applyFont="1" applyBorder="1" applyAlignment="1">
      <alignment horizontal="center" textRotation="90" wrapText="1"/>
    </xf>
    <xf numFmtId="0" fontId="24" fillId="0" borderId="19" xfId="0" applyFont="1" applyBorder="1" applyAlignment="1">
      <alignment horizontal="center" textRotation="90" wrapText="1"/>
    </xf>
    <xf numFmtId="166" fontId="54" fillId="0" borderId="15" xfId="0" applyNumberFormat="1" applyFont="1" applyBorder="1" applyAlignment="1" applyProtection="1">
      <alignment horizontal="left"/>
      <protection locked="0"/>
    </xf>
    <xf numFmtId="166" fontId="54" fillId="0" borderId="16" xfId="0" applyNumberFormat="1" applyFont="1" applyBorder="1" applyAlignment="1"/>
    <xf numFmtId="170" fontId="45" fillId="0" borderId="0" xfId="0" applyNumberFormat="1" applyFont="1" applyAlignment="1"/>
    <xf numFmtId="166" fontId="55" fillId="0" borderId="15" xfId="0" applyNumberFormat="1" applyFont="1" applyBorder="1" applyAlignment="1" applyProtection="1">
      <alignment horizontal="left"/>
      <protection locked="0"/>
    </xf>
    <xf numFmtId="0" fontId="21" fillId="0" borderId="17" xfId="0" applyFont="1" applyBorder="1" applyAlignment="1" applyProtection="1">
      <alignment horizontal="left"/>
      <protection locked="0"/>
    </xf>
    <xf numFmtId="170" fontId="24" fillId="0" borderId="0" xfId="0" applyNumberFormat="1" applyFont="1" applyAlignment="1"/>
    <xf numFmtId="0" fontId="21" fillId="0" borderId="17" xfId="0" applyFont="1" applyBorder="1" applyAlignment="1"/>
    <xf numFmtId="166" fontId="23" fillId="0" borderId="15" xfId="0" applyNumberFormat="1" applyFont="1" applyBorder="1" applyAlignment="1" applyProtection="1">
      <alignment horizontal="left"/>
      <protection locked="0"/>
    </xf>
    <xf numFmtId="170" fontId="23" fillId="0" borderId="17" xfId="0" applyNumberFormat="1" applyFont="1" applyBorder="1" applyAlignment="1"/>
    <xf numFmtId="170" fontId="18" fillId="0" borderId="0" xfId="0" applyNumberFormat="1" applyFont="1" applyAlignment="1"/>
    <xf numFmtId="170" fontId="21" fillId="0" borderId="15" xfId="0" applyNumberFormat="1" applyFont="1" applyBorder="1" applyAlignment="1"/>
    <xf numFmtId="0" fontId="21" fillId="0" borderId="15" xfId="0" applyFont="1" applyBorder="1" applyAlignment="1"/>
    <xf numFmtId="0" fontId="21" fillId="0" borderId="17" xfId="7" applyFont="1" applyBorder="1" applyAlignment="1">
      <alignment horizontal="center"/>
    </xf>
    <xf numFmtId="0" fontId="21" fillId="0" borderId="15" xfId="7" applyFont="1" applyBorder="1" applyAlignment="1">
      <alignment horizontal="center"/>
    </xf>
    <xf numFmtId="0" fontId="23" fillId="0" borderId="17" xfId="0" applyFont="1" applyBorder="1" applyAlignment="1"/>
    <xf numFmtId="166" fontId="54" fillId="0" borderId="20" xfId="0" applyNumberFormat="1" applyFont="1" applyBorder="1" applyAlignment="1" applyProtection="1">
      <alignment horizontal="left" vertical="center"/>
      <protection locked="0"/>
    </xf>
    <xf numFmtId="170" fontId="54" fillId="0" borderId="22" xfId="0" applyNumberFormat="1" applyFont="1" applyBorder="1" applyAlignment="1">
      <alignment vertical="center"/>
    </xf>
    <xf numFmtId="167" fontId="54" fillId="0" borderId="23" xfId="6" applyNumberFormat="1" applyFont="1" applyBorder="1" applyAlignment="1">
      <alignment vertical="center"/>
    </xf>
    <xf numFmtId="167" fontId="54" fillId="0" borderId="24" xfId="6" applyNumberFormat="1" applyFont="1" applyBorder="1" applyAlignment="1">
      <alignment vertical="center"/>
    </xf>
    <xf numFmtId="170" fontId="45" fillId="0" borderId="0" xfId="0" applyNumberFormat="1" applyFont="1" applyAlignment="1">
      <alignment vertical="center"/>
    </xf>
    <xf numFmtId="170" fontId="31" fillId="0" borderId="0" xfId="0" applyNumberFormat="1" applyFont="1"/>
    <xf numFmtId="170" fontId="48" fillId="0" borderId="0" xfId="10" applyNumberFormat="1" applyFont="1" applyAlignment="1">
      <alignment horizontal="left"/>
    </xf>
    <xf numFmtId="0" fontId="48" fillId="0" borderId="0" xfId="10" applyFont="1" applyAlignment="1">
      <alignment horizontal="left"/>
    </xf>
    <xf numFmtId="170" fontId="49" fillId="0" borderId="0" xfId="10" applyNumberFormat="1" applyFont="1"/>
    <xf numFmtId="170" fontId="6" fillId="0" borderId="0" xfId="11" applyNumberFormat="1" applyFont="1" applyAlignment="1"/>
    <xf numFmtId="170" fontId="6" fillId="2" borderId="0" xfId="11" applyNumberFormat="1" applyFont="1" applyFill="1" applyAlignment="1"/>
    <xf numFmtId="170" fontId="50" fillId="0" borderId="0" xfId="11" applyNumberFormat="1" applyFont="1" applyAlignment="1">
      <alignment horizontal="right"/>
    </xf>
    <xf numFmtId="170" fontId="6" fillId="0" borderId="0" xfId="10" applyNumberFormat="1" applyFont="1"/>
    <xf numFmtId="170" fontId="51" fillId="0" borderId="0" xfId="10" applyNumberFormat="1" applyFont="1"/>
    <xf numFmtId="170" fontId="6" fillId="0" borderId="0" xfId="11" applyNumberFormat="1" applyFont="1" applyAlignment="1">
      <alignment vertical="top"/>
    </xf>
    <xf numFmtId="0" fontId="7" fillId="0" borderId="0" xfId="11" applyFont="1" applyAlignment="1">
      <alignment horizontal="left" vertical="center"/>
    </xf>
    <xf numFmtId="0" fontId="7" fillId="2" borderId="0" xfId="11" applyFont="1" applyFill="1" applyAlignment="1">
      <alignment horizontal="left" vertical="center"/>
    </xf>
    <xf numFmtId="170" fontId="41" fillId="0" borderId="0" xfId="11" applyNumberFormat="1" applyFont="1" applyAlignment="1">
      <alignment vertical="top"/>
    </xf>
    <xf numFmtId="0" fontId="8" fillId="0" borderId="0" xfId="11" applyFont="1" applyAlignment="1">
      <alignment horizontal="left" vertical="center"/>
    </xf>
    <xf numFmtId="170" fontId="41" fillId="0" borderId="0" xfId="10" applyNumberFormat="1" applyFont="1" applyAlignment="1">
      <alignment vertical="top"/>
    </xf>
    <xf numFmtId="170" fontId="53" fillId="0" borderId="0" xfId="11" applyNumberFormat="1" applyFont="1" applyAlignment="1">
      <alignment horizontal="left" vertical="top"/>
    </xf>
    <xf numFmtId="170" fontId="24" fillId="0" borderId="0" xfId="11" applyNumberFormat="1" applyFont="1"/>
    <xf numFmtId="170" fontId="24" fillId="2" borderId="0" xfId="11" applyNumberFormat="1" applyFont="1" applyFill="1"/>
    <xf numFmtId="170" fontId="24" fillId="0" borderId="0" xfId="10" applyNumberFormat="1" applyFont="1"/>
    <xf numFmtId="0" fontId="24" fillId="0" borderId="3" xfId="10" applyFont="1" applyBorder="1" applyAlignment="1">
      <alignment horizontal="center" textRotation="90" wrapText="1"/>
    </xf>
    <xf numFmtId="0" fontId="24" fillId="0" borderId="4" xfId="10" applyFont="1" applyBorder="1" applyAlignment="1">
      <alignment horizontal="center" textRotation="90" wrapText="1"/>
    </xf>
    <xf numFmtId="0" fontId="24" fillId="0" borderId="33" xfId="10" applyFont="1" applyFill="1" applyBorder="1" applyAlignment="1">
      <alignment horizontal="centerContinuous" vertical="center"/>
    </xf>
    <xf numFmtId="0" fontId="24" fillId="0" borderId="33" xfId="10" applyFont="1" applyBorder="1" applyAlignment="1">
      <alignment horizontal="centerContinuous"/>
    </xf>
    <xf numFmtId="0" fontId="24" fillId="0" borderId="48" xfId="10" applyFont="1" applyBorder="1" applyAlignment="1">
      <alignment horizontal="center" textRotation="90" wrapText="1"/>
    </xf>
    <xf numFmtId="170" fontId="7" fillId="0" borderId="0" xfId="10" applyNumberFormat="1" applyFont="1"/>
    <xf numFmtId="0" fontId="24" fillId="0" borderId="11" xfId="10" applyFont="1" applyBorder="1" applyAlignment="1">
      <alignment horizontal="center" textRotation="90" wrapText="1"/>
    </xf>
    <xf numFmtId="0" fontId="24" fillId="0" borderId="12" xfId="10" applyFont="1" applyBorder="1" applyAlignment="1">
      <alignment horizontal="center" textRotation="90" wrapText="1"/>
    </xf>
    <xf numFmtId="0" fontId="24" fillId="0" borderId="13" xfId="10" applyFont="1" applyBorder="1" applyAlignment="1">
      <alignment horizontal="center" textRotation="90" wrapText="1"/>
    </xf>
    <xf numFmtId="0" fontId="24" fillId="0" borderId="49" xfId="10" applyFont="1" applyBorder="1" applyAlignment="1">
      <alignment horizontal="center" textRotation="90" wrapText="1"/>
    </xf>
    <xf numFmtId="166" fontId="54" fillId="0" borderId="15" xfId="10" applyNumberFormat="1" applyFont="1" applyBorder="1" applyAlignment="1" applyProtection="1">
      <alignment horizontal="left"/>
      <protection locked="0"/>
    </xf>
    <xf numFmtId="166" fontId="54" fillId="0" borderId="16" xfId="10" applyNumberFormat="1" applyFont="1" applyBorder="1" applyAlignment="1"/>
    <xf numFmtId="170" fontId="45" fillId="0" borderId="0" xfId="10" applyNumberFormat="1" applyFont="1" applyAlignment="1"/>
    <xf numFmtId="166" fontId="55" fillId="0" borderId="15" xfId="10" applyNumberFormat="1" applyFont="1" applyBorder="1" applyAlignment="1" applyProtection="1">
      <alignment horizontal="left"/>
      <protection locked="0"/>
    </xf>
    <xf numFmtId="0" fontId="21" fillId="0" borderId="17" xfId="10" applyFont="1" applyBorder="1" applyAlignment="1" applyProtection="1">
      <alignment horizontal="left"/>
      <protection locked="0"/>
    </xf>
    <xf numFmtId="170" fontId="24" fillId="0" borderId="0" xfId="10" applyNumberFormat="1" applyFont="1" applyAlignment="1"/>
    <xf numFmtId="0" fontId="7" fillId="0" borderId="0" xfId="10"/>
    <xf numFmtId="0" fontId="21" fillId="0" borderId="17" xfId="10" applyFont="1" applyBorder="1" applyAlignment="1"/>
    <xf numFmtId="166" fontId="23" fillId="0" borderId="15" xfId="10" applyNumberFormat="1" applyFont="1" applyBorder="1" applyAlignment="1" applyProtection="1">
      <alignment horizontal="left"/>
      <protection locked="0"/>
    </xf>
    <xf numFmtId="170" fontId="23" fillId="0" borderId="17" xfId="10" applyNumberFormat="1" applyFont="1" applyBorder="1" applyAlignment="1"/>
    <xf numFmtId="170" fontId="18" fillId="0" borderId="0" xfId="10" applyNumberFormat="1" applyFont="1" applyAlignment="1"/>
    <xf numFmtId="170" fontId="21" fillId="0" borderId="15" xfId="10" applyNumberFormat="1" applyFont="1" applyBorder="1" applyAlignment="1"/>
    <xf numFmtId="0" fontId="21" fillId="0" borderId="15" xfId="10" applyFont="1" applyBorder="1" applyAlignment="1"/>
    <xf numFmtId="0" fontId="23" fillId="0" borderId="17" xfId="10" applyFont="1" applyBorder="1" applyAlignment="1"/>
    <xf numFmtId="0" fontId="21" fillId="0" borderId="11" xfId="10" applyFont="1" applyBorder="1" applyAlignment="1" applyProtection="1">
      <alignment horizontal="left"/>
      <protection locked="0"/>
    </xf>
    <xf numFmtId="166" fontId="54" fillId="0" borderId="20" xfId="10" applyNumberFormat="1" applyFont="1" applyBorder="1" applyAlignment="1" applyProtection="1">
      <alignment horizontal="left" vertical="center"/>
      <protection locked="0"/>
    </xf>
    <xf numFmtId="170" fontId="54" fillId="0" borderId="22" xfId="10" applyNumberFormat="1" applyFont="1" applyBorder="1" applyAlignment="1">
      <alignment vertical="center"/>
    </xf>
    <xf numFmtId="170" fontId="45" fillId="0" borderId="0" xfId="10" applyNumberFormat="1" applyFont="1" applyAlignment="1">
      <alignment vertical="center"/>
    </xf>
    <xf numFmtId="170" fontId="31" fillId="0" borderId="0" xfId="10" applyNumberFormat="1" applyFont="1"/>
    <xf numFmtId="170" fontId="50" fillId="0" borderId="0" xfId="11" applyNumberFormat="1" applyFont="1" applyAlignment="1">
      <alignment horizontal="left"/>
    </xf>
    <xf numFmtId="170" fontId="62" fillId="0" borderId="0" xfId="11" applyNumberFormat="1" applyFont="1" applyAlignment="1">
      <alignment horizontal="right"/>
    </xf>
    <xf numFmtId="170" fontId="62" fillId="0" borderId="0" xfId="11" applyNumberFormat="1" applyFont="1" applyAlignment="1"/>
    <xf numFmtId="170" fontId="5" fillId="0" borderId="0" xfId="11" applyNumberFormat="1" applyFont="1" applyAlignment="1">
      <alignment horizontal="center"/>
    </xf>
    <xf numFmtId="170" fontId="51" fillId="0" borderId="0" xfId="11" applyNumberFormat="1" applyFont="1" applyAlignment="1"/>
    <xf numFmtId="170" fontId="51" fillId="2" borderId="0" xfId="11" applyNumberFormat="1" applyFont="1" applyFill="1" applyAlignment="1"/>
    <xf numFmtId="170" fontId="6" fillId="0" borderId="0" xfId="10" applyNumberFormat="1" applyFont="1" applyAlignment="1">
      <alignment vertical="top"/>
    </xf>
    <xf numFmtId="0" fontId="7" fillId="0" borderId="0" xfId="10" applyFont="1" applyAlignment="1">
      <alignment horizontal="left" vertical="center"/>
    </xf>
    <xf numFmtId="170" fontId="53" fillId="0" borderId="0" xfId="10" applyNumberFormat="1" applyFont="1" applyAlignment="1">
      <alignment horizontal="left" vertical="top"/>
    </xf>
    <xf numFmtId="170" fontId="6" fillId="0" borderId="0" xfId="11" applyNumberFormat="1" applyFont="1" applyAlignment="1">
      <alignment horizontal="center"/>
    </xf>
    <xf numFmtId="170" fontId="62" fillId="0" borderId="0" xfId="11" applyNumberFormat="1" applyFont="1" applyAlignment="1">
      <alignment horizontal="left"/>
    </xf>
    <xf numFmtId="0" fontId="63" fillId="0" borderId="0" xfId="0" applyFont="1" applyAlignment="1">
      <alignment horizontal="center"/>
    </xf>
    <xf numFmtId="0" fontId="53" fillId="0" borderId="0" xfId="0" applyFont="1" applyAlignment="1">
      <alignment vertical="top"/>
    </xf>
    <xf numFmtId="0" fontId="6" fillId="0" borderId="0" xfId="0" applyFont="1"/>
    <xf numFmtId="9" fontId="5" fillId="0" borderId="0" xfId="1" applyFont="1" applyAlignment="1">
      <alignment horizontal="centerContinuous"/>
    </xf>
    <xf numFmtId="0" fontId="6" fillId="0" borderId="0" xfId="6" applyFont="1" applyBorder="1" applyAlignment="1">
      <alignment horizontal="centerContinuous"/>
    </xf>
    <xf numFmtId="0" fontId="6" fillId="0" borderId="0" xfId="6" applyFont="1" applyAlignment="1">
      <alignment horizontal="center"/>
    </xf>
    <xf numFmtId="0" fontId="6" fillId="0" borderId="0" xfId="6" applyFont="1" applyBorder="1" applyAlignment="1">
      <alignment horizontal="center"/>
    </xf>
    <xf numFmtId="0" fontId="24" fillId="0" borderId="46" xfId="6" applyFont="1" applyBorder="1" applyAlignment="1">
      <alignment horizontal="center" vertical="center" wrapText="1"/>
    </xf>
    <xf numFmtId="166" fontId="25" fillId="0" borderId="15" xfId="6" applyNumberFormat="1" applyFont="1" applyBorder="1" applyAlignment="1">
      <alignment horizontal="left" vertical="center"/>
    </xf>
    <xf numFmtId="0" fontId="25" fillId="0" borderId="16" xfId="6" applyFont="1" applyBorder="1" applyAlignment="1">
      <alignment horizontal="left" vertical="center" wrapText="1"/>
    </xf>
    <xf numFmtId="164" fontId="25" fillId="0" borderId="16" xfId="6" applyNumberFormat="1" applyFont="1" applyBorder="1" applyAlignment="1">
      <alignment horizontal="right" vertical="center"/>
    </xf>
    <xf numFmtId="164" fontId="25" fillId="0" borderId="39" xfId="6" applyNumberFormat="1" applyFont="1" applyBorder="1" applyAlignment="1">
      <alignment horizontal="right" vertical="center"/>
    </xf>
    <xf numFmtId="0" fontId="18" fillId="0" borderId="0" xfId="0" applyFont="1" applyAlignment="1"/>
    <xf numFmtId="168" fontId="18" fillId="0" borderId="0" xfId="0" applyNumberFormat="1" applyFont="1" applyAlignment="1"/>
    <xf numFmtId="49" fontId="31" fillId="0" borderId="17" xfId="6" applyNumberFormat="1" applyFont="1" applyBorder="1" applyAlignment="1">
      <alignment vertical="center"/>
    </xf>
    <xf numFmtId="164" fontId="31" fillId="0" borderId="17" xfId="6" applyNumberFormat="1" applyFont="1" applyBorder="1" applyAlignment="1">
      <alignment horizontal="right" vertical="center"/>
    </xf>
    <xf numFmtId="164" fontId="31" fillId="0" borderId="18" xfId="6" applyNumberFormat="1" applyFont="1" applyBorder="1" applyAlignment="1">
      <alignment horizontal="right" vertical="center"/>
    </xf>
    <xf numFmtId="164" fontId="31" fillId="0" borderId="19" xfId="6" applyNumberFormat="1" applyFont="1" applyBorder="1" applyAlignment="1">
      <alignment horizontal="right" vertical="center"/>
    </xf>
    <xf numFmtId="0" fontId="25" fillId="0" borderId="17" xfId="6" applyFont="1" applyBorder="1" applyAlignment="1">
      <alignment horizontal="left" vertical="center" wrapText="1"/>
    </xf>
    <xf numFmtId="164" fontId="25" fillId="0" borderId="17" xfId="6" applyNumberFormat="1" applyFont="1" applyBorder="1" applyAlignment="1">
      <alignment horizontal="right" vertical="center"/>
    </xf>
    <xf numFmtId="164" fontId="25" fillId="0" borderId="18" xfId="6" applyNumberFormat="1" applyFont="1" applyBorder="1" applyAlignment="1">
      <alignment horizontal="right" vertical="center"/>
    </xf>
    <xf numFmtId="164" fontId="25" fillId="0" borderId="19" xfId="6" applyNumberFormat="1" applyFont="1" applyBorder="1" applyAlignment="1">
      <alignment horizontal="right" vertical="center"/>
    </xf>
    <xf numFmtId="166" fontId="31" fillId="0" borderId="15" xfId="6" applyNumberFormat="1" applyFont="1" applyBorder="1" applyAlignment="1">
      <alignment horizontal="center" vertical="center"/>
    </xf>
    <xf numFmtId="49" fontId="31" fillId="0" borderId="17" xfId="6" applyNumberFormat="1" applyFont="1" applyBorder="1" applyAlignment="1">
      <alignment horizontal="left" vertical="center" wrapText="1"/>
    </xf>
    <xf numFmtId="0" fontId="25" fillId="0" borderId="17" xfId="6" applyFont="1" applyBorder="1" applyAlignment="1">
      <alignment vertical="center" wrapText="1"/>
    </xf>
    <xf numFmtId="49" fontId="31" fillId="0" borderId="17" xfId="6" applyNumberFormat="1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45" fillId="0" borderId="0" xfId="0" applyFont="1" applyAlignment="1">
      <alignment vertical="center"/>
    </xf>
    <xf numFmtId="166" fontId="30" fillId="0" borderId="20" xfId="6" applyNumberFormat="1" applyFont="1" applyBorder="1" applyAlignment="1">
      <alignment horizontal="left" vertical="center"/>
    </xf>
    <xf numFmtId="0" fontId="65" fillId="0" borderId="22" xfId="6" applyFont="1" applyBorder="1" applyAlignment="1">
      <alignment horizontal="left" vertical="center" wrapText="1"/>
    </xf>
    <xf numFmtId="164" fontId="30" fillId="0" borderId="23" xfId="6" applyNumberFormat="1" applyFont="1" applyBorder="1" applyAlignment="1">
      <alignment horizontal="right" vertical="center"/>
    </xf>
    <xf numFmtId="0" fontId="66" fillId="0" borderId="0" xfId="6" applyFont="1" applyBorder="1" applyAlignment="1">
      <alignment horizontal="left"/>
    </xf>
    <xf numFmtId="49" fontId="7" fillId="0" borderId="0" xfId="6" applyNumberFormat="1" applyFont="1" applyAlignment="1">
      <alignment horizontal="center"/>
    </xf>
    <xf numFmtId="0" fontId="41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4" fillId="0" borderId="13" xfId="6" applyFont="1" applyBorder="1" applyAlignment="1">
      <alignment horizontal="center" vertical="center" wrapText="1"/>
    </xf>
    <xf numFmtId="0" fontId="44" fillId="0" borderId="53" xfId="6" applyFont="1" applyBorder="1" applyAlignment="1">
      <alignment horizontal="center" vertical="center" wrapText="1"/>
    </xf>
    <xf numFmtId="0" fontId="44" fillId="0" borderId="14" xfId="6" applyFont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18" fillId="0" borderId="0" xfId="0" applyFont="1" applyAlignment="1">
      <alignment vertical="center"/>
    </xf>
    <xf numFmtId="164" fontId="17" fillId="0" borderId="0" xfId="6" applyNumberFormat="1" applyFont="1" applyBorder="1" applyAlignment="1">
      <alignment horizontal="center"/>
    </xf>
    <xf numFmtId="0" fontId="63" fillId="0" borderId="0" xfId="0" applyFont="1" applyBorder="1" applyAlignment="1">
      <alignment horizontal="center"/>
    </xf>
    <xf numFmtId="0" fontId="64" fillId="0" borderId="0" xfId="7" applyFont="1" applyBorder="1" applyAlignment="1">
      <alignment horizontal="center"/>
    </xf>
    <xf numFmtId="0" fontId="64" fillId="0" borderId="0" xfId="0" applyFont="1" applyBorder="1" applyAlignment="1"/>
    <xf numFmtId="0" fontId="64" fillId="0" borderId="0" xfId="7" applyFont="1" applyAlignment="1">
      <alignment horizontal="centerContinuous"/>
    </xf>
    <xf numFmtId="171" fontId="64" fillId="0" borderId="0" xfId="7" applyNumberFormat="1" applyFont="1" applyBorder="1" applyAlignment="1">
      <alignment horizontal="centerContinuous"/>
    </xf>
    <xf numFmtId="171" fontId="17" fillId="0" borderId="0" xfId="7" applyNumberFormat="1" applyFont="1" applyBorder="1" applyAlignment="1">
      <alignment horizontal="centerContinuous"/>
    </xf>
    <xf numFmtId="0" fontId="24" fillId="0" borderId="50" xfId="6" applyFont="1" applyBorder="1" applyAlignment="1">
      <alignment horizontal="center" vertical="center" wrapText="1"/>
    </xf>
    <xf numFmtId="166" fontId="29" fillId="0" borderId="0" xfId="0" applyNumberFormat="1" applyFont="1" applyBorder="1" applyAlignment="1"/>
    <xf numFmtId="0" fontId="21" fillId="0" borderId="0" xfId="0" applyFont="1" applyBorder="1" applyAlignment="1" applyProtection="1">
      <alignment horizontal="left"/>
      <protection locked="0"/>
    </xf>
    <xf numFmtId="0" fontId="10" fillId="0" borderId="0" xfId="0" applyFont="1" applyBorder="1" applyAlignment="1"/>
    <xf numFmtId="166" fontId="28" fillId="0" borderId="0" xfId="0" applyNumberFormat="1" applyFont="1" applyBorder="1" applyAlignment="1"/>
    <xf numFmtId="0" fontId="10" fillId="0" borderId="0" xfId="0" applyFont="1" applyAlignment="1"/>
    <xf numFmtId="0" fontId="10" fillId="0" borderId="0" xfId="0" applyFont="1"/>
    <xf numFmtId="166" fontId="23" fillId="0" borderId="0" xfId="0" applyNumberFormat="1" applyFont="1" applyBorder="1" applyAlignment="1" applyProtection="1">
      <alignment horizontal="left"/>
      <protection locked="0"/>
    </xf>
    <xf numFmtId="0" fontId="26" fillId="0" borderId="0" xfId="7" applyFont="1" applyBorder="1" applyAlignment="1"/>
    <xf numFmtId="0" fontId="8" fillId="0" borderId="0" xfId="0" applyFont="1" applyAlignment="1"/>
    <xf numFmtId="0" fontId="8" fillId="0" borderId="0" xfId="0" applyFont="1"/>
    <xf numFmtId="0" fontId="21" fillId="0" borderId="0" xfId="0" applyFont="1" applyBorder="1" applyAlignment="1" applyProtection="1">
      <alignment horizontal="left" vertical="center"/>
      <protection locked="0"/>
    </xf>
    <xf numFmtId="0" fontId="7" fillId="0" borderId="0" xfId="0" applyFont="1" applyBorder="1" applyAlignment="1"/>
    <xf numFmtId="0" fontId="26" fillId="0" borderId="0" xfId="7" applyFont="1" applyBorder="1" applyAlignment="1">
      <alignment vertical="center"/>
    </xf>
    <xf numFmtId="0" fontId="8" fillId="0" borderId="0" xfId="0" applyFont="1" applyAlignment="1">
      <alignment vertical="center"/>
    </xf>
    <xf numFmtId="0" fontId="29" fillId="0" borderId="0" xfId="7" applyFont="1" applyBorder="1"/>
    <xf numFmtId="0" fontId="10" fillId="0" borderId="0" xfId="0" applyFont="1" applyBorder="1"/>
    <xf numFmtId="0" fontId="0" fillId="0" borderId="0" xfId="0" applyBorder="1"/>
    <xf numFmtId="0" fontId="17" fillId="0" borderId="0" xfId="7" applyFont="1" applyAlignment="1">
      <alignment horizontal="center"/>
    </xf>
    <xf numFmtId="171" fontId="17" fillId="0" borderId="0" xfId="7" applyNumberFormat="1" applyFont="1" applyBorder="1" applyAlignment="1">
      <alignment horizontal="center"/>
    </xf>
    <xf numFmtId="0" fontId="63" fillId="0" borderId="0" xfId="0" applyFont="1" applyAlignment="1">
      <alignment horizontal="center" vertical="center" wrapText="1"/>
    </xf>
    <xf numFmtId="0" fontId="53" fillId="0" borderId="0" xfId="0" applyFont="1" applyAlignment="1">
      <alignment vertical="center"/>
    </xf>
    <xf numFmtId="0" fontId="6" fillId="0" borderId="0" xfId="6" applyFont="1" applyFill="1" applyBorder="1" applyAlignment="1">
      <alignment horizontal="centerContinuous"/>
    </xf>
    <xf numFmtId="0" fontId="6" fillId="0" borderId="0" xfId="0" applyFont="1" applyFill="1"/>
    <xf numFmtId="0" fontId="6" fillId="0" borderId="0" xfId="6" applyFont="1" applyFill="1" applyBorder="1" applyAlignment="1">
      <alignment horizontal="center"/>
    </xf>
    <xf numFmtId="0" fontId="29" fillId="0" borderId="13" xfId="6" applyFont="1" applyBorder="1" applyAlignment="1">
      <alignment horizontal="center" vertical="center" wrapText="1"/>
    </xf>
    <xf numFmtId="0" fontId="29" fillId="0" borderId="54" xfId="6" applyFont="1" applyBorder="1" applyAlignment="1">
      <alignment horizontal="center" vertical="center" wrapText="1"/>
    </xf>
    <xf numFmtId="0" fontId="29" fillId="0" borderId="54" xfId="6" applyFont="1" applyFill="1" applyBorder="1" applyAlignment="1">
      <alignment horizontal="center" vertical="center" wrapText="1"/>
    </xf>
    <xf numFmtId="0" fontId="29" fillId="0" borderId="29" xfId="6" applyFont="1" applyBorder="1" applyAlignment="1">
      <alignment horizontal="center" vertical="center" wrapText="1"/>
    </xf>
    <xf numFmtId="0" fontId="29" fillId="0" borderId="14" xfId="6" applyFont="1" applyFill="1" applyBorder="1" applyAlignment="1">
      <alignment horizontal="center" vertical="center" wrapText="1"/>
    </xf>
    <xf numFmtId="168" fontId="23" fillId="0" borderId="53" xfId="6" applyNumberFormat="1" applyFont="1" applyBorder="1" applyAlignment="1">
      <alignment horizontal="left"/>
    </xf>
    <xf numFmtId="168" fontId="23" fillId="0" borderId="15" xfId="6" applyNumberFormat="1" applyFont="1" applyBorder="1" applyAlignment="1">
      <alignment horizontal="left"/>
    </xf>
    <xf numFmtId="168" fontId="21" fillId="0" borderId="0" xfId="6" applyNumberFormat="1" applyFont="1" applyBorder="1" applyAlignment="1">
      <alignment horizontal="left" wrapText="1"/>
    </xf>
    <xf numFmtId="168" fontId="23" fillId="0" borderId="0" xfId="6" applyNumberFormat="1" applyFont="1" applyBorder="1" applyAlignment="1">
      <alignment horizontal="left"/>
    </xf>
    <xf numFmtId="166" fontId="23" fillId="0" borderId="15" xfId="6" applyNumberFormat="1" applyFont="1" applyBorder="1" applyAlignment="1">
      <alignment horizontal="left"/>
    </xf>
    <xf numFmtId="168" fontId="23" fillId="0" borderId="15" xfId="6" applyNumberFormat="1" applyFont="1" applyFill="1" applyBorder="1" applyAlignment="1">
      <alignment horizontal="left"/>
    </xf>
    <xf numFmtId="0" fontId="21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Fill="1" applyAlignment="1"/>
    <xf numFmtId="0" fontId="21" fillId="0" borderId="0" xfId="0" applyFont="1" applyFill="1" applyBorder="1" applyAlignment="1" applyProtection="1">
      <alignment horizontal="left" vertical="center"/>
      <protection locked="0"/>
    </xf>
    <xf numFmtId="164" fontId="26" fillId="0" borderId="18" xfId="6" applyNumberFormat="1" applyFont="1" applyBorder="1" applyAlignment="1">
      <alignment vertical="center"/>
    </xf>
    <xf numFmtId="164" fontId="26" fillId="0" borderId="36" xfId="6" applyNumberFormat="1" applyFont="1" applyBorder="1" applyAlignment="1">
      <alignment vertical="center"/>
    </xf>
    <xf numFmtId="0" fontId="26" fillId="0" borderId="19" xfId="0" applyFont="1" applyBorder="1" applyAlignment="1">
      <alignment vertical="center"/>
    </xf>
    <xf numFmtId="167" fontId="28" fillId="0" borderId="23" xfId="6" applyNumberFormat="1" applyFont="1" applyBorder="1" applyAlignment="1">
      <alignment vertical="center"/>
    </xf>
    <xf numFmtId="167" fontId="28" fillId="0" borderId="24" xfId="6" applyNumberFormat="1" applyFont="1" applyBorder="1" applyAlignment="1">
      <alignment vertical="center"/>
    </xf>
    <xf numFmtId="49" fontId="21" fillId="0" borderId="0" xfId="6" applyNumberFormat="1" applyFont="1" applyAlignment="1">
      <alignment horizontal="center"/>
    </xf>
    <xf numFmtId="0" fontId="31" fillId="0" borderId="0" xfId="6" applyFont="1" applyBorder="1" applyAlignment="1">
      <alignment horizontal="center"/>
    </xf>
    <xf numFmtId="0" fontId="18" fillId="0" borderId="0" xfId="0" applyFont="1" applyFill="1" applyAlignment="1"/>
    <xf numFmtId="0" fontId="17" fillId="0" borderId="0" xfId="6" applyFont="1" applyFill="1" applyBorder="1" applyAlignment="1">
      <alignment horizontal="center"/>
    </xf>
    <xf numFmtId="0" fontId="7" fillId="0" borderId="0" xfId="0" applyFont="1" applyFill="1"/>
    <xf numFmtId="0" fontId="18" fillId="0" borderId="0" xfId="0" applyFont="1" applyFill="1" applyAlignment="1">
      <alignment vertical="center"/>
    </xf>
    <xf numFmtId="0" fontId="31" fillId="0" borderId="0" xfId="0" applyFont="1" applyFill="1"/>
    <xf numFmtId="0" fontId="29" fillId="0" borderId="14" xfId="6" applyFont="1" applyBorder="1" applyAlignment="1">
      <alignment horizontal="center" vertical="center" wrapText="1"/>
    </xf>
    <xf numFmtId="0" fontId="67" fillId="0" borderId="0" xfId="0" applyFont="1"/>
    <xf numFmtId="0" fontId="21" fillId="0" borderId="15" xfId="7" applyFont="1" applyFill="1" applyBorder="1" applyAlignment="1">
      <alignment horizontal="center"/>
    </xf>
    <xf numFmtId="0" fontId="21" fillId="0" borderId="17" xfId="10" applyFont="1" applyFill="1" applyBorder="1" applyAlignment="1" applyProtection="1">
      <alignment horizontal="left"/>
      <protection locked="0"/>
    </xf>
    <xf numFmtId="170" fontId="24" fillId="0" borderId="0" xfId="10" applyNumberFormat="1" applyFont="1" applyFill="1" applyAlignment="1"/>
    <xf numFmtId="168" fontId="32" fillId="0" borderId="23" xfId="7" applyNumberFormat="1" applyFont="1" applyBorder="1" applyAlignment="1">
      <alignment vertical="center"/>
    </xf>
    <xf numFmtId="170" fontId="49" fillId="0" borderId="0" xfId="10" applyNumberFormat="1" applyFont="1" applyFill="1" applyBorder="1"/>
    <xf numFmtId="170" fontId="6" fillId="0" borderId="0" xfId="10" applyNumberFormat="1" applyFont="1" applyFill="1" applyBorder="1"/>
    <xf numFmtId="170" fontId="51" fillId="0" borderId="0" xfId="10" applyNumberFormat="1" applyFont="1" applyFill="1" applyBorder="1"/>
    <xf numFmtId="170" fontId="41" fillId="0" borderId="0" xfId="10" applyNumberFormat="1" applyFont="1" applyFill="1" applyBorder="1" applyAlignment="1">
      <alignment vertical="top"/>
    </xf>
    <xf numFmtId="170" fontId="24" fillId="0" borderId="0" xfId="10" applyNumberFormat="1" applyFont="1" applyFill="1" applyBorder="1"/>
    <xf numFmtId="170" fontId="7" fillId="0" borderId="0" xfId="10" applyNumberFormat="1" applyFont="1" applyFill="1" applyBorder="1"/>
    <xf numFmtId="170" fontId="56" fillId="0" borderId="0" xfId="10" applyNumberFormat="1" applyFont="1" applyFill="1" applyBorder="1"/>
    <xf numFmtId="170" fontId="57" fillId="0" borderId="0" xfId="10" applyNumberFormat="1" applyFont="1" applyFill="1" applyBorder="1" applyAlignment="1"/>
    <xf numFmtId="170" fontId="45" fillId="0" borderId="0" xfId="10" applyNumberFormat="1" applyFont="1" applyFill="1" applyBorder="1" applyAlignment="1"/>
    <xf numFmtId="0" fontId="29" fillId="0" borderId="0" xfId="10" applyFont="1" applyFill="1" applyBorder="1" applyAlignment="1" applyProtection="1">
      <alignment horizontal="left"/>
      <protection locked="0"/>
    </xf>
    <xf numFmtId="0" fontId="58" fillId="0" borderId="0" xfId="10" applyFont="1" applyFill="1" applyBorder="1" applyAlignment="1" applyProtection="1">
      <alignment horizontal="left"/>
      <protection locked="0"/>
    </xf>
    <xf numFmtId="167" fontId="24" fillId="0" borderId="0" xfId="6" applyNumberFormat="1" applyFont="1" applyFill="1" applyBorder="1" applyAlignment="1"/>
    <xf numFmtId="170" fontId="24" fillId="0" borderId="0" xfId="10" applyNumberFormat="1" applyFont="1" applyFill="1" applyBorder="1" applyAlignment="1"/>
    <xf numFmtId="0" fontId="7" fillId="0" borderId="0" xfId="10" applyFill="1" applyBorder="1"/>
    <xf numFmtId="166" fontId="59" fillId="0" borderId="0" xfId="10" applyNumberFormat="1" applyFont="1" applyFill="1" applyBorder="1" applyAlignment="1"/>
    <xf numFmtId="166" fontId="28" fillId="0" borderId="0" xfId="10" applyNumberFormat="1" applyFont="1" applyFill="1" applyBorder="1" applyAlignment="1"/>
    <xf numFmtId="0" fontId="60" fillId="0" borderId="0" xfId="7" applyFont="1" applyFill="1" applyBorder="1" applyAlignment="1"/>
    <xf numFmtId="170" fontId="61" fillId="0" borderId="0" xfId="10" applyNumberFormat="1" applyFont="1" applyFill="1" applyBorder="1" applyAlignment="1"/>
    <xf numFmtId="170" fontId="45" fillId="0" borderId="0" xfId="10" applyNumberFormat="1" applyFont="1" applyFill="1" applyBorder="1" applyAlignment="1">
      <alignment vertical="center"/>
    </xf>
    <xf numFmtId="170" fontId="31" fillId="0" borderId="0" xfId="10" applyNumberFormat="1" applyFont="1" applyFill="1" applyBorder="1"/>
    <xf numFmtId="170" fontId="24" fillId="0" borderId="0" xfId="10" quotePrefix="1" applyNumberFormat="1" applyFont="1"/>
    <xf numFmtId="170" fontId="18" fillId="0" borderId="0" xfId="10" applyNumberFormat="1" applyFont="1" applyFill="1" applyBorder="1" applyAlignment="1"/>
    <xf numFmtId="170" fontId="24" fillId="0" borderId="0" xfId="10" quotePrefix="1" applyNumberFormat="1" applyFont="1" applyAlignment="1"/>
    <xf numFmtId="170" fontId="49" fillId="0" borderId="0" xfId="10" applyNumberFormat="1" applyFont="1" applyFill="1"/>
    <xf numFmtId="170" fontId="6" fillId="0" borderId="0" xfId="10" applyNumberFormat="1" applyFont="1" applyFill="1"/>
    <xf numFmtId="170" fontId="51" fillId="0" borderId="0" xfId="10" applyNumberFormat="1" applyFont="1" applyFill="1"/>
    <xf numFmtId="170" fontId="41" fillId="0" borderId="0" xfId="10" applyNumberFormat="1" applyFont="1" applyFill="1" applyAlignment="1">
      <alignment vertical="top"/>
    </xf>
    <xf numFmtId="170" fontId="24" fillId="0" borderId="0" xfId="10" applyNumberFormat="1" applyFont="1" applyFill="1"/>
    <xf numFmtId="170" fontId="7" fillId="0" borderId="0" xfId="10" applyNumberFormat="1" applyFont="1" applyFill="1"/>
    <xf numFmtId="170" fontId="45" fillId="0" borderId="0" xfId="10" applyNumberFormat="1" applyFont="1" applyFill="1" applyAlignment="1"/>
    <xf numFmtId="170" fontId="18" fillId="0" borderId="0" xfId="10" applyNumberFormat="1" applyFont="1" applyFill="1" applyAlignment="1"/>
    <xf numFmtId="170" fontId="45" fillId="0" borderId="0" xfId="10" applyNumberFormat="1" applyFont="1" applyFill="1" applyAlignment="1">
      <alignment vertical="center"/>
    </xf>
    <xf numFmtId="170" fontId="31" fillId="0" borderId="0" xfId="10" applyNumberFormat="1" applyFont="1" applyFill="1"/>
    <xf numFmtId="0" fontId="7" fillId="0" borderId="0" xfId="0" applyFont="1" applyBorder="1" applyAlignment="1">
      <alignment vertical="top"/>
    </xf>
    <xf numFmtId="0" fontId="7" fillId="0" borderId="0" xfId="0" applyFont="1" applyBorder="1" applyAlignment="1"/>
    <xf numFmtId="170" fontId="6" fillId="0" borderId="0" xfId="11" applyNumberFormat="1" applyFont="1" applyFill="1" applyBorder="1" applyAlignment="1"/>
    <xf numFmtId="170" fontId="24" fillId="0" borderId="0" xfId="11" applyNumberFormat="1" applyFont="1" applyFill="1" applyAlignment="1"/>
    <xf numFmtId="170" fontId="24" fillId="0" borderId="0" xfId="10" applyNumberFormat="1" applyFont="1" applyFill="1" applyAlignment="1">
      <alignment vertical="top"/>
    </xf>
    <xf numFmtId="170" fontId="30" fillId="0" borderId="0" xfId="10" applyNumberFormat="1" applyFont="1" applyFill="1" applyAlignment="1">
      <alignment vertical="center"/>
    </xf>
    <xf numFmtId="170" fontId="30" fillId="0" borderId="0" xfId="10" applyNumberFormat="1" applyFont="1" applyFill="1" applyAlignment="1"/>
    <xf numFmtId="0" fontId="31" fillId="0" borderId="0" xfId="10" applyFont="1" applyFill="1" applyBorder="1" applyAlignment="1" applyProtection="1">
      <alignment horizontal="left"/>
      <protection locked="0"/>
    </xf>
    <xf numFmtId="166" fontId="65" fillId="0" borderId="0" xfId="10" applyNumberFormat="1" applyFont="1" applyFill="1" applyBorder="1" applyAlignment="1"/>
    <xf numFmtId="0" fontId="25" fillId="0" borderId="0" xfId="7" applyFont="1" applyFill="1" applyBorder="1" applyAlignment="1"/>
    <xf numFmtId="0" fontId="63" fillId="0" borderId="0" xfId="0" applyFont="1" applyFill="1" applyBorder="1" applyAlignment="1">
      <alignment horizontal="center"/>
    </xf>
    <xf numFmtId="0" fontId="53" fillId="0" borderId="0" xfId="0" applyFont="1" applyFill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6" fillId="0" borderId="0" xfId="0" applyFont="1" applyFill="1" applyBorder="1"/>
    <xf numFmtId="0" fontId="7" fillId="0" borderId="0" xfId="0" applyFont="1" applyFill="1" applyBorder="1"/>
    <xf numFmtId="0" fontId="18" fillId="0" borderId="0" xfId="0" applyFont="1" applyFill="1" applyBorder="1" applyAlignment="1"/>
    <xf numFmtId="168" fontId="18" fillId="0" borderId="0" xfId="0" applyNumberFormat="1" applyFont="1" applyFill="1" applyBorder="1" applyAlignment="1"/>
    <xf numFmtId="0" fontId="7" fillId="0" borderId="0" xfId="0" applyFont="1" applyFill="1" applyBorder="1" applyAlignment="1"/>
    <xf numFmtId="0" fontId="7" fillId="0" borderId="0" xfId="0" applyFont="1" applyFill="1" applyBorder="1" applyProtection="1">
      <protection locked="0"/>
    </xf>
    <xf numFmtId="0" fontId="37" fillId="0" borderId="0" xfId="0" applyFont="1" applyFill="1" applyBorder="1" applyAlignment="1"/>
    <xf numFmtId="0" fontId="45" fillId="0" borderId="0" xfId="0" applyFont="1" applyFill="1" applyBorder="1" applyAlignment="1">
      <alignment vertical="center"/>
    </xf>
    <xf numFmtId="0" fontId="31" fillId="0" borderId="0" xfId="0" applyFont="1" applyFill="1" applyBorder="1"/>
    <xf numFmtId="0" fontId="17" fillId="0" borderId="0" xfId="6" applyFont="1" applyBorder="1" applyAlignment="1">
      <alignment horizontal="left"/>
    </xf>
    <xf numFmtId="0" fontId="17" fillId="0" borderId="0" xfId="6" quotePrefix="1" applyFont="1" applyBorder="1" applyAlignment="1">
      <alignment horizontal="center"/>
    </xf>
    <xf numFmtId="0" fontId="7" fillId="0" borderId="0" xfId="0" applyFont="1" applyBorder="1" applyAlignment="1"/>
    <xf numFmtId="0" fontId="41" fillId="0" borderId="0" xfId="0" applyFont="1" applyBorder="1" applyAlignment="1">
      <alignment vertical="top"/>
    </xf>
    <xf numFmtId="0" fontId="5" fillId="0" borderId="0" xfId="0" applyFont="1" applyBorder="1" applyAlignment="1">
      <alignment vertical="top"/>
    </xf>
    <xf numFmtId="0" fontId="6" fillId="0" borderId="0" xfId="0" applyFont="1" applyBorder="1"/>
    <xf numFmtId="168" fontId="18" fillId="0" borderId="0" xfId="0" applyNumberFormat="1" applyFont="1" applyBorder="1" applyAlignment="1"/>
    <xf numFmtId="0" fontId="18" fillId="0" borderId="0" xfId="0" applyFont="1" applyBorder="1" applyAlignment="1"/>
    <xf numFmtId="0" fontId="7" fillId="0" borderId="0" xfId="0" applyFont="1" applyBorder="1" applyProtection="1">
      <protection locked="0"/>
    </xf>
    <xf numFmtId="167" fontId="24" fillId="0" borderId="0" xfId="6" applyNumberFormat="1" applyFont="1" applyBorder="1" applyAlignment="1"/>
    <xf numFmtId="0" fontId="37" fillId="0" borderId="0" xfId="0" applyFont="1" applyBorder="1" applyAlignment="1"/>
    <xf numFmtId="0" fontId="7" fillId="0" borderId="0" xfId="0" applyFont="1" applyBorder="1" applyAlignment="1">
      <alignment vertical="top" wrapText="1"/>
    </xf>
    <xf numFmtId="0" fontId="18" fillId="0" borderId="0" xfId="0" applyFont="1" applyBorder="1" applyAlignment="1">
      <alignment vertical="center"/>
    </xf>
    <xf numFmtId="0" fontId="45" fillId="0" borderId="0" xfId="0" applyFont="1" applyBorder="1" applyAlignment="1">
      <alignment vertical="center"/>
    </xf>
    <xf numFmtId="0" fontId="31" fillId="0" borderId="0" xfId="0" applyFont="1" applyBorder="1"/>
    <xf numFmtId="0" fontId="7" fillId="0" borderId="0" xfId="0" applyFont="1" applyBorder="1" applyAlignment="1"/>
    <xf numFmtId="0" fontId="41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7" fillId="0" borderId="0" xfId="0" applyFont="1" applyFill="1" applyBorder="1" applyAlignment="1">
      <alignment vertical="top"/>
    </xf>
    <xf numFmtId="0" fontId="7" fillId="0" borderId="0" xfId="0" applyFont="1" applyFill="1" applyBorder="1" applyAlignment="1">
      <alignment vertical="top" wrapText="1"/>
    </xf>
    <xf numFmtId="0" fontId="18" fillId="0" borderId="0" xfId="0" applyFont="1" applyFill="1" applyBorder="1" applyAlignment="1">
      <alignment vertical="center"/>
    </xf>
    <xf numFmtId="0" fontId="66" fillId="0" borderId="0" xfId="6" applyFont="1" applyBorder="1" applyAlignment="1">
      <alignment horizontal="center"/>
    </xf>
    <xf numFmtId="49" fontId="7" fillId="0" borderId="0" xfId="6" quotePrefix="1" applyNumberFormat="1" applyFont="1" applyAlignment="1">
      <alignment horizontal="center"/>
    </xf>
    <xf numFmtId="49" fontId="8" fillId="0" borderId="0" xfId="6" applyNumberFormat="1" applyFont="1" applyAlignment="1">
      <alignment horizontal="center"/>
    </xf>
    <xf numFmtId="164" fontId="66" fillId="0" borderId="0" xfId="6" applyNumberFormat="1" applyFont="1" applyBorder="1" applyAlignment="1">
      <alignment horizontal="center"/>
    </xf>
    <xf numFmtId="0" fontId="8" fillId="0" borderId="0" xfId="0" applyFont="1" applyFill="1" applyBorder="1"/>
    <xf numFmtId="0" fontId="8" fillId="0" borderId="0" xfId="0" applyFont="1" applyFill="1" applyBorder="1" applyProtection="1">
      <protection locked="0"/>
    </xf>
    <xf numFmtId="0" fontId="7" fillId="0" borderId="0" xfId="0" quotePrefix="1" applyFont="1"/>
    <xf numFmtId="170" fontId="49" fillId="0" borderId="0" xfId="0" applyNumberFormat="1" applyFont="1" applyBorder="1"/>
    <xf numFmtId="170" fontId="6" fillId="0" borderId="0" xfId="0" applyNumberFormat="1" applyFont="1" applyBorder="1" applyAlignment="1"/>
    <xf numFmtId="170" fontId="51" fillId="0" borderId="0" xfId="0" applyNumberFormat="1" applyFont="1" applyBorder="1" applyAlignment="1"/>
    <xf numFmtId="170" fontId="41" fillId="0" borderId="0" xfId="0" applyNumberFormat="1" applyFont="1" applyBorder="1" applyAlignment="1">
      <alignment vertical="top"/>
    </xf>
    <xf numFmtId="170" fontId="24" fillId="0" borderId="0" xfId="0" applyNumberFormat="1" applyFont="1" applyBorder="1"/>
    <xf numFmtId="170" fontId="7" fillId="0" borderId="0" xfId="0" applyNumberFormat="1" applyFont="1" applyBorder="1"/>
    <xf numFmtId="170" fontId="24" fillId="0" borderId="0" xfId="0" applyNumberFormat="1" applyFont="1" applyBorder="1" applyAlignment="1"/>
    <xf numFmtId="164" fontId="44" fillId="0" borderId="0" xfId="6" applyNumberFormat="1" applyFont="1" applyBorder="1" applyAlignment="1">
      <alignment vertical="center"/>
    </xf>
    <xf numFmtId="0" fontId="8" fillId="0" borderId="0" xfId="0" applyFont="1" applyBorder="1"/>
    <xf numFmtId="0" fontId="8" fillId="0" borderId="0" xfId="0" applyFont="1" applyBorder="1" applyAlignment="1">
      <alignment vertical="center"/>
    </xf>
    <xf numFmtId="0" fontId="16" fillId="0" borderId="0" xfId="0" applyFont="1" applyBorder="1"/>
    <xf numFmtId="170" fontId="45" fillId="0" borderId="0" xfId="0" applyNumberFormat="1" applyFont="1" applyBorder="1" applyAlignment="1">
      <alignment vertical="center"/>
    </xf>
    <xf numFmtId="170" fontId="31" fillId="0" borderId="0" xfId="0" applyNumberFormat="1" applyFont="1" applyBorder="1"/>
    <xf numFmtId="170" fontId="24" fillId="0" borderId="0" xfId="0" quotePrefix="1" applyNumberFormat="1" applyFont="1" applyBorder="1" applyAlignment="1"/>
    <xf numFmtId="0" fontId="63" fillId="0" borderId="0" xfId="0" applyFont="1" applyBorder="1" applyAlignment="1">
      <alignment horizontal="center" vertical="center" wrapText="1"/>
    </xf>
    <xf numFmtId="0" fontId="53" fillId="0" borderId="0" xfId="0" applyFont="1" applyBorder="1" applyAlignment="1">
      <alignment vertical="center"/>
    </xf>
    <xf numFmtId="0" fontId="7" fillId="0" borderId="0" xfId="0" applyFont="1" applyBorder="1" applyAlignment="1">
      <alignment wrapText="1"/>
    </xf>
    <xf numFmtId="0" fontId="17" fillId="0" borderId="0" xfId="3" quotePrefix="1" applyFont="1" applyBorder="1"/>
    <xf numFmtId="0" fontId="7" fillId="0" borderId="0" xfId="6" applyFont="1" applyBorder="1" applyAlignment="1">
      <alignment horizontal="center"/>
    </xf>
    <xf numFmtId="0" fontId="31" fillId="0" borderId="0" xfId="0" quotePrefix="1" applyFont="1" applyAlignment="1"/>
    <xf numFmtId="0" fontId="7" fillId="0" borderId="0" xfId="0" applyFont="1" applyBorder="1" applyAlignment="1"/>
    <xf numFmtId="167" fontId="54" fillId="3" borderId="24" xfId="6" applyNumberFormat="1" applyFont="1" applyFill="1" applyBorder="1" applyAlignment="1">
      <alignment vertical="center"/>
    </xf>
    <xf numFmtId="0" fontId="44" fillId="0" borderId="0" xfId="6" applyFont="1" applyBorder="1" applyAlignment="1">
      <alignment horizontal="left"/>
    </xf>
    <xf numFmtId="0" fontId="7" fillId="0" borderId="0" xfId="0" applyFont="1" applyBorder="1" applyAlignment="1"/>
    <xf numFmtId="170" fontId="44" fillId="0" borderId="0" xfId="10" applyNumberFormat="1" applyFont="1" applyFill="1" applyBorder="1"/>
    <xf numFmtId="170" fontId="19" fillId="0" borderId="0" xfId="10" applyNumberFormat="1" applyFont="1"/>
    <xf numFmtId="170" fontId="19" fillId="0" borderId="0" xfId="10" applyNumberFormat="1" applyFont="1" applyFill="1" applyBorder="1"/>
    <xf numFmtId="170" fontId="19" fillId="0" borderId="0" xfId="10" applyNumberFormat="1" applyFont="1" applyFill="1"/>
    <xf numFmtId="0" fontId="29" fillId="0" borderId="0" xfId="10" applyFont="1" applyFill="1" applyBorder="1" applyAlignment="1" applyProtection="1">
      <protection locked="0"/>
    </xf>
    <xf numFmtId="0" fontId="7" fillId="0" borderId="0" xfId="10" applyFill="1" applyBorder="1" applyAlignment="1"/>
    <xf numFmtId="0" fontId="31" fillId="0" borderId="0" xfId="3" applyFont="1" applyBorder="1" applyAlignment="1">
      <alignment horizontal="left"/>
    </xf>
    <xf numFmtId="166" fontId="69" fillId="0" borderId="15" xfId="6" applyNumberFormat="1" applyFont="1" applyBorder="1" applyAlignment="1">
      <alignment horizontal="left"/>
    </xf>
    <xf numFmtId="0" fontId="22" fillId="0" borderId="0" xfId="3" applyFont="1" applyBorder="1" applyAlignment="1">
      <alignment horizontal="left"/>
    </xf>
    <xf numFmtId="0" fontId="61" fillId="0" borderId="0" xfId="0" applyFont="1" applyAlignment="1"/>
    <xf numFmtId="0" fontId="24" fillId="0" borderId="0" xfId="0" applyFont="1" applyAlignment="1"/>
    <xf numFmtId="0" fontId="35" fillId="0" borderId="0" xfId="6" applyFont="1" applyFill="1" applyBorder="1" applyAlignment="1">
      <alignment horizontal="center"/>
    </xf>
    <xf numFmtId="0" fontId="7" fillId="0" borderId="0" xfId="0" applyFont="1" applyBorder="1" applyAlignment="1">
      <alignment vertical="top"/>
    </xf>
    <xf numFmtId="0" fontId="7" fillId="0" borderId="0" xfId="3" applyFont="1" applyFill="1"/>
    <xf numFmtId="165" fontId="7" fillId="0" borderId="0" xfId="3" applyNumberFormat="1" applyFont="1" applyFill="1"/>
    <xf numFmtId="0" fontId="29" fillId="0" borderId="17" xfId="0" applyFont="1" applyFill="1" applyBorder="1" applyAlignment="1" applyProtection="1">
      <alignment horizontal="left"/>
      <protection locked="0"/>
    </xf>
    <xf numFmtId="0" fontId="20" fillId="0" borderId="0" xfId="0" applyFont="1" applyFill="1" applyAlignment="1"/>
    <xf numFmtId="0" fontId="31" fillId="0" borderId="0" xfId="0" applyFont="1" applyFill="1" applyAlignment="1"/>
    <xf numFmtId="0" fontId="41" fillId="0" borderId="0" xfId="6" applyFont="1" applyFill="1" applyBorder="1" applyAlignment="1">
      <alignment horizontal="center"/>
    </xf>
    <xf numFmtId="0" fontId="71" fillId="0" borderId="0" xfId="0" applyFont="1" applyFill="1" applyAlignment="1"/>
    <xf numFmtId="0" fontId="22" fillId="0" borderId="0" xfId="0" applyFont="1" applyFill="1"/>
    <xf numFmtId="0" fontId="31" fillId="0" borderId="0" xfId="0" applyFont="1" applyFill="1" applyAlignment="1">
      <alignment vertical="center"/>
    </xf>
    <xf numFmtId="0" fontId="20" fillId="0" borderId="0" xfId="0" applyFont="1" applyFill="1"/>
    <xf numFmtId="164" fontId="43" fillId="0" borderId="0" xfId="6" applyNumberFormat="1" applyFont="1" applyFill="1" applyBorder="1" applyAlignment="1">
      <alignment vertical="center"/>
    </xf>
    <xf numFmtId="170" fontId="24" fillId="0" borderId="0" xfId="0" applyNumberFormat="1" applyFont="1" applyFill="1" applyBorder="1"/>
    <xf numFmtId="49" fontId="68" fillId="0" borderId="0" xfId="0" applyNumberFormat="1" applyFont="1" applyFill="1" applyBorder="1" applyAlignment="1">
      <alignment horizontal="left" vertical="top" wrapText="1"/>
    </xf>
    <xf numFmtId="0" fontId="21" fillId="0" borderId="15" xfId="10" applyFont="1" applyFill="1" applyBorder="1" applyAlignment="1"/>
    <xf numFmtId="0" fontId="48" fillId="0" borderId="0" xfId="10" applyFont="1" applyFill="1" applyAlignment="1">
      <alignment horizontal="left"/>
    </xf>
    <xf numFmtId="0" fontId="24" fillId="0" borderId="4" xfId="10" applyFont="1" applyFill="1" applyBorder="1" applyAlignment="1">
      <alignment horizontal="center" textRotation="90" wrapText="1"/>
    </xf>
    <xf numFmtId="0" fontId="24" fillId="0" borderId="12" xfId="10" applyFont="1" applyFill="1" applyBorder="1" applyAlignment="1">
      <alignment horizontal="center" textRotation="90" wrapText="1"/>
    </xf>
    <xf numFmtId="170" fontId="44" fillId="0" borderId="0" xfId="10" applyNumberFormat="1" applyFont="1" applyFill="1"/>
    <xf numFmtId="170" fontId="18" fillId="0" borderId="0" xfId="10" applyNumberFormat="1" applyFont="1" applyFill="1"/>
    <xf numFmtId="0" fontId="66" fillId="0" borderId="0" xfId="6" applyFont="1" applyFill="1" applyBorder="1" applyAlignment="1">
      <alignment horizontal="center"/>
    </xf>
    <xf numFmtId="0" fontId="22" fillId="0" borderId="0" xfId="0" applyFont="1" applyBorder="1" applyAlignment="1"/>
    <xf numFmtId="0" fontId="38" fillId="0" borderId="0" xfId="0" applyFont="1" applyBorder="1"/>
    <xf numFmtId="0" fontId="38" fillId="0" borderId="0" xfId="0" applyFont="1" applyBorder="1" applyAlignment="1"/>
    <xf numFmtId="0" fontId="31" fillId="0" borderId="0" xfId="0" applyFont="1" applyBorder="1" applyAlignment="1"/>
    <xf numFmtId="0" fontId="44" fillId="0" borderId="13" xfId="6" applyFont="1" applyFill="1" applyBorder="1" applyAlignment="1">
      <alignment horizontal="center" vertical="center" wrapText="1"/>
    </xf>
    <xf numFmtId="0" fontId="44" fillId="0" borderId="53" xfId="6" applyFont="1" applyFill="1" applyBorder="1" applyAlignment="1">
      <alignment horizontal="center" vertical="center" wrapText="1"/>
    </xf>
    <xf numFmtId="164" fontId="17" fillId="0" borderId="0" xfId="6" applyNumberFormat="1" applyFont="1" applyFill="1" applyBorder="1" applyAlignment="1">
      <alignment horizontal="center"/>
    </xf>
    <xf numFmtId="166" fontId="43" fillId="0" borderId="15" xfId="6" applyNumberFormat="1" applyFont="1" applyFill="1" applyBorder="1" applyAlignment="1">
      <alignment horizontal="left" vertical="center"/>
    </xf>
    <xf numFmtId="49" fontId="44" fillId="0" borderId="17" xfId="6" applyNumberFormat="1" applyFont="1" applyFill="1" applyBorder="1" applyAlignment="1">
      <alignment vertical="center"/>
    </xf>
    <xf numFmtId="0" fontId="8" fillId="0" borderId="0" xfId="0" applyFont="1" applyFill="1"/>
    <xf numFmtId="0" fontId="29" fillId="0" borderId="13" xfId="6" applyFont="1" applyFill="1" applyBorder="1" applyAlignment="1">
      <alignment horizontal="center" vertical="center" wrapText="1"/>
    </xf>
    <xf numFmtId="0" fontId="29" fillId="0" borderId="29" xfId="6" applyFont="1" applyFill="1" applyBorder="1" applyAlignment="1">
      <alignment horizontal="center" vertical="center" wrapText="1"/>
    </xf>
    <xf numFmtId="170" fontId="24" fillId="0" borderId="0" xfId="0" applyNumberFormat="1" applyFont="1" applyFill="1" applyBorder="1" applyAlignment="1"/>
    <xf numFmtId="164" fontId="44" fillId="0" borderId="0" xfId="6" applyNumberFormat="1" applyFont="1" applyFill="1" applyBorder="1" applyAlignment="1">
      <alignment vertical="center"/>
    </xf>
    <xf numFmtId="0" fontId="22" fillId="0" borderId="0" xfId="6" applyFont="1" applyBorder="1" applyAlignment="1">
      <alignment horizontal="left"/>
    </xf>
    <xf numFmtId="170" fontId="22" fillId="0" borderId="0" xfId="0" applyNumberFormat="1" applyFont="1"/>
    <xf numFmtId="170" fontId="22" fillId="0" borderId="0" xfId="10" applyNumberFormat="1" applyFont="1"/>
    <xf numFmtId="0" fontId="22" fillId="0" borderId="0" xfId="6" applyFont="1" applyBorder="1" applyAlignment="1"/>
    <xf numFmtId="164" fontId="44" fillId="0" borderId="36" xfId="6" applyNumberFormat="1" applyFont="1" applyBorder="1" applyAlignment="1">
      <alignment vertical="center"/>
    </xf>
    <xf numFmtId="0" fontId="41" fillId="0" borderId="0" xfId="0" applyFont="1" applyAlignment="1">
      <alignment horizontal="center"/>
    </xf>
    <xf numFmtId="170" fontId="48" fillId="0" borderId="0" xfId="10" applyNumberFormat="1" applyFont="1" applyFill="1" applyAlignment="1">
      <alignment horizontal="left"/>
    </xf>
    <xf numFmtId="170" fontId="6" fillId="0" borderId="0" xfId="15" applyNumberFormat="1" applyFont="1" applyFill="1" applyAlignment="1"/>
    <xf numFmtId="170" fontId="50" fillId="0" borderId="0" xfId="15" applyNumberFormat="1" applyFont="1" applyFill="1" applyAlignment="1">
      <alignment horizontal="right"/>
    </xf>
    <xf numFmtId="170" fontId="6" fillId="0" borderId="0" xfId="15" applyNumberFormat="1" applyFont="1" applyFill="1" applyAlignment="1">
      <alignment vertical="top"/>
    </xf>
    <xf numFmtId="0" fontId="7" fillId="0" borderId="0" xfId="15" applyFont="1" applyFill="1" applyAlignment="1">
      <alignment horizontal="left" vertical="center"/>
    </xf>
    <xf numFmtId="170" fontId="41" fillId="0" borderId="0" xfId="15" applyNumberFormat="1" applyFont="1" applyFill="1" applyAlignment="1">
      <alignment vertical="top"/>
    </xf>
    <xf numFmtId="0" fontId="8" fillId="0" borderId="0" xfId="15" applyFont="1" applyFill="1" applyAlignment="1">
      <alignment horizontal="left" vertical="center"/>
    </xf>
    <xf numFmtId="170" fontId="53" fillId="0" borderId="0" xfId="15" applyNumberFormat="1" applyFont="1" applyFill="1" applyAlignment="1">
      <alignment horizontal="left" vertical="top"/>
    </xf>
    <xf numFmtId="170" fontId="24" fillId="0" borderId="0" xfId="15" applyNumberFormat="1" applyFont="1" applyFill="1"/>
    <xf numFmtId="0" fontId="24" fillId="0" borderId="3" xfId="10" applyFont="1" applyFill="1" applyBorder="1" applyAlignment="1">
      <alignment horizontal="center" textRotation="90" wrapText="1"/>
    </xf>
    <xf numFmtId="0" fontId="24" fillId="0" borderId="33" xfId="10" applyFont="1" applyFill="1" applyBorder="1" applyAlignment="1">
      <alignment horizontal="centerContinuous"/>
    </xf>
    <xf numFmtId="0" fontId="24" fillId="0" borderId="48" xfId="10" applyFont="1" applyFill="1" applyBorder="1" applyAlignment="1">
      <alignment horizontal="center" textRotation="90" wrapText="1"/>
    </xf>
    <xf numFmtId="0" fontId="24" fillId="0" borderId="11" xfId="10" applyFont="1" applyFill="1" applyBorder="1" applyAlignment="1">
      <alignment horizontal="center" textRotation="90" wrapText="1"/>
    </xf>
    <xf numFmtId="0" fontId="24" fillId="0" borderId="13" xfId="10" applyFont="1" applyFill="1" applyBorder="1" applyAlignment="1">
      <alignment horizontal="center" textRotation="90" wrapText="1"/>
    </xf>
    <xf numFmtId="0" fontId="24" fillId="0" borderId="49" xfId="10" applyFont="1" applyFill="1" applyBorder="1" applyAlignment="1">
      <alignment horizontal="center" textRotation="90" wrapText="1"/>
    </xf>
    <xf numFmtId="166" fontId="54" fillId="0" borderId="15" xfId="10" applyNumberFormat="1" applyFont="1" applyFill="1" applyBorder="1" applyAlignment="1" applyProtection="1">
      <alignment horizontal="left"/>
      <protection locked="0"/>
    </xf>
    <xf numFmtId="166" fontId="54" fillId="0" borderId="16" xfId="10" applyNumberFormat="1" applyFont="1" applyFill="1" applyBorder="1" applyAlignment="1"/>
    <xf numFmtId="166" fontId="55" fillId="0" borderId="15" xfId="10" applyNumberFormat="1" applyFont="1" applyFill="1" applyBorder="1" applyAlignment="1" applyProtection="1">
      <alignment horizontal="left"/>
      <protection locked="0"/>
    </xf>
    <xf numFmtId="0" fontId="21" fillId="0" borderId="17" xfId="10" applyFont="1" applyFill="1" applyBorder="1" applyAlignment="1"/>
    <xf numFmtId="166" fontId="23" fillId="0" borderId="15" xfId="10" applyNumberFormat="1" applyFont="1" applyFill="1" applyBorder="1" applyAlignment="1" applyProtection="1">
      <alignment horizontal="left"/>
      <protection locked="0"/>
    </xf>
    <xf numFmtId="170" fontId="23" fillId="0" borderId="17" xfId="10" applyNumberFormat="1" applyFont="1" applyFill="1" applyBorder="1" applyAlignment="1"/>
    <xf numFmtId="170" fontId="21" fillId="0" borderId="15" xfId="10" applyNumberFormat="1" applyFont="1" applyFill="1" applyBorder="1" applyAlignment="1"/>
    <xf numFmtId="0" fontId="21" fillId="0" borderId="17" xfId="7" applyFont="1" applyFill="1" applyBorder="1" applyAlignment="1">
      <alignment horizontal="center"/>
    </xf>
    <xf numFmtId="0" fontId="23" fillId="0" borderId="17" xfId="10" applyFont="1" applyFill="1" applyBorder="1" applyAlignment="1"/>
    <xf numFmtId="0" fontId="21" fillId="0" borderId="11" xfId="10" applyFont="1" applyFill="1" applyBorder="1" applyAlignment="1" applyProtection="1">
      <alignment horizontal="left"/>
      <protection locked="0"/>
    </xf>
    <xf numFmtId="166" fontId="54" fillId="0" borderId="20" xfId="10" applyNumberFormat="1" applyFont="1" applyFill="1" applyBorder="1" applyAlignment="1" applyProtection="1">
      <alignment horizontal="left" vertical="center"/>
      <protection locked="0"/>
    </xf>
    <xf numFmtId="170" fontId="54" fillId="0" borderId="22" xfId="10" applyNumberFormat="1" applyFont="1" applyFill="1" applyBorder="1" applyAlignment="1">
      <alignment vertical="center"/>
    </xf>
    <xf numFmtId="170" fontId="27" fillId="0" borderId="0" xfId="10" applyNumberFormat="1" applyFont="1" applyFill="1"/>
    <xf numFmtId="16" fontId="7" fillId="0" borderId="0" xfId="12" quotePrefix="1" applyNumberFormat="1"/>
    <xf numFmtId="0" fontId="7" fillId="0" borderId="0" xfId="12"/>
    <xf numFmtId="0" fontId="12" fillId="0" borderId="0" xfId="0" applyFont="1" applyBorder="1"/>
    <xf numFmtId="167" fontId="7" fillId="0" borderId="0" xfId="4" applyNumberFormat="1" applyFont="1" applyBorder="1" applyAlignment="1">
      <alignment vertical="center"/>
    </xf>
    <xf numFmtId="0" fontId="12" fillId="0" borderId="0" xfId="0" quotePrefix="1" applyFont="1" applyBorder="1"/>
    <xf numFmtId="167" fontId="8" fillId="0" borderId="0" xfId="4" applyNumberFormat="1" applyFont="1" applyBorder="1" applyAlignment="1">
      <alignment vertical="center"/>
    </xf>
    <xf numFmtId="167" fontId="8" fillId="0" borderId="0" xfId="4" applyNumberFormat="1" applyFont="1" applyFill="1" applyBorder="1" applyAlignment="1">
      <alignment vertical="center"/>
    </xf>
    <xf numFmtId="0" fontId="7" fillId="4" borderId="0" xfId="12" applyFill="1"/>
    <xf numFmtId="0" fontId="7" fillId="4" borderId="0" xfId="12" quotePrefix="1" applyFill="1"/>
    <xf numFmtId="170" fontId="6" fillId="0" borderId="0" xfId="11" applyNumberFormat="1" applyFont="1" applyFill="1" applyAlignment="1"/>
    <xf numFmtId="170" fontId="51" fillId="0" borderId="0" xfId="11" applyNumberFormat="1" applyFont="1" applyFill="1" applyAlignment="1"/>
    <xf numFmtId="0" fontId="7" fillId="0" borderId="0" xfId="11" applyFont="1" applyFill="1" applyAlignment="1">
      <alignment horizontal="left" vertical="center"/>
    </xf>
    <xf numFmtId="170" fontId="24" fillId="0" borderId="0" xfId="11" applyNumberFormat="1" applyFont="1" applyFill="1"/>
    <xf numFmtId="167" fontId="26" fillId="0" borderId="18" xfId="6" applyNumberFormat="1" applyFont="1" applyBorder="1"/>
    <xf numFmtId="164" fontId="8" fillId="0" borderId="17" xfId="0" applyNumberFormat="1" applyFont="1" applyBorder="1" applyAlignment="1">
      <alignment horizontal="right" vertical="center"/>
    </xf>
    <xf numFmtId="164" fontId="8" fillId="0" borderId="18" xfId="0" applyNumberFormat="1" applyFont="1" applyBorder="1" applyAlignment="1">
      <alignment horizontal="right" vertical="center"/>
    </xf>
    <xf numFmtId="164" fontId="8" fillId="0" borderId="19" xfId="0" applyNumberFormat="1" applyFont="1" applyBorder="1" applyAlignment="1">
      <alignment horizontal="right" vertical="center"/>
    </xf>
    <xf numFmtId="164" fontId="7" fillId="0" borderId="18" xfId="0" applyNumberFormat="1" applyFont="1" applyBorder="1" applyAlignment="1" applyProtection="1">
      <alignment horizontal="right" vertical="center"/>
      <protection locked="0"/>
    </xf>
    <xf numFmtId="164" fontId="7" fillId="0" borderId="18" xfId="0" applyNumberFormat="1" applyFont="1" applyBorder="1" applyAlignment="1">
      <alignment horizontal="right" vertical="center"/>
    </xf>
    <xf numFmtId="164" fontId="7" fillId="0" borderId="19" xfId="0" applyNumberFormat="1" applyFont="1" applyBorder="1" applyAlignment="1">
      <alignment horizontal="right" vertical="center"/>
    </xf>
    <xf numFmtId="164" fontId="7" fillId="0" borderId="0" xfId="0" applyNumberFormat="1" applyFont="1" applyAlignment="1" applyProtection="1">
      <alignment horizontal="right" vertical="center"/>
      <protection locked="0"/>
    </xf>
    <xf numFmtId="164" fontId="8" fillId="0" borderId="18" xfId="0" applyNumberFormat="1" applyFont="1" applyBorder="1" applyAlignment="1" applyProtection="1">
      <alignment horizontal="right" vertical="center"/>
      <protection locked="0"/>
    </xf>
    <xf numFmtId="164" fontId="10" fillId="0" borderId="23" xfId="2" applyNumberFormat="1" applyFont="1" applyBorder="1" applyAlignment="1">
      <alignment horizontal="right" vertical="center"/>
    </xf>
    <xf numFmtId="164" fontId="10" fillId="0" borderId="22" xfId="2" applyNumberFormat="1" applyFont="1" applyBorder="1" applyAlignment="1">
      <alignment horizontal="right" vertical="center"/>
    </xf>
    <xf numFmtId="164" fontId="10" fillId="0" borderId="24" xfId="2" applyNumberFormat="1" applyFont="1" applyBorder="1" applyAlignment="1">
      <alignment horizontal="right" vertical="center"/>
    </xf>
    <xf numFmtId="167" fontId="30" fillId="0" borderId="17" xfId="6" applyNumberFormat="1" applyFont="1" applyBorder="1"/>
    <xf numFmtId="167" fontId="30" fillId="0" borderId="19" xfId="6" applyNumberFormat="1" applyFont="1" applyBorder="1"/>
    <xf numFmtId="167" fontId="24" fillId="0" borderId="17" xfId="6" applyNumberFormat="1" applyFont="1" applyBorder="1"/>
    <xf numFmtId="167" fontId="24" fillId="0" borderId="19" xfId="6" applyNumberFormat="1" applyFont="1" applyBorder="1"/>
    <xf numFmtId="167" fontId="27" fillId="0" borderId="17" xfId="6" applyNumberFormat="1" applyFont="1" applyBorder="1"/>
    <xf numFmtId="167" fontId="27" fillId="0" borderId="18" xfId="6" applyNumberFormat="1" applyFont="1" applyBorder="1"/>
    <xf numFmtId="167" fontId="27" fillId="0" borderId="19" xfId="6" applyNumberFormat="1" applyFont="1" applyBorder="1"/>
    <xf numFmtId="167" fontId="27" fillId="2" borderId="0" xfId="6" applyNumberFormat="1" applyFont="1" applyFill="1" applyAlignment="1">
      <alignment vertical="center"/>
    </xf>
    <xf numFmtId="167" fontId="27" fillId="0" borderId="0" xfId="6" applyNumberFormat="1" applyFont="1" applyAlignment="1">
      <alignment vertical="center"/>
    </xf>
    <xf numFmtId="167" fontId="30" fillId="0" borderId="18" xfId="6" applyNumberFormat="1" applyFont="1" applyBorder="1"/>
    <xf numFmtId="167" fontId="24" fillId="0" borderId="40" xfId="6" applyNumberFormat="1" applyFont="1" applyBorder="1"/>
    <xf numFmtId="167" fontId="27" fillId="0" borderId="40" xfId="6" applyNumberFormat="1" applyFont="1" applyBorder="1"/>
    <xf numFmtId="167" fontId="54" fillId="0" borderId="37" xfId="6" applyNumberFormat="1" applyFont="1" applyBorder="1"/>
    <xf numFmtId="167" fontId="54" fillId="0" borderId="39" xfId="6" applyNumberFormat="1" applyFont="1" applyBorder="1"/>
    <xf numFmtId="167" fontId="21" fillId="0" borderId="18" xfId="6" applyNumberFormat="1" applyFont="1" applyBorder="1"/>
    <xf numFmtId="167" fontId="21" fillId="0" borderId="19" xfId="6" applyNumberFormat="1" applyFont="1" applyBorder="1"/>
    <xf numFmtId="167" fontId="54" fillId="0" borderId="18" xfId="6" applyNumberFormat="1" applyFont="1" applyBorder="1"/>
    <xf numFmtId="167" fontId="54" fillId="0" borderId="19" xfId="6" applyNumberFormat="1" applyFont="1" applyBorder="1"/>
    <xf numFmtId="167" fontId="23" fillId="0" borderId="18" xfId="6" applyNumberFormat="1" applyFont="1" applyBorder="1"/>
    <xf numFmtId="167" fontId="23" fillId="0" borderId="19" xfId="6" applyNumberFormat="1" applyFont="1" applyBorder="1"/>
    <xf numFmtId="167" fontId="21" fillId="0" borderId="18" xfId="9" applyNumberFormat="1" applyFont="1" applyBorder="1"/>
    <xf numFmtId="167" fontId="21" fillId="0" borderId="19" xfId="9" applyNumberFormat="1" applyFont="1" applyBorder="1"/>
    <xf numFmtId="164" fontId="30" fillId="0" borderId="24" xfId="6" applyNumberFormat="1" applyFont="1" applyBorder="1" applyAlignment="1">
      <alignment horizontal="right" vertical="center"/>
    </xf>
    <xf numFmtId="167" fontId="30" fillId="0" borderId="37" xfId="6" applyNumberFormat="1" applyFont="1" applyBorder="1"/>
    <xf numFmtId="167" fontId="24" fillId="0" borderId="18" xfId="6" applyNumberFormat="1" applyFont="1" applyBorder="1"/>
    <xf numFmtId="167" fontId="24" fillId="0" borderId="12" xfId="6" applyNumberFormat="1" applyFont="1" applyBorder="1"/>
    <xf numFmtId="168" fontId="29" fillId="0" borderId="19" xfId="7" applyNumberFormat="1" applyFont="1" applyBorder="1"/>
    <xf numFmtId="168" fontId="32" fillId="0" borderId="24" xfId="7" applyNumberFormat="1" applyFont="1" applyBorder="1" applyAlignment="1">
      <alignment vertical="center"/>
    </xf>
    <xf numFmtId="167" fontId="28" fillId="0" borderId="37" xfId="6" applyNumberFormat="1" applyFont="1" applyBorder="1"/>
    <xf numFmtId="167" fontId="28" fillId="0" borderId="39" xfId="6" applyNumberFormat="1" applyFont="1" applyBorder="1"/>
    <xf numFmtId="167" fontId="29" fillId="0" borderId="18" xfId="6" applyNumberFormat="1" applyFont="1" applyBorder="1"/>
    <xf numFmtId="167" fontId="29" fillId="0" borderId="17" xfId="6" applyNumberFormat="1" applyFont="1" applyBorder="1"/>
    <xf numFmtId="167" fontId="29" fillId="0" borderId="19" xfId="6" applyNumberFormat="1" applyFont="1" applyBorder="1"/>
    <xf numFmtId="167" fontId="28" fillId="0" borderId="18" xfId="6" applyNumberFormat="1" applyFont="1" applyBorder="1"/>
    <xf numFmtId="167" fontId="28" fillId="0" borderId="19" xfId="6" applyNumberFormat="1" applyFont="1" applyBorder="1"/>
    <xf numFmtId="167" fontId="26" fillId="0" borderId="19" xfId="6" applyNumberFormat="1" applyFont="1" applyBorder="1"/>
    <xf numFmtId="167" fontId="44" fillId="0" borderId="18" xfId="6" applyNumberFormat="1" applyFont="1" applyBorder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Border="1" applyAlignment="1">
      <alignment vertical="top"/>
    </xf>
    <xf numFmtId="37" fontId="7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37" fontId="7" fillId="0" borderId="2" xfId="0" applyNumberFormat="1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>
      <alignment horizontal="center" vertical="center"/>
    </xf>
    <xf numFmtId="37" fontId="7" fillId="0" borderId="5" xfId="0" applyNumberFormat="1" applyFont="1" applyBorder="1" applyAlignment="1" applyProtection="1">
      <alignment horizontal="center" vertical="center"/>
      <protection locked="0"/>
    </xf>
    <xf numFmtId="37" fontId="7" fillId="0" borderId="6" xfId="0" applyNumberFormat="1" applyFont="1" applyBorder="1" applyAlignment="1" applyProtection="1">
      <alignment horizontal="center" vertical="center"/>
      <protection locked="0"/>
    </xf>
    <xf numFmtId="37" fontId="7" fillId="0" borderId="7" xfId="0" applyNumberFormat="1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165" fontId="13" fillId="0" borderId="0" xfId="3" applyNumberFormat="1" applyFont="1" applyFill="1" applyAlignment="1">
      <alignment horizontal="center" vertical="top" wrapText="1"/>
    </xf>
    <xf numFmtId="0" fontId="13" fillId="0" borderId="0" xfId="0" applyFont="1" applyFill="1" applyAlignment="1">
      <alignment horizontal="center" vertical="top" wrapText="1"/>
    </xf>
    <xf numFmtId="0" fontId="14" fillId="0" borderId="0" xfId="3" applyFont="1" applyAlignment="1">
      <alignment horizontal="center" wrapText="1"/>
    </xf>
    <xf numFmtId="0" fontId="7" fillId="0" borderId="0" xfId="3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12" fillId="0" borderId="25" xfId="3" applyFont="1" applyBorder="1" applyAlignment="1">
      <alignment horizontal="center" vertical="center" wrapText="1"/>
    </xf>
    <xf numFmtId="0" fontId="12" fillId="0" borderId="28" xfId="3" applyFont="1" applyBorder="1" applyAlignment="1">
      <alignment horizontal="center" vertical="center" wrapText="1"/>
    </xf>
    <xf numFmtId="0" fontId="12" fillId="0" borderId="2" xfId="3" applyFont="1" applyBorder="1" applyAlignment="1">
      <alignment horizontal="center" vertical="center" wrapText="1"/>
    </xf>
    <xf numFmtId="0" fontId="12" fillId="0" borderId="26" xfId="3" applyFont="1" applyBorder="1" applyAlignment="1">
      <alignment horizontal="center" vertical="center" wrapText="1"/>
    </xf>
    <xf numFmtId="0" fontId="12" fillId="0" borderId="3" xfId="3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18" fillId="0" borderId="0" xfId="3" applyFont="1" applyAlignment="1">
      <alignment horizontal="center" wrapText="1"/>
    </xf>
    <xf numFmtId="0" fontId="18" fillId="0" borderId="0" xfId="0" applyFont="1" applyAlignment="1">
      <alignment horizontal="center" wrapText="1"/>
    </xf>
    <xf numFmtId="0" fontId="12" fillId="0" borderId="5" xfId="3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2" fillId="0" borderId="5" xfId="3" applyFont="1" applyBorder="1" applyAlignment="1">
      <alignment horizontal="center" vertical="center"/>
    </xf>
    <xf numFmtId="0" fontId="12" fillId="0" borderId="6" xfId="3" applyFont="1" applyBorder="1" applyAlignment="1">
      <alignment horizontal="center" vertical="center"/>
    </xf>
    <xf numFmtId="0" fontId="12" fillId="0" borderId="7" xfId="3" applyFon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65" fontId="13" fillId="0" borderId="0" xfId="3" applyNumberFormat="1" applyFont="1" applyAlignment="1">
      <alignment horizontal="center" vertical="top" wrapText="1"/>
    </xf>
    <xf numFmtId="0" fontId="13" fillId="0" borderId="0" xfId="0" applyFont="1" applyAlignment="1">
      <alignment horizontal="center" vertical="top" wrapText="1"/>
    </xf>
    <xf numFmtId="0" fontId="7" fillId="0" borderId="28" xfId="0" applyFont="1" applyBorder="1" applyAlignment="1">
      <alignment horizontal="center" vertical="center" wrapText="1"/>
    </xf>
    <xf numFmtId="0" fontId="5" fillId="0" borderId="0" xfId="6" applyFont="1" applyBorder="1" applyAlignment="1">
      <alignment horizontal="center"/>
    </xf>
    <xf numFmtId="0" fontId="26" fillId="0" borderId="1" xfId="7" applyFont="1" applyBorder="1" applyAlignment="1">
      <alignment horizontal="center" vertical="center" wrapText="1"/>
    </xf>
    <xf numFmtId="0" fontId="26" fillId="0" borderId="2" xfId="7" applyFont="1" applyBorder="1" applyAlignment="1">
      <alignment horizontal="center" vertical="center" wrapText="1"/>
    </xf>
    <xf numFmtId="0" fontId="26" fillId="0" borderId="3" xfId="7" applyFont="1" applyBorder="1" applyAlignment="1">
      <alignment horizontal="center" vertical="center" wrapText="1"/>
    </xf>
    <xf numFmtId="0" fontId="26" fillId="0" borderId="9" xfId="7" applyFont="1" applyBorder="1" applyAlignment="1">
      <alignment horizontal="center" vertical="center" wrapText="1"/>
    </xf>
    <xf numFmtId="0" fontId="26" fillId="0" borderId="10" xfId="7" applyFont="1" applyBorder="1" applyAlignment="1">
      <alignment horizontal="center" vertical="center" wrapText="1"/>
    </xf>
    <xf numFmtId="0" fontId="26" fillId="0" borderId="11" xfId="7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/>
    </xf>
    <xf numFmtId="0" fontId="24" fillId="0" borderId="7" xfId="0" applyFont="1" applyBorder="1"/>
    <xf numFmtId="0" fontId="27" fillId="0" borderId="5" xfId="0" applyFont="1" applyBorder="1" applyAlignment="1">
      <alignment horizontal="center" vertical="center"/>
    </xf>
    <xf numFmtId="0" fontId="27" fillId="0" borderId="7" xfId="0" applyFont="1" applyBorder="1" applyAlignment="1">
      <alignment horizontal="center" vertical="center"/>
    </xf>
    <xf numFmtId="166" fontId="28" fillId="0" borderId="20" xfId="7" applyNumberFormat="1" applyFont="1" applyBorder="1" applyAlignment="1">
      <alignment vertical="center" wrapText="1"/>
    </xf>
    <xf numFmtId="166" fontId="28" fillId="0" borderId="21" xfId="7" applyNumberFormat="1" applyFont="1" applyBorder="1" applyAlignment="1">
      <alignment vertical="center" wrapText="1"/>
    </xf>
    <xf numFmtId="166" fontId="28" fillId="0" borderId="22" xfId="7" applyNumberFormat="1" applyFont="1" applyBorder="1" applyAlignment="1">
      <alignment vertical="center" wrapText="1"/>
    </xf>
    <xf numFmtId="166" fontId="26" fillId="0" borderId="0" xfId="0" applyNumberFormat="1" applyFont="1" applyBorder="1" applyAlignment="1" applyProtection="1">
      <alignment horizontal="left" wrapText="1"/>
      <protection locked="0"/>
    </xf>
    <xf numFmtId="166" fontId="26" fillId="0" borderId="17" xfId="0" applyNumberFormat="1" applyFont="1" applyBorder="1" applyAlignment="1" applyProtection="1">
      <alignment horizontal="left" wrapText="1"/>
      <protection locked="0"/>
    </xf>
    <xf numFmtId="166" fontId="26" fillId="0" borderId="0" xfId="0" applyNumberFormat="1" applyFont="1" applyBorder="1" applyAlignment="1" applyProtection="1">
      <alignment wrapText="1"/>
      <protection locked="0"/>
    </xf>
    <xf numFmtId="166" fontId="26" fillId="0" borderId="17" xfId="0" applyNumberFormat="1" applyFont="1" applyBorder="1" applyAlignment="1" applyProtection="1">
      <alignment wrapText="1"/>
      <protection locked="0"/>
    </xf>
    <xf numFmtId="166" fontId="28" fillId="0" borderId="15" xfId="0" applyNumberFormat="1" applyFont="1" applyBorder="1" applyAlignment="1" applyProtection="1">
      <alignment horizontal="left" wrapText="1"/>
      <protection locked="0"/>
    </xf>
    <xf numFmtId="166" fontId="28" fillId="0" borderId="0" xfId="0" applyNumberFormat="1" applyFont="1" applyBorder="1" applyAlignment="1" applyProtection="1">
      <alignment horizontal="left" wrapText="1"/>
      <protection locked="0"/>
    </xf>
    <xf numFmtId="166" fontId="28" fillId="0" borderId="17" xfId="0" applyNumberFormat="1" applyFont="1" applyBorder="1" applyAlignment="1" applyProtection="1">
      <alignment horizontal="left" wrapText="1"/>
      <protection locked="0"/>
    </xf>
    <xf numFmtId="0" fontId="22" fillId="0" borderId="55" xfId="6" applyFont="1" applyBorder="1" applyAlignment="1">
      <alignment horizontal="left" wrapText="1"/>
    </xf>
    <xf numFmtId="0" fontId="24" fillId="0" borderId="6" xfId="0" applyFont="1" applyBorder="1"/>
    <xf numFmtId="0" fontId="40" fillId="0" borderId="0" xfId="6" applyFont="1" applyBorder="1" applyAlignment="1">
      <alignment horizontal="center"/>
    </xf>
    <xf numFmtId="0" fontId="41" fillId="0" borderId="0" xfId="0" applyFont="1" applyAlignment="1">
      <alignment horizontal="center"/>
    </xf>
    <xf numFmtId="0" fontId="23" fillId="0" borderId="1" xfId="6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170" fontId="48" fillId="0" borderId="0" xfId="0" applyNumberFormat="1" applyFont="1" applyAlignment="1">
      <alignment horizontal="right" wrapText="1"/>
    </xf>
    <xf numFmtId="0" fontId="0" fillId="0" borderId="0" xfId="0" applyAlignment="1"/>
    <xf numFmtId="170" fontId="5" fillId="0" borderId="1" xfId="8" applyNumberFormat="1" applyFont="1" applyBorder="1" applyAlignment="1">
      <alignment horizontal="center" vertical="center" wrapText="1"/>
    </xf>
    <xf numFmtId="166" fontId="26" fillId="0" borderId="15" xfId="0" applyNumberFormat="1" applyFont="1" applyBorder="1" applyAlignment="1" applyProtection="1">
      <alignment wrapText="1"/>
      <protection locked="0"/>
    </xf>
    <xf numFmtId="166" fontId="54" fillId="0" borderId="15" xfId="0" applyNumberFormat="1" applyFont="1" applyBorder="1" applyAlignment="1" applyProtection="1">
      <alignment horizontal="left" wrapText="1"/>
      <protection locked="0"/>
    </xf>
    <xf numFmtId="166" fontId="54" fillId="0" borderId="17" xfId="0" applyNumberFormat="1" applyFont="1" applyBorder="1" applyAlignment="1" applyProtection="1">
      <alignment horizontal="left" wrapText="1"/>
      <protection locked="0"/>
    </xf>
    <xf numFmtId="170" fontId="48" fillId="0" borderId="0" xfId="10" applyNumberFormat="1" applyFont="1" applyFill="1" applyAlignment="1">
      <alignment horizontal="right" wrapText="1"/>
    </xf>
    <xf numFmtId="0" fontId="7" fillId="0" borderId="0" xfId="10" applyFill="1" applyAlignment="1"/>
    <xf numFmtId="170" fontId="5" fillId="0" borderId="1" xfId="8" applyNumberFormat="1" applyFont="1" applyFill="1" applyBorder="1" applyAlignment="1">
      <alignment horizontal="center" vertical="center" wrapText="1"/>
    </xf>
    <xf numFmtId="0" fontId="7" fillId="0" borderId="3" xfId="10" applyFill="1" applyBorder="1" applyAlignment="1">
      <alignment horizontal="center" vertical="center" wrapText="1"/>
    </xf>
    <xf numFmtId="0" fontId="7" fillId="0" borderId="9" xfId="10" applyFill="1" applyBorder="1" applyAlignment="1">
      <alignment horizontal="center" vertical="center" wrapText="1"/>
    </xf>
    <xf numFmtId="0" fontId="7" fillId="0" borderId="11" xfId="10" applyFill="1" applyBorder="1" applyAlignment="1">
      <alignment horizontal="center" vertical="center" wrapText="1"/>
    </xf>
    <xf numFmtId="166" fontId="26" fillId="0" borderId="15" xfId="0" applyNumberFormat="1" applyFont="1" applyFill="1" applyBorder="1" applyAlignment="1" applyProtection="1">
      <alignment wrapText="1"/>
      <protection locked="0"/>
    </xf>
    <xf numFmtId="166" fontId="26" fillId="0" borderId="17" xfId="0" applyNumberFormat="1" applyFont="1" applyFill="1" applyBorder="1" applyAlignment="1" applyProtection="1">
      <alignment wrapText="1"/>
      <protection locked="0"/>
    </xf>
    <xf numFmtId="166" fontId="54" fillId="0" borderId="15" xfId="10" applyNumberFormat="1" applyFont="1" applyFill="1" applyBorder="1" applyAlignment="1" applyProtection="1">
      <alignment horizontal="left" wrapText="1"/>
      <protection locked="0"/>
    </xf>
    <xf numFmtId="166" fontId="54" fillId="0" borderId="17" xfId="10" applyNumberFormat="1" applyFont="1" applyFill="1" applyBorder="1" applyAlignment="1" applyProtection="1">
      <alignment horizontal="left" wrapText="1"/>
      <protection locked="0"/>
    </xf>
    <xf numFmtId="170" fontId="48" fillId="0" borderId="0" xfId="10" applyNumberFormat="1" applyFont="1" applyAlignment="1">
      <alignment horizontal="right" wrapText="1"/>
    </xf>
    <xf numFmtId="0" fontId="7" fillId="0" borderId="0" xfId="10" applyAlignment="1"/>
    <xf numFmtId="0" fontId="7" fillId="0" borderId="3" xfId="10" applyBorder="1" applyAlignment="1">
      <alignment horizontal="center" vertical="center" wrapText="1"/>
    </xf>
    <xf numFmtId="0" fontId="7" fillId="0" borderId="9" xfId="10" applyBorder="1" applyAlignment="1">
      <alignment horizontal="center" vertical="center" wrapText="1"/>
    </xf>
    <xf numFmtId="0" fontId="7" fillId="0" borderId="11" xfId="10" applyBorder="1" applyAlignment="1">
      <alignment horizontal="center" vertical="center" wrapText="1"/>
    </xf>
    <xf numFmtId="166" fontId="54" fillId="0" borderId="15" xfId="10" applyNumberFormat="1" applyFont="1" applyBorder="1" applyAlignment="1" applyProtection="1">
      <alignment horizontal="left" wrapText="1"/>
      <protection locked="0"/>
    </xf>
    <xf numFmtId="166" fontId="54" fillId="0" borderId="17" xfId="10" applyNumberFormat="1" applyFont="1" applyBorder="1" applyAlignment="1" applyProtection="1">
      <alignment horizontal="left" wrapText="1"/>
      <protection locked="0"/>
    </xf>
    <xf numFmtId="0" fontId="63" fillId="0" borderId="0" xfId="6" applyNumberFormat="1" applyFont="1" applyBorder="1" applyAlignment="1">
      <alignment horizontal="center"/>
    </xf>
    <xf numFmtId="0" fontId="7" fillId="0" borderId="0" xfId="0" applyNumberFormat="1" applyFont="1" applyAlignment="1">
      <alignment horizontal="center"/>
    </xf>
    <xf numFmtId="49" fontId="6" fillId="0" borderId="0" xfId="6" applyNumberFormat="1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6" fillId="0" borderId="0" xfId="6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4" fillId="0" borderId="5" xfId="6" applyFont="1" applyBorder="1" applyAlignment="1">
      <alignment horizontal="center" vertical="center" wrapText="1"/>
    </xf>
    <xf numFmtId="0" fontId="64" fillId="0" borderId="6" xfId="0" applyFont="1" applyBorder="1" applyAlignment="1">
      <alignment horizontal="center" vertical="center" wrapText="1"/>
    </xf>
    <xf numFmtId="0" fontId="64" fillId="0" borderId="7" xfId="0" applyFont="1" applyBorder="1" applyAlignment="1">
      <alignment horizontal="center" vertical="center" wrapText="1"/>
    </xf>
    <xf numFmtId="0" fontId="64" fillId="0" borderId="48" xfId="6" applyFont="1" applyBorder="1" applyAlignment="1">
      <alignment horizontal="center" vertical="center" wrapText="1"/>
    </xf>
    <xf numFmtId="0" fontId="64" fillId="0" borderId="19" xfId="0" applyFont="1" applyBorder="1" applyAlignment="1">
      <alignment horizontal="center" vertical="center" wrapText="1"/>
    </xf>
    <xf numFmtId="0" fontId="19" fillId="0" borderId="50" xfId="6" applyFont="1" applyFill="1" applyBorder="1" applyAlignment="1">
      <alignment horizontal="center" vertical="center" wrapText="1"/>
    </xf>
    <xf numFmtId="0" fontId="19" fillId="0" borderId="29" xfId="0" applyFont="1" applyFill="1" applyBorder="1" applyAlignment="1">
      <alignment horizontal="center" vertical="center" wrapText="1"/>
    </xf>
    <xf numFmtId="0" fontId="40" fillId="0" borderId="0" xfId="6" applyNumberFormat="1" applyFont="1" applyBorder="1" applyAlignment="1">
      <alignment horizontal="center" vertical="top"/>
    </xf>
    <xf numFmtId="0" fontId="40" fillId="0" borderId="0" xfId="0" applyNumberFormat="1" applyFont="1" applyAlignment="1">
      <alignment horizontal="center" vertical="top"/>
    </xf>
    <xf numFmtId="49" fontId="5" fillId="0" borderId="0" xfId="6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9" fillId="0" borderId="3" xfId="0" applyFont="1" applyBorder="1" applyAlignment="1">
      <alignment vertical="center" wrapText="1"/>
    </xf>
    <xf numFmtId="0" fontId="19" fillId="0" borderId="15" xfId="0" applyFont="1" applyBorder="1" applyAlignment="1">
      <alignment vertical="center" wrapText="1"/>
    </xf>
    <xf numFmtId="0" fontId="19" fillId="0" borderId="17" xfId="0" applyFont="1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19" fillId="0" borderId="26" xfId="6" applyFont="1" applyBorder="1" applyAlignment="1">
      <alignment horizontal="center" vertical="center" wrapText="1"/>
    </xf>
    <xf numFmtId="0" fontId="19" fillId="0" borderId="2" xfId="6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27" xfId="0" applyFont="1" applyBorder="1" applyAlignment="1">
      <alignment horizontal="center" vertical="center" wrapText="1"/>
    </xf>
    <xf numFmtId="0" fontId="19" fillId="0" borderId="51" xfId="0" applyFont="1" applyBorder="1" applyAlignment="1">
      <alignment horizontal="center" vertical="center" wrapText="1"/>
    </xf>
    <xf numFmtId="0" fontId="19" fillId="0" borderId="52" xfId="0" applyFont="1" applyBorder="1" applyAlignment="1">
      <alignment horizontal="center" vertical="center" wrapText="1"/>
    </xf>
    <xf numFmtId="0" fontId="19" fillId="0" borderId="50" xfId="6" applyFont="1" applyBorder="1" applyAlignment="1">
      <alignment horizontal="center" vertical="center" wrapText="1"/>
    </xf>
    <xf numFmtId="0" fontId="19" fillId="0" borderId="29" xfId="6" applyFont="1" applyBorder="1" applyAlignment="1">
      <alignment horizontal="center" vertical="center" wrapText="1"/>
    </xf>
    <xf numFmtId="0" fontId="19" fillId="0" borderId="29" xfId="6" applyFont="1" applyFill="1" applyBorder="1" applyAlignment="1">
      <alignment horizontal="center" vertical="center" wrapText="1"/>
    </xf>
    <xf numFmtId="0" fontId="19" fillId="0" borderId="29" xfId="0" applyFont="1" applyBorder="1" applyAlignment="1">
      <alignment horizontal="center" vertical="center" wrapText="1"/>
    </xf>
    <xf numFmtId="166" fontId="70" fillId="0" borderId="20" xfId="7" applyNumberFormat="1" applyFont="1" applyBorder="1" applyAlignment="1">
      <alignment vertical="center" wrapText="1"/>
    </xf>
    <xf numFmtId="166" fontId="70" fillId="0" borderId="21" xfId="7" applyNumberFormat="1" applyFont="1" applyBorder="1" applyAlignment="1">
      <alignment vertical="center" wrapText="1"/>
    </xf>
    <xf numFmtId="0" fontId="31" fillId="0" borderId="0" xfId="3" applyFont="1" applyAlignment="1">
      <alignment horizontal="left" wrapText="1"/>
    </xf>
    <xf numFmtId="0" fontId="63" fillId="0" borderId="0" xfId="0" applyFont="1" applyBorder="1" applyAlignment="1">
      <alignment horizontal="center" vertical="center"/>
    </xf>
    <xf numFmtId="0" fontId="24" fillId="0" borderId="0" xfId="7" applyFont="1" applyBorder="1" applyAlignment="1">
      <alignment horizontal="left" wrapText="1"/>
    </xf>
    <xf numFmtId="0" fontId="24" fillId="0" borderId="0" xfId="7" applyFont="1" applyBorder="1" applyAlignment="1">
      <alignment horizontal="left" vertical="top" wrapText="1"/>
    </xf>
    <xf numFmtId="171" fontId="64" fillId="0" borderId="5" xfId="7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4" fillId="0" borderId="49" xfId="6" applyFont="1" applyBorder="1" applyAlignment="1">
      <alignment horizontal="center" vertical="center" wrapText="1"/>
    </xf>
    <xf numFmtId="166" fontId="23" fillId="0" borderId="0" xfId="0" applyNumberFormat="1" applyFont="1" applyBorder="1" applyAlignment="1" applyProtection="1">
      <alignment wrapText="1"/>
      <protection locked="0"/>
    </xf>
    <xf numFmtId="166" fontId="23" fillId="0" borderId="17" xfId="0" applyNumberFormat="1" applyFont="1" applyBorder="1" applyAlignment="1" applyProtection="1">
      <alignment wrapText="1"/>
      <protection locked="0"/>
    </xf>
    <xf numFmtId="166" fontId="54" fillId="0" borderId="0" xfId="0" applyNumberFormat="1" applyFont="1" applyBorder="1" applyAlignment="1" applyProtection="1">
      <alignment horizontal="left" wrapText="1"/>
      <protection locked="0"/>
    </xf>
    <xf numFmtId="166" fontId="54" fillId="0" borderId="20" xfId="7" applyNumberFormat="1" applyFont="1" applyBorder="1" applyAlignment="1">
      <alignment vertical="center" wrapText="1"/>
    </xf>
    <xf numFmtId="0" fontId="6" fillId="0" borderId="21" xfId="0" applyFont="1" applyBorder="1" applyAlignment="1">
      <alignment vertical="center" wrapText="1"/>
    </xf>
    <xf numFmtId="0" fontId="24" fillId="0" borderId="50" xfId="6" applyFont="1" applyBorder="1" applyAlignment="1">
      <alignment horizontal="center" vertical="center" wrapText="1"/>
    </xf>
    <xf numFmtId="0" fontId="24" fillId="0" borderId="29" xfId="6" applyFont="1" applyBorder="1" applyAlignment="1">
      <alignment horizontal="center" vertical="center" wrapText="1"/>
    </xf>
    <xf numFmtId="166" fontId="23" fillId="0" borderId="15" xfId="0" applyNumberFormat="1" applyFont="1" applyBorder="1" applyAlignment="1" applyProtection="1">
      <alignment wrapText="1"/>
      <protection locked="0"/>
    </xf>
    <xf numFmtId="0" fontId="24" fillId="0" borderId="50" xfId="6" applyFont="1" applyFill="1" applyBorder="1" applyAlignment="1">
      <alignment horizontal="center" vertical="center" wrapText="1"/>
    </xf>
    <xf numFmtId="0" fontId="24" fillId="0" borderId="29" xfId="6" applyFont="1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62" fillId="0" borderId="0" xfId="0" applyFont="1" applyBorder="1" applyAlignment="1">
      <alignment horizontal="center" vertical="center"/>
    </xf>
    <xf numFmtId="0" fontId="5" fillId="0" borderId="0" xfId="0" applyFont="1" applyAlignment="1"/>
    <xf numFmtId="0" fontId="24" fillId="0" borderId="0" xfId="6" applyFont="1" applyBorder="1" applyAlignment="1">
      <alignment horizontal="left" vertical="top" wrapText="1"/>
    </xf>
    <xf numFmtId="0" fontId="24" fillId="0" borderId="0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 wrapText="1"/>
    </xf>
    <xf numFmtId="0" fontId="64" fillId="0" borderId="3" xfId="0" applyFont="1" applyBorder="1" applyAlignment="1">
      <alignment wrapText="1"/>
    </xf>
    <xf numFmtId="0" fontId="64" fillId="0" borderId="15" xfId="0" applyFont="1" applyBorder="1" applyAlignment="1">
      <alignment wrapText="1"/>
    </xf>
    <xf numFmtId="0" fontId="64" fillId="0" borderId="17" xfId="0" applyFont="1" applyBorder="1" applyAlignment="1">
      <alignment wrapText="1"/>
    </xf>
    <xf numFmtId="0" fontId="64" fillId="0" borderId="9" xfId="0" applyFont="1" applyBorder="1" applyAlignment="1">
      <alignment wrapText="1"/>
    </xf>
    <xf numFmtId="0" fontId="64" fillId="0" borderId="11" xfId="0" applyFont="1" applyBorder="1" applyAlignment="1">
      <alignment wrapText="1"/>
    </xf>
    <xf numFmtId="171" fontId="64" fillId="0" borderId="6" xfId="7" applyNumberFormat="1" applyFont="1" applyBorder="1" applyAlignment="1">
      <alignment horizontal="center" vertical="center"/>
    </xf>
    <xf numFmtId="0" fontId="6" fillId="0" borderId="26" xfId="6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49" fontId="5" fillId="0" borderId="0" xfId="6" applyNumberFormat="1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vertical="top"/>
    </xf>
    <xf numFmtId="49" fontId="5" fillId="0" borderId="0" xfId="6" applyNumberFormat="1" applyFont="1" applyBorder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7">
    <cellStyle name="Normal" xfId="0" builtinId="0"/>
    <cellStyle name="Normal 2" xfId="14" xr:uid="{00000000-0005-0000-0000-000001000000}"/>
    <cellStyle name="Normal 2 2" xfId="16" xr:uid="{00000000-0005-0000-0000-000002000000}"/>
    <cellStyle name="Normal 3" xfId="12" xr:uid="{00000000-0005-0000-0000-000003000000}"/>
    <cellStyle name="Normal_COVER01" xfId="5" xr:uid="{00000000-0005-0000-0000-000004000000}"/>
    <cellStyle name="Normal_COVER05" xfId="4" xr:uid="{00000000-0005-0000-0000-000005000000}"/>
    <cellStyle name="Pourcentage" xfId="1" builtinId="5"/>
    <cellStyle name="Standaard 2" xfId="10" xr:uid="{00000000-0005-0000-0000-000007000000}"/>
    <cellStyle name="Standaard 3" xfId="11" xr:uid="{00000000-0005-0000-0000-000008000000}"/>
    <cellStyle name="Standaard 3 2" xfId="13" xr:uid="{00000000-0005-0000-0000-000009000000}"/>
    <cellStyle name="Standaard 3 3" xfId="15" xr:uid="{00000000-0005-0000-0000-00000A000000}"/>
    <cellStyle name="Standaard_BR03" xfId="2" xr:uid="{00000000-0005-0000-0000-00000B000000}"/>
    <cellStyle name="Standaard_BR05" xfId="8" xr:uid="{00000000-0005-0000-0000-00000C000000}"/>
    <cellStyle name="Standaard_BR31" xfId="9" xr:uid="{00000000-0005-0000-0000-00000D000000}"/>
    <cellStyle name="Standaard_tabel 1" xfId="3" xr:uid="{00000000-0005-0000-0000-00000E000000}"/>
    <cellStyle name="Standaard_tabel 2" xfId="6" xr:uid="{00000000-0005-0000-0000-00000F000000}"/>
    <cellStyle name="Standaard_tabel 3" xfId="7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35"/>
  <sheetViews>
    <sheetView tabSelected="1" zoomScale="90" zoomScaleNormal="90" zoomScaleSheetLayoutView="100" workbookViewId="0">
      <selection sqref="A1:P1"/>
    </sheetView>
  </sheetViews>
  <sheetFormatPr baseColWidth="10" defaultColWidth="11.44140625" defaultRowHeight="13.2" x14ac:dyDescent="0.25"/>
  <cols>
    <col min="1" max="1" width="2.33203125" customWidth="1"/>
    <col min="2" max="2" width="4.6640625" customWidth="1"/>
    <col min="3" max="3" width="25.6640625" bestFit="1" customWidth="1"/>
    <col min="4" max="16" width="10.6640625" customWidth="1"/>
    <col min="17" max="17" width="9.6640625" bestFit="1" customWidth="1"/>
    <col min="18" max="18" width="11.44140625" customWidth="1"/>
    <col min="19" max="19" width="19.33203125" customWidth="1"/>
    <col min="20" max="26" width="11.44140625" customWidth="1"/>
    <col min="27" max="256" width="9.109375" customWidth="1"/>
  </cols>
  <sheetData>
    <row r="1" spans="1:26" s="1" customFormat="1" ht="24.75" customHeight="1" x14ac:dyDescent="0.3">
      <c r="A1" s="666" t="str">
        <f>"Indeling van de werkgevers en werknemers naar basisinstelling op "&amp;Feuil1!A7&amp;" "&amp;Feuil1!A8&amp;""</f>
        <v>Indeling van de werkgevers en werknemers naar basisinstelling op 31 december 2023</v>
      </c>
      <c r="B1" s="667"/>
      <c r="C1" s="667"/>
      <c r="D1" s="667"/>
      <c r="E1" s="667"/>
      <c r="F1" s="667"/>
      <c r="G1" s="667"/>
      <c r="H1" s="667"/>
      <c r="I1" s="667"/>
      <c r="J1" s="667"/>
      <c r="K1" s="667"/>
      <c r="L1" s="667"/>
      <c r="M1" s="667"/>
      <c r="N1" s="667"/>
      <c r="O1" s="667"/>
      <c r="P1" s="667"/>
    </row>
    <row r="2" spans="1:26" s="1" customFormat="1" ht="15" customHeight="1" x14ac:dyDescent="0.25"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6" s="1" customFormat="1" ht="15" customHeight="1" x14ac:dyDescent="0.25"/>
    <row r="4" spans="1:26" s="1" customFormat="1" ht="15" customHeight="1" thickBot="1" x14ac:dyDescent="0.3">
      <c r="A4" s="668" t="s">
        <v>0</v>
      </c>
      <c r="B4" s="668"/>
      <c r="C4" s="668"/>
    </row>
    <row r="5" spans="1:26" s="1" customFormat="1" ht="20.25" customHeight="1" x14ac:dyDescent="0.25">
      <c r="A5" s="669" t="s">
        <v>1</v>
      </c>
      <c r="B5" s="670"/>
      <c r="C5" s="671"/>
      <c r="D5" s="675" t="s">
        <v>2</v>
      </c>
      <c r="E5" s="677" t="s">
        <v>3</v>
      </c>
      <c r="F5" s="678"/>
      <c r="G5" s="678"/>
      <c r="H5" s="679" t="s">
        <v>4</v>
      </c>
      <c r="I5" s="680"/>
      <c r="J5" s="681"/>
      <c r="K5" s="677" t="s">
        <v>5</v>
      </c>
      <c r="L5" s="677"/>
      <c r="M5" s="677"/>
      <c r="N5" s="679" t="s">
        <v>6</v>
      </c>
      <c r="O5" s="682"/>
      <c r="P5" s="683"/>
    </row>
    <row r="6" spans="1:26" s="1" customFormat="1" ht="21.75" customHeight="1" x14ac:dyDescent="0.25">
      <c r="A6" s="672"/>
      <c r="B6" s="673"/>
      <c r="C6" s="674"/>
      <c r="D6" s="676"/>
      <c r="E6" s="3" t="s">
        <v>7</v>
      </c>
      <c r="F6" s="3" t="s">
        <v>8</v>
      </c>
      <c r="G6" s="3" t="s">
        <v>9</v>
      </c>
      <c r="H6" s="4" t="s">
        <v>7</v>
      </c>
      <c r="I6" s="3" t="s">
        <v>8</v>
      </c>
      <c r="J6" s="3" t="s">
        <v>9</v>
      </c>
      <c r="K6" s="3" t="s">
        <v>7</v>
      </c>
      <c r="L6" s="3" t="s">
        <v>8</v>
      </c>
      <c r="M6" s="3" t="s">
        <v>9</v>
      </c>
      <c r="N6" s="3" t="s">
        <v>7</v>
      </c>
      <c r="O6" s="3" t="s">
        <v>8</v>
      </c>
      <c r="P6" s="5" t="s">
        <v>9</v>
      </c>
      <c r="S6" s="6"/>
      <c r="T6" s="6"/>
      <c r="V6" s="6"/>
      <c r="W6" s="6"/>
      <c r="Y6" s="6"/>
      <c r="Z6" s="6"/>
    </row>
    <row r="7" spans="1:26" s="1" customFormat="1" ht="9.75" customHeight="1" x14ac:dyDescent="0.25">
      <c r="A7" s="7"/>
      <c r="B7" s="8"/>
      <c r="C7" s="9"/>
      <c r="D7" s="10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2"/>
    </row>
    <row r="8" spans="1:26" s="1" customFormat="1" ht="32.25" customHeight="1" x14ac:dyDescent="0.25">
      <c r="A8" s="7"/>
      <c r="B8" s="13" t="s">
        <v>10</v>
      </c>
      <c r="C8" s="14"/>
      <c r="D8" s="618">
        <f>SUM(D9:D10)</f>
        <v>233715</v>
      </c>
      <c r="E8" s="619">
        <f t="shared" ref="E8:F8" si="0">SUM(E9:E10)</f>
        <v>927738</v>
      </c>
      <c r="F8" s="619">
        <f t="shared" si="0"/>
        <v>471912</v>
      </c>
      <c r="G8" s="619">
        <f>E8+F8</f>
        <v>1399650</v>
      </c>
      <c r="H8" s="619">
        <f t="shared" ref="H8:I8" si="1">SUM(H9:H10)</f>
        <v>963947</v>
      </c>
      <c r="I8" s="619">
        <f t="shared" si="1"/>
        <v>1341759</v>
      </c>
      <c r="J8" s="619">
        <f>H8+I8</f>
        <v>2305706</v>
      </c>
      <c r="K8" s="619">
        <f t="shared" ref="K8:L8" si="2">SUM(K9:K10)</f>
        <v>233965</v>
      </c>
      <c r="L8" s="619">
        <f t="shared" si="2"/>
        <v>306555</v>
      </c>
      <c r="M8" s="619">
        <f>K8+L8</f>
        <v>540520</v>
      </c>
      <c r="N8" s="619">
        <f t="shared" ref="N8:P10" si="3">E8+H8+K8</f>
        <v>2125650</v>
      </c>
      <c r="O8" s="619">
        <f t="shared" si="3"/>
        <v>2120226</v>
      </c>
      <c r="P8" s="620">
        <f t="shared" si="3"/>
        <v>4245876</v>
      </c>
    </row>
    <row r="9" spans="1:26" s="1" customFormat="1" ht="24.9" customHeight="1" x14ac:dyDescent="0.25">
      <c r="A9" s="7"/>
      <c r="B9" s="15"/>
      <c r="C9" s="16" t="s">
        <v>27</v>
      </c>
      <c r="D9" s="624">
        <v>229376</v>
      </c>
      <c r="E9" s="621">
        <v>858460</v>
      </c>
      <c r="F9" s="621">
        <v>409955</v>
      </c>
      <c r="G9" s="622">
        <f>E9+F9</f>
        <v>1268415</v>
      </c>
      <c r="H9" s="621">
        <v>807720</v>
      </c>
      <c r="I9" s="621">
        <v>1039847</v>
      </c>
      <c r="J9" s="622">
        <f>H9+I9</f>
        <v>1847567</v>
      </c>
      <c r="K9" s="621">
        <v>0</v>
      </c>
      <c r="L9" s="621">
        <v>0</v>
      </c>
      <c r="M9" s="622">
        <f>K9+L9</f>
        <v>0</v>
      </c>
      <c r="N9" s="622">
        <f t="shared" si="3"/>
        <v>1666180</v>
      </c>
      <c r="O9" s="622">
        <f t="shared" si="3"/>
        <v>1449802</v>
      </c>
      <c r="P9" s="623">
        <f t="shared" si="3"/>
        <v>3115982</v>
      </c>
    </row>
    <row r="10" spans="1:26" s="1" customFormat="1" ht="24.9" customHeight="1" x14ac:dyDescent="0.25">
      <c r="A10" s="7"/>
      <c r="B10" s="15"/>
      <c r="C10" s="16" t="s">
        <v>11</v>
      </c>
      <c r="D10" s="624">
        <v>4339</v>
      </c>
      <c r="E10" s="621">
        <v>69278</v>
      </c>
      <c r="F10" s="621">
        <v>61957</v>
      </c>
      <c r="G10" s="622">
        <f>E10+F10</f>
        <v>131235</v>
      </c>
      <c r="H10" s="621">
        <v>156227</v>
      </c>
      <c r="I10" s="621">
        <v>301912</v>
      </c>
      <c r="J10" s="622">
        <f>H10+I10</f>
        <v>458139</v>
      </c>
      <c r="K10" s="621">
        <v>233965</v>
      </c>
      <c r="L10" s="621">
        <v>306555</v>
      </c>
      <c r="M10" s="622">
        <f>K10+L10</f>
        <v>540520</v>
      </c>
      <c r="N10" s="622">
        <f t="shared" si="3"/>
        <v>459470</v>
      </c>
      <c r="O10" s="622">
        <f t="shared" si="3"/>
        <v>670424</v>
      </c>
      <c r="P10" s="623">
        <f t="shared" si="3"/>
        <v>1129894</v>
      </c>
    </row>
    <row r="11" spans="1:26" s="1" customFormat="1" ht="32.25" hidden="1" customHeight="1" x14ac:dyDescent="0.25">
      <c r="A11" s="17"/>
      <c r="B11" s="13" t="s">
        <v>289</v>
      </c>
      <c r="C11" s="18"/>
      <c r="D11" s="625"/>
      <c r="E11" s="625"/>
      <c r="F11" s="625"/>
      <c r="G11" s="619"/>
      <c r="H11" s="625"/>
      <c r="I11" s="625"/>
      <c r="J11" s="619"/>
      <c r="K11" s="625"/>
      <c r="L11" s="625"/>
      <c r="M11" s="619"/>
      <c r="N11" s="619"/>
      <c r="O11" s="619"/>
      <c r="P11" s="620"/>
    </row>
    <row r="12" spans="1:26" s="22" customFormat="1" ht="32.25" customHeight="1" thickBot="1" x14ac:dyDescent="0.3">
      <c r="A12" s="19"/>
      <c r="B12" s="20" t="s">
        <v>9</v>
      </c>
      <c r="C12" s="21"/>
      <c r="D12" s="626">
        <f>SUM(D8)</f>
        <v>233715</v>
      </c>
      <c r="E12" s="626">
        <f>SUM(E8,E11)</f>
        <v>927738</v>
      </c>
      <c r="F12" s="626">
        <f t="shared" ref="F12:P12" si="4">SUM(F8,F11)</f>
        <v>471912</v>
      </c>
      <c r="G12" s="626">
        <f t="shared" si="4"/>
        <v>1399650</v>
      </c>
      <c r="H12" s="626">
        <f t="shared" si="4"/>
        <v>963947</v>
      </c>
      <c r="I12" s="626">
        <f t="shared" si="4"/>
        <v>1341759</v>
      </c>
      <c r="J12" s="626">
        <f t="shared" si="4"/>
        <v>2305706</v>
      </c>
      <c r="K12" s="627">
        <f t="shared" si="4"/>
        <v>233965</v>
      </c>
      <c r="L12" s="627">
        <f t="shared" si="4"/>
        <v>306555</v>
      </c>
      <c r="M12" s="626">
        <f t="shared" si="4"/>
        <v>540520</v>
      </c>
      <c r="N12" s="626">
        <f t="shared" si="4"/>
        <v>2125650</v>
      </c>
      <c r="O12" s="626">
        <f t="shared" si="4"/>
        <v>2120226</v>
      </c>
      <c r="P12" s="628">
        <f t="shared" si="4"/>
        <v>4245876</v>
      </c>
    </row>
    <row r="13" spans="1:26" s="1" customFormat="1" ht="14.25" customHeight="1" x14ac:dyDescent="0.25">
      <c r="A13" s="606"/>
      <c r="B13" s="606"/>
      <c r="C13" s="606"/>
      <c r="D13" s="607"/>
      <c r="E13" s="85"/>
      <c r="F13" s="607"/>
      <c r="G13" s="607"/>
      <c r="H13" s="607"/>
      <c r="I13" s="607"/>
      <c r="J13" s="607"/>
      <c r="K13" s="607"/>
      <c r="L13" s="607"/>
      <c r="M13" s="607"/>
      <c r="N13" s="607"/>
      <c r="O13" s="607"/>
      <c r="P13" s="85"/>
    </row>
    <row r="14" spans="1:26" s="1" customFormat="1" x14ac:dyDescent="0.25">
      <c r="A14" s="608"/>
      <c r="B14" s="606"/>
      <c r="C14" s="606"/>
      <c r="D14" s="607"/>
      <c r="E14" s="85"/>
      <c r="F14" s="607"/>
      <c r="G14" s="607"/>
      <c r="H14" s="607"/>
      <c r="I14" s="607"/>
      <c r="J14" s="607"/>
      <c r="K14" s="607"/>
      <c r="L14" s="607"/>
      <c r="M14" s="607"/>
      <c r="N14" s="607"/>
      <c r="O14" s="607"/>
      <c r="P14" s="85"/>
    </row>
    <row r="15" spans="1:26" s="1" customFormat="1" x14ac:dyDescent="0.25">
      <c r="A15" s="15"/>
      <c r="B15" s="15"/>
      <c r="C15" s="15"/>
      <c r="D15" s="607"/>
      <c r="E15" s="85"/>
      <c r="F15" s="607"/>
      <c r="G15" s="607"/>
      <c r="H15" s="607"/>
      <c r="I15" s="607"/>
      <c r="J15" s="607"/>
      <c r="K15" s="607"/>
      <c r="L15" s="607"/>
      <c r="M15" s="607"/>
      <c r="N15" s="607"/>
      <c r="O15" s="607"/>
      <c r="P15" s="85"/>
    </row>
    <row r="16" spans="1:26" s="1" customFormat="1" x14ac:dyDescent="0.25">
      <c r="A16" s="15"/>
      <c r="B16" s="15"/>
      <c r="C16" s="15"/>
      <c r="D16" s="607"/>
      <c r="E16" s="85"/>
      <c r="F16" s="607"/>
      <c r="G16" s="607"/>
      <c r="H16" s="607"/>
      <c r="I16" s="607"/>
      <c r="J16" s="607"/>
      <c r="K16" s="607"/>
      <c r="L16" s="607"/>
      <c r="M16" s="607"/>
      <c r="N16" s="607"/>
      <c r="O16" s="607"/>
      <c r="P16" s="85"/>
    </row>
    <row r="17" spans="1:16" s="1" customFormat="1" x14ac:dyDescent="0.25">
      <c r="A17" s="15"/>
      <c r="B17" s="15"/>
      <c r="C17" s="15"/>
      <c r="D17" s="607"/>
      <c r="E17" s="85"/>
      <c r="F17" s="607"/>
      <c r="G17" s="607"/>
      <c r="H17" s="607"/>
      <c r="I17" s="607"/>
      <c r="J17" s="607"/>
      <c r="K17" s="607"/>
      <c r="L17" s="607"/>
      <c r="M17" s="607"/>
      <c r="N17" s="607"/>
      <c r="O17" s="607"/>
      <c r="P17" s="85"/>
    </row>
    <row r="18" spans="1:16" s="1" customFormat="1" x14ac:dyDescent="0.25">
      <c r="A18" s="15"/>
      <c r="B18" s="15"/>
      <c r="C18" s="15"/>
      <c r="D18" s="609"/>
      <c r="E18" s="88"/>
      <c r="F18" s="609"/>
      <c r="G18" s="609"/>
      <c r="H18" s="609"/>
      <c r="I18" s="609"/>
      <c r="J18" s="609"/>
      <c r="K18" s="609"/>
      <c r="L18" s="609"/>
      <c r="M18" s="609"/>
      <c r="N18" s="610"/>
      <c r="O18" s="609"/>
      <c r="P18" s="88"/>
    </row>
    <row r="19" spans="1:16" s="1" customFormat="1" x14ac:dyDescent="0.25"/>
    <row r="20" spans="1:16" s="1" customFormat="1" x14ac:dyDescent="0.25"/>
    <row r="21" spans="1:16" s="1" customFormat="1" x14ac:dyDescent="0.25"/>
    <row r="22" spans="1:16" s="1" customFormat="1" x14ac:dyDescent="0.25"/>
    <row r="23" spans="1:16" s="1" customFormat="1" x14ac:dyDescent="0.25"/>
    <row r="24" spans="1:16" s="1" customFormat="1" x14ac:dyDescent="0.25"/>
    <row r="25" spans="1:16" s="1" customFormat="1" x14ac:dyDescent="0.25"/>
    <row r="26" spans="1:16" s="1" customFormat="1" x14ac:dyDescent="0.25"/>
    <row r="27" spans="1:16" s="1" customFormat="1" x14ac:dyDescent="0.25"/>
    <row r="28" spans="1:16" s="1" customFormat="1" x14ac:dyDescent="0.25"/>
    <row r="29" spans="1:16" s="1" customFormat="1" x14ac:dyDescent="0.25"/>
    <row r="30" spans="1:16" s="1" customFormat="1" x14ac:dyDescent="0.25"/>
    <row r="31" spans="1:16" s="1" customFormat="1" x14ac:dyDescent="0.25"/>
    <row r="32" spans="1:16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pans="4:16" s="1" customFormat="1" x14ac:dyDescent="0.25"/>
    <row r="130" spans="4:16" s="1" customFormat="1" x14ac:dyDescent="0.25"/>
    <row r="131" spans="4:16" s="1" customFormat="1" x14ac:dyDescent="0.25"/>
    <row r="132" spans="4:16" s="1" customFormat="1" x14ac:dyDescent="0.25"/>
    <row r="133" spans="4:16" s="1" customFormat="1" x14ac:dyDescent="0.25"/>
    <row r="134" spans="4:16" s="1" customFormat="1" x14ac:dyDescent="0.25"/>
    <row r="135" spans="4:16" s="1" customFormat="1" x14ac:dyDescent="0.25">
      <c r="D135"/>
      <c r="E135"/>
      <c r="F135"/>
      <c r="G135"/>
      <c r="H135"/>
      <c r="I135"/>
      <c r="J135"/>
      <c r="K135"/>
      <c r="L135"/>
      <c r="M135"/>
      <c r="N135"/>
      <c r="O135"/>
      <c r="P135"/>
    </row>
  </sheetData>
  <mergeCells count="8">
    <mergeCell ref="A1:P1"/>
    <mergeCell ref="A4:C4"/>
    <mergeCell ref="A5:C6"/>
    <mergeCell ref="D5:D6"/>
    <mergeCell ref="E5:G5"/>
    <mergeCell ref="H5:J5"/>
    <mergeCell ref="K5:M5"/>
    <mergeCell ref="N5:P5"/>
  </mergeCells>
  <printOptions horizontalCentered="1" verticalCentered="1"/>
  <pageMargins left="0.7" right="0.7" top="0.75" bottom="0.75" header="0.3" footer="0.3"/>
  <pageSetup paperSize="9" scale="7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1"/>
  <sheetViews>
    <sheetView view="pageBreakPreview" zoomScale="86" zoomScaleNormal="100" zoomScaleSheetLayoutView="86" workbookViewId="0">
      <selection sqref="A1:N1"/>
    </sheetView>
  </sheetViews>
  <sheetFormatPr baseColWidth="10" defaultColWidth="8.88671875" defaultRowHeight="13.2" x14ac:dyDescent="0.25"/>
  <cols>
    <col min="1" max="1" width="34.88671875" style="23" customWidth="1"/>
    <col min="2" max="2" width="10.5546875" style="23" customWidth="1"/>
    <col min="3" max="3" width="10.5546875" style="52" customWidth="1"/>
    <col min="4" max="13" width="10.5546875" style="23" customWidth="1"/>
    <col min="14" max="14" width="10.5546875" style="52" customWidth="1"/>
    <col min="15" max="16384" width="8.88671875" style="23"/>
  </cols>
  <sheetData>
    <row r="1" spans="1:14" ht="24.75" customHeight="1" x14ac:dyDescent="0.25">
      <c r="A1" s="684" t="str">
        <f>"Indeling van de vestigingseenheden en werknemers naar dimensie van de vestigingseenheden op "&amp;Feuil1!A7&amp;" "&amp;Feuil1!A8&amp;" "</f>
        <v xml:space="preserve">Indeling van de vestigingseenheden en werknemers naar dimensie van de vestigingseenheden op 31 december 2023 </v>
      </c>
      <c r="B1" s="685"/>
      <c r="C1" s="685"/>
      <c r="D1" s="685"/>
      <c r="E1" s="685"/>
      <c r="F1" s="685"/>
      <c r="G1" s="685"/>
      <c r="H1" s="685"/>
      <c r="I1" s="685"/>
      <c r="J1" s="685"/>
      <c r="K1" s="685"/>
      <c r="L1" s="685"/>
      <c r="M1" s="685"/>
      <c r="N1" s="685"/>
    </row>
    <row r="2" spans="1:14" ht="17.100000000000001" customHeight="1" x14ac:dyDescent="0.25">
      <c r="A2" s="686" t="s">
        <v>9</v>
      </c>
      <c r="B2" s="686"/>
      <c r="C2" s="686"/>
      <c r="D2" s="686"/>
      <c r="E2" s="686"/>
      <c r="F2" s="686"/>
      <c r="G2" s="686"/>
      <c r="H2" s="686"/>
      <c r="I2" s="686"/>
      <c r="J2" s="686"/>
      <c r="K2" s="686"/>
      <c r="L2" s="686"/>
      <c r="M2" s="686"/>
      <c r="N2" s="686"/>
    </row>
    <row r="3" spans="1:14" ht="9" customHeight="1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4" ht="15.6" customHeight="1" thickBot="1" x14ac:dyDescent="0.3">
      <c r="A4" s="687" t="s">
        <v>12</v>
      </c>
      <c r="B4" s="688"/>
      <c r="C4" s="688"/>
      <c r="D4" s="688"/>
      <c r="E4" s="688"/>
      <c r="F4" s="688"/>
      <c r="G4" s="688"/>
      <c r="H4" s="688"/>
      <c r="I4" s="688"/>
      <c r="J4" s="688"/>
      <c r="K4" s="688"/>
      <c r="L4" s="688"/>
      <c r="M4" s="688"/>
      <c r="N4" s="688"/>
    </row>
    <row r="5" spans="1:14" s="25" customFormat="1" ht="26.1" customHeight="1" x14ac:dyDescent="0.2">
      <c r="A5" s="689" t="s">
        <v>13</v>
      </c>
      <c r="B5" s="691" t="s">
        <v>14</v>
      </c>
      <c r="C5" s="671"/>
      <c r="D5" s="692" t="s">
        <v>3</v>
      </c>
      <c r="E5" s="670"/>
      <c r="F5" s="671"/>
      <c r="G5" s="692" t="s">
        <v>4</v>
      </c>
      <c r="H5" s="691"/>
      <c r="I5" s="693"/>
      <c r="J5" s="692" t="s">
        <v>5</v>
      </c>
      <c r="K5" s="691"/>
      <c r="L5" s="693"/>
      <c r="M5" s="691" t="s">
        <v>6</v>
      </c>
      <c r="N5" s="694"/>
    </row>
    <row r="6" spans="1:14" s="31" customFormat="1" ht="26.1" customHeight="1" x14ac:dyDescent="0.2">
      <c r="A6" s="690"/>
      <c r="B6" s="26" t="s">
        <v>15</v>
      </c>
      <c r="C6" s="27" t="s">
        <v>16</v>
      </c>
      <c r="D6" s="28" t="s">
        <v>7</v>
      </c>
      <c r="E6" s="28" t="s">
        <v>8</v>
      </c>
      <c r="F6" s="26" t="s">
        <v>9</v>
      </c>
      <c r="G6" s="28" t="s">
        <v>7</v>
      </c>
      <c r="H6" s="28" t="s">
        <v>8</v>
      </c>
      <c r="I6" s="26" t="s">
        <v>9</v>
      </c>
      <c r="J6" s="28" t="s">
        <v>7</v>
      </c>
      <c r="K6" s="28" t="s">
        <v>8</v>
      </c>
      <c r="L6" s="26" t="s">
        <v>9</v>
      </c>
      <c r="M6" s="29" t="s">
        <v>15</v>
      </c>
      <c r="N6" s="30" t="s">
        <v>16</v>
      </c>
    </row>
    <row r="7" spans="1:14" s="37" customFormat="1" ht="24.75" customHeight="1" x14ac:dyDescent="0.2">
      <c r="A7" s="32" t="s">
        <v>17</v>
      </c>
      <c r="B7" s="33"/>
      <c r="C7" s="34"/>
      <c r="D7" s="35"/>
      <c r="E7" s="35"/>
      <c r="F7" s="35"/>
      <c r="G7" s="35"/>
      <c r="H7" s="35"/>
      <c r="I7" s="35"/>
      <c r="J7" s="35"/>
      <c r="K7" s="35"/>
      <c r="L7" s="35"/>
      <c r="M7" s="35"/>
      <c r="N7" s="36"/>
    </row>
    <row r="8" spans="1:14" s="37" customFormat="1" ht="24.75" customHeight="1" x14ac:dyDescent="0.2">
      <c r="A8" s="38" t="s">
        <v>18</v>
      </c>
      <c r="B8" s="39">
        <v>187995</v>
      </c>
      <c r="C8" s="40">
        <f>B8*100/B$17</f>
        <v>61.976850371376486</v>
      </c>
      <c r="D8" s="39">
        <v>95087</v>
      </c>
      <c r="E8" s="39">
        <v>42096</v>
      </c>
      <c r="F8" s="39">
        <f>D8+E8</f>
        <v>137183</v>
      </c>
      <c r="G8" s="39">
        <v>66098</v>
      </c>
      <c r="H8" s="39">
        <v>127997</v>
      </c>
      <c r="I8" s="39">
        <f>G8+H8</f>
        <v>194095</v>
      </c>
      <c r="J8" s="39">
        <v>1145</v>
      </c>
      <c r="K8" s="39">
        <v>1255</v>
      </c>
      <c r="L8" s="39">
        <f>J8+K8</f>
        <v>2400</v>
      </c>
      <c r="M8" s="39">
        <f>F8+I8+L8</f>
        <v>333678</v>
      </c>
      <c r="N8" s="41">
        <f>M8*100/M$17</f>
        <v>7.858872939294506</v>
      </c>
    </row>
    <row r="9" spans="1:14" s="42" customFormat="1" ht="24.75" customHeight="1" x14ac:dyDescent="0.2">
      <c r="A9" s="38" t="s">
        <v>19</v>
      </c>
      <c r="B9" s="39">
        <v>48029</v>
      </c>
      <c r="C9" s="40">
        <f t="shared" ref="C9:C16" si="0">B9*100/B$17</f>
        <v>15.833858062644438</v>
      </c>
      <c r="D9" s="39">
        <v>90763</v>
      </c>
      <c r="E9" s="39">
        <v>35435</v>
      </c>
      <c r="F9" s="39">
        <f t="shared" ref="F9:F17" si="1">D9+E9</f>
        <v>126198</v>
      </c>
      <c r="G9" s="39">
        <v>68173</v>
      </c>
      <c r="H9" s="39">
        <v>114448</v>
      </c>
      <c r="I9" s="39">
        <f t="shared" ref="I9:I17" si="2">G9+H9</f>
        <v>182621</v>
      </c>
      <c r="J9" s="39">
        <v>2332</v>
      </c>
      <c r="K9" s="39">
        <v>3315</v>
      </c>
      <c r="L9" s="39">
        <f t="shared" ref="L9:L17" si="3">J9+K9</f>
        <v>5647</v>
      </c>
      <c r="M9" s="39">
        <f t="shared" ref="M9:M16" si="4">F9+I9+L9</f>
        <v>314466</v>
      </c>
      <c r="N9" s="41">
        <f t="shared" ref="N9:N16" si="5">M9*100/M$17</f>
        <v>7.4063868092238208</v>
      </c>
    </row>
    <row r="10" spans="1:14" s="42" customFormat="1" ht="24.75" customHeight="1" x14ac:dyDescent="0.2">
      <c r="A10" s="38" t="s">
        <v>20</v>
      </c>
      <c r="B10" s="39">
        <v>29363</v>
      </c>
      <c r="C10" s="40">
        <f t="shared" si="0"/>
        <v>9.6801843530664513</v>
      </c>
      <c r="D10" s="39">
        <v>109844</v>
      </c>
      <c r="E10" s="39">
        <v>37903</v>
      </c>
      <c r="F10" s="39">
        <f t="shared" si="1"/>
        <v>147747</v>
      </c>
      <c r="G10" s="39">
        <v>90676</v>
      </c>
      <c r="H10" s="39">
        <v>136599</v>
      </c>
      <c r="I10" s="39">
        <f t="shared" si="2"/>
        <v>227275</v>
      </c>
      <c r="J10" s="39">
        <v>6829</v>
      </c>
      <c r="K10" s="39">
        <v>17603</v>
      </c>
      <c r="L10" s="39">
        <f t="shared" si="3"/>
        <v>24432</v>
      </c>
      <c r="M10" s="39">
        <f t="shared" si="4"/>
        <v>399454</v>
      </c>
      <c r="N10" s="41">
        <f t="shared" si="5"/>
        <v>9.4080467729156485</v>
      </c>
    </row>
    <row r="11" spans="1:14" s="42" customFormat="1" ht="24.75" customHeight="1" x14ac:dyDescent="0.2">
      <c r="A11" s="38" t="s">
        <v>21</v>
      </c>
      <c r="B11" s="39">
        <v>22810</v>
      </c>
      <c r="C11" s="40">
        <f t="shared" si="0"/>
        <v>7.5198380646884093</v>
      </c>
      <c r="D11" s="39">
        <v>161340</v>
      </c>
      <c r="E11" s="39">
        <v>63362</v>
      </c>
      <c r="F11" s="39">
        <f t="shared" si="1"/>
        <v>224702</v>
      </c>
      <c r="G11" s="39">
        <v>153632</v>
      </c>
      <c r="H11" s="39">
        <v>208473</v>
      </c>
      <c r="I11" s="39">
        <f t="shared" si="2"/>
        <v>362105</v>
      </c>
      <c r="J11" s="39">
        <v>25893</v>
      </c>
      <c r="K11" s="39">
        <v>81727</v>
      </c>
      <c r="L11" s="39">
        <f t="shared" si="3"/>
        <v>107620</v>
      </c>
      <c r="M11" s="39">
        <f t="shared" si="4"/>
        <v>694427</v>
      </c>
      <c r="N11" s="41">
        <f t="shared" si="5"/>
        <v>16.35532926538599</v>
      </c>
    </row>
    <row r="12" spans="1:14" s="42" customFormat="1" ht="24.75" customHeight="1" x14ac:dyDescent="0.2">
      <c r="A12" s="38" t="s">
        <v>22</v>
      </c>
      <c r="B12" s="39">
        <v>8299</v>
      </c>
      <c r="C12" s="40">
        <f t="shared" si="0"/>
        <v>2.735955111742618</v>
      </c>
      <c r="D12" s="39">
        <v>113670</v>
      </c>
      <c r="E12" s="39">
        <v>76367</v>
      </c>
      <c r="F12" s="39">
        <f t="shared" si="1"/>
        <v>190037</v>
      </c>
      <c r="G12" s="39">
        <v>125133</v>
      </c>
      <c r="H12" s="39">
        <v>174139</v>
      </c>
      <c r="I12" s="39">
        <f t="shared" si="2"/>
        <v>299272</v>
      </c>
      <c r="J12" s="39">
        <v>35461</v>
      </c>
      <c r="K12" s="39">
        <v>53438</v>
      </c>
      <c r="L12" s="39">
        <f t="shared" si="3"/>
        <v>88899</v>
      </c>
      <c r="M12" s="39">
        <f t="shared" si="4"/>
        <v>578208</v>
      </c>
      <c r="N12" s="41">
        <f t="shared" si="5"/>
        <v>13.618108489272885</v>
      </c>
    </row>
    <row r="13" spans="1:14" s="42" customFormat="1" ht="24.75" customHeight="1" x14ac:dyDescent="0.2">
      <c r="A13" s="38" t="s">
        <v>23</v>
      </c>
      <c r="B13" s="39">
        <v>4292</v>
      </c>
      <c r="C13" s="40">
        <f t="shared" si="0"/>
        <v>1.4149559392215105</v>
      </c>
      <c r="D13" s="39">
        <v>108559</v>
      </c>
      <c r="E13" s="39">
        <v>78034</v>
      </c>
      <c r="F13" s="39">
        <f t="shared" si="1"/>
        <v>186593</v>
      </c>
      <c r="G13" s="39">
        <v>123295</v>
      </c>
      <c r="H13" s="39">
        <v>168803</v>
      </c>
      <c r="I13" s="39">
        <f t="shared" si="2"/>
        <v>292098</v>
      </c>
      <c r="J13" s="39">
        <v>47442</v>
      </c>
      <c r="K13" s="39">
        <v>58716</v>
      </c>
      <c r="L13" s="39">
        <f t="shared" si="3"/>
        <v>106158</v>
      </c>
      <c r="M13" s="39">
        <f t="shared" si="4"/>
        <v>584849</v>
      </c>
      <c r="N13" s="41">
        <f t="shared" si="5"/>
        <v>13.774519086285139</v>
      </c>
    </row>
    <row r="14" spans="1:14" s="42" customFormat="1" ht="24.75" customHeight="1" x14ac:dyDescent="0.2">
      <c r="A14" s="38" t="s">
        <v>24</v>
      </c>
      <c r="B14" s="39">
        <v>1828</v>
      </c>
      <c r="C14" s="40">
        <f t="shared" si="0"/>
        <v>0.60264199834504217</v>
      </c>
      <c r="D14" s="39">
        <v>114341</v>
      </c>
      <c r="E14" s="39">
        <v>64904</v>
      </c>
      <c r="F14" s="39">
        <f t="shared" si="1"/>
        <v>179245</v>
      </c>
      <c r="G14" s="39">
        <v>138087</v>
      </c>
      <c r="H14" s="39">
        <v>150695</v>
      </c>
      <c r="I14" s="39">
        <f t="shared" si="2"/>
        <v>288782</v>
      </c>
      <c r="J14" s="39">
        <v>45718</v>
      </c>
      <c r="K14" s="39">
        <v>34968</v>
      </c>
      <c r="L14" s="39">
        <f t="shared" si="3"/>
        <v>80686</v>
      </c>
      <c r="M14" s="39">
        <f t="shared" si="4"/>
        <v>548713</v>
      </c>
      <c r="N14" s="41">
        <f t="shared" si="5"/>
        <v>12.923434410237133</v>
      </c>
    </row>
    <row r="15" spans="1:14" s="43" customFormat="1" ht="24.75" customHeight="1" x14ac:dyDescent="0.25">
      <c r="A15" s="38" t="s">
        <v>25</v>
      </c>
      <c r="B15" s="39">
        <v>473</v>
      </c>
      <c r="C15" s="40">
        <f t="shared" si="0"/>
        <v>0.15593526543610775</v>
      </c>
      <c r="D15" s="39">
        <v>60854</v>
      </c>
      <c r="E15" s="39">
        <v>42037</v>
      </c>
      <c r="F15" s="39">
        <f t="shared" si="1"/>
        <v>102891</v>
      </c>
      <c r="G15" s="39">
        <v>81329</v>
      </c>
      <c r="H15" s="39">
        <v>97485</v>
      </c>
      <c r="I15" s="39">
        <f t="shared" si="2"/>
        <v>178814</v>
      </c>
      <c r="J15" s="39">
        <v>25228</v>
      </c>
      <c r="K15" s="39">
        <v>22101</v>
      </c>
      <c r="L15" s="39">
        <f t="shared" si="3"/>
        <v>47329</v>
      </c>
      <c r="M15" s="39">
        <f t="shared" si="4"/>
        <v>329034</v>
      </c>
      <c r="N15" s="41">
        <f t="shared" si="5"/>
        <v>7.7494962170350714</v>
      </c>
    </row>
    <row r="16" spans="1:14" s="45" customFormat="1" ht="24.75" customHeight="1" x14ac:dyDescent="0.25">
      <c r="A16" s="44" t="s">
        <v>26</v>
      </c>
      <c r="B16" s="39">
        <v>242</v>
      </c>
      <c r="C16" s="40">
        <f t="shared" si="0"/>
        <v>7.9780833478938842E-2</v>
      </c>
      <c r="D16" s="39">
        <v>73280</v>
      </c>
      <c r="E16" s="39">
        <v>31774</v>
      </c>
      <c r="F16" s="39">
        <f t="shared" si="1"/>
        <v>105054</v>
      </c>
      <c r="G16" s="39">
        <v>117524</v>
      </c>
      <c r="H16" s="39">
        <v>163120</v>
      </c>
      <c r="I16" s="39">
        <f t="shared" si="2"/>
        <v>280644</v>
      </c>
      <c r="J16" s="39">
        <v>43917</v>
      </c>
      <c r="K16" s="39">
        <v>33432</v>
      </c>
      <c r="L16" s="39">
        <f t="shared" si="3"/>
        <v>77349</v>
      </c>
      <c r="M16" s="39">
        <f t="shared" si="4"/>
        <v>463047</v>
      </c>
      <c r="N16" s="41">
        <f t="shared" si="5"/>
        <v>10.905806010349808</v>
      </c>
    </row>
    <row r="17" spans="1:14" ht="24.75" customHeight="1" thickBot="1" x14ac:dyDescent="0.3">
      <c r="A17" s="46" t="s">
        <v>9</v>
      </c>
      <c r="B17" s="47">
        <f>SUM(B8:B16)</f>
        <v>303331</v>
      </c>
      <c r="C17" s="48">
        <f>SUM(C8:C16)</f>
        <v>100</v>
      </c>
      <c r="D17" s="47">
        <f>SUM(D8:D16)</f>
        <v>927738</v>
      </c>
      <c r="E17" s="47">
        <f>SUM(E8:E16)</f>
        <v>471912</v>
      </c>
      <c r="F17" s="47">
        <f t="shared" si="1"/>
        <v>1399650</v>
      </c>
      <c r="G17" s="47">
        <f>SUM(G8:G16)</f>
        <v>963947</v>
      </c>
      <c r="H17" s="47">
        <f>SUM(H8:H16)</f>
        <v>1341759</v>
      </c>
      <c r="I17" s="47">
        <f t="shared" si="2"/>
        <v>2305706</v>
      </c>
      <c r="J17" s="47">
        <f>SUM(J8:J16)</f>
        <v>233965</v>
      </c>
      <c r="K17" s="47">
        <f>SUM(K8:K16)</f>
        <v>306555</v>
      </c>
      <c r="L17" s="47">
        <f t="shared" si="3"/>
        <v>540520</v>
      </c>
      <c r="M17" s="47">
        <f>SUM(M8:M16)</f>
        <v>4245876</v>
      </c>
      <c r="N17" s="49">
        <f>SUM(N8:N16)</f>
        <v>100</v>
      </c>
    </row>
    <row r="18" spans="1:14" s="42" customFormat="1" ht="8.1" customHeight="1" x14ac:dyDescent="0.2">
      <c r="A18" s="37"/>
      <c r="B18" s="37"/>
      <c r="C18" s="50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51"/>
    </row>
    <row r="19" spans="1:14" x14ac:dyDescent="0.25">
      <c r="M19" s="536"/>
    </row>
    <row r="27" spans="1:14" ht="15.6" customHeight="1" x14ac:dyDescent="0.25"/>
    <row r="31" spans="1:14" ht="21" customHeight="1" x14ac:dyDescent="0.25"/>
  </sheetData>
  <mergeCells count="9">
    <mergeCell ref="A1:N1"/>
    <mergeCell ref="A2:N2"/>
    <mergeCell ref="A4:N4"/>
    <mergeCell ref="A5:A6"/>
    <mergeCell ref="B5:C5"/>
    <mergeCell ref="D5:F5"/>
    <mergeCell ref="G5:I5"/>
    <mergeCell ref="J5:L5"/>
    <mergeCell ref="M5:N5"/>
  </mergeCells>
  <printOptions horizontalCentered="1"/>
  <pageMargins left="0.59055118110236227" right="0.59055118110236227" top="1.7322834645669292" bottom="0.78740157480314965" header="0" footer="0"/>
  <pageSetup paperSize="9" scale="79" orientation="landscape" verticalDpi="429496729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9"/>
  <sheetViews>
    <sheetView view="pageBreakPreview" zoomScale="75" zoomScaleNormal="100" zoomScaleSheetLayoutView="75" workbookViewId="0">
      <selection sqref="A1:O1"/>
    </sheetView>
  </sheetViews>
  <sheetFormatPr baseColWidth="10" defaultColWidth="8.88671875" defaultRowHeight="13.2" x14ac:dyDescent="0.25"/>
  <cols>
    <col min="1" max="1" width="34.88671875" style="23" customWidth="1"/>
    <col min="2" max="2" width="34.88671875" style="23" hidden="1" customWidth="1"/>
    <col min="3" max="3" width="10.5546875" style="23" customWidth="1"/>
    <col min="4" max="4" width="10.5546875" style="52" customWidth="1"/>
    <col min="5" max="14" width="10.5546875" style="23" customWidth="1"/>
    <col min="15" max="15" width="10.5546875" style="52" customWidth="1"/>
    <col min="16" max="16384" width="8.88671875" style="23"/>
  </cols>
  <sheetData>
    <row r="1" spans="1:15" ht="24.75" customHeight="1" x14ac:dyDescent="0.25">
      <c r="A1" s="684" t="str">
        <f>"Indeling van de vestigingseenheden en werknemers naar dimensie van de vestigingseenheden op "&amp;Feuil1!A7&amp;" "&amp;Feuil1!A8&amp;" "</f>
        <v xml:space="preserve">Indeling van de vestigingseenheden en werknemers naar dimensie van de vestigingseenheden op 31 december 2023 </v>
      </c>
      <c r="B1" s="684"/>
      <c r="C1" s="685"/>
      <c r="D1" s="685"/>
      <c r="E1" s="685"/>
      <c r="F1" s="685"/>
      <c r="G1" s="685"/>
      <c r="H1" s="685"/>
      <c r="I1" s="685"/>
      <c r="J1" s="685"/>
      <c r="K1" s="685"/>
      <c r="L1" s="685"/>
      <c r="M1" s="685"/>
      <c r="N1" s="685"/>
      <c r="O1" s="685"/>
    </row>
    <row r="2" spans="1:15" ht="17.100000000000001" customHeight="1" x14ac:dyDescent="0.25">
      <c r="A2" s="695" t="s">
        <v>27</v>
      </c>
      <c r="B2" s="695"/>
      <c r="C2" s="696"/>
      <c r="D2" s="696"/>
      <c r="E2" s="696"/>
      <c r="F2" s="696"/>
      <c r="G2" s="696"/>
      <c r="H2" s="696"/>
      <c r="I2" s="696"/>
      <c r="J2" s="696"/>
      <c r="K2" s="696"/>
      <c r="L2" s="696"/>
      <c r="M2" s="696"/>
      <c r="N2" s="696"/>
      <c r="O2" s="696"/>
    </row>
    <row r="3" spans="1:15" ht="9" customHeight="1" x14ac:dyDescent="0.25">
      <c r="A3" s="53"/>
      <c r="B3" s="53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</row>
    <row r="4" spans="1:15" ht="15.6" customHeight="1" thickBot="1" x14ac:dyDescent="0.3">
      <c r="A4" s="687" t="s">
        <v>28</v>
      </c>
      <c r="B4" s="687"/>
      <c r="C4" s="688"/>
      <c r="D4" s="688"/>
      <c r="E4" s="688"/>
      <c r="F4" s="688"/>
      <c r="G4" s="688"/>
      <c r="H4" s="688"/>
      <c r="I4" s="688"/>
      <c r="J4" s="688"/>
      <c r="K4" s="688"/>
      <c r="L4" s="688"/>
      <c r="M4" s="688"/>
      <c r="N4" s="688"/>
      <c r="O4" s="688"/>
    </row>
    <row r="5" spans="1:15" s="25" customFormat="1" ht="26.1" customHeight="1" x14ac:dyDescent="0.2">
      <c r="A5" s="689" t="s">
        <v>29</v>
      </c>
      <c r="B5" s="55"/>
      <c r="C5" s="56" t="s">
        <v>14</v>
      </c>
      <c r="D5" s="57"/>
      <c r="E5" s="697" t="s">
        <v>3</v>
      </c>
      <c r="F5" s="698"/>
      <c r="G5" s="699"/>
      <c r="H5" s="700" t="s">
        <v>4</v>
      </c>
      <c r="I5" s="701"/>
      <c r="J5" s="702"/>
      <c r="K5" s="697" t="s">
        <v>290</v>
      </c>
      <c r="L5" s="703"/>
      <c r="M5" s="704"/>
      <c r="N5" s="58" t="s">
        <v>6</v>
      </c>
      <c r="O5" s="59"/>
    </row>
    <row r="6" spans="1:15" s="25" customFormat="1" ht="26.1" customHeight="1" x14ac:dyDescent="0.2">
      <c r="A6" s="690"/>
      <c r="B6" s="60"/>
      <c r="C6" s="29" t="s">
        <v>15</v>
      </c>
      <c r="D6" s="61" t="s">
        <v>16</v>
      </c>
      <c r="E6" s="29" t="s">
        <v>7</v>
      </c>
      <c r="F6" s="29" t="s">
        <v>8</v>
      </c>
      <c r="G6" s="29" t="s">
        <v>9</v>
      </c>
      <c r="H6" s="29" t="s">
        <v>7</v>
      </c>
      <c r="I6" s="29" t="s">
        <v>8</v>
      </c>
      <c r="J6" s="29" t="s">
        <v>9</v>
      </c>
      <c r="K6" s="28" t="s">
        <v>7</v>
      </c>
      <c r="L6" s="28" t="s">
        <v>8</v>
      </c>
      <c r="M6" s="29" t="s">
        <v>9</v>
      </c>
      <c r="N6" s="29" t="s">
        <v>15</v>
      </c>
      <c r="O6" s="62" t="s">
        <v>16</v>
      </c>
    </row>
    <row r="7" spans="1:15" s="42" customFormat="1" ht="25.2" customHeight="1" x14ac:dyDescent="0.25">
      <c r="A7" s="63" t="s">
        <v>17</v>
      </c>
      <c r="B7" s="64"/>
      <c r="C7" s="65"/>
      <c r="D7" s="66"/>
      <c r="E7" s="67"/>
      <c r="F7" s="65"/>
      <c r="G7" s="67"/>
      <c r="H7" s="67"/>
      <c r="I7" s="65"/>
      <c r="J7" s="67"/>
      <c r="K7" s="68"/>
      <c r="L7" s="37"/>
      <c r="M7" s="68"/>
      <c r="N7" s="69"/>
      <c r="O7" s="70"/>
    </row>
    <row r="8" spans="1:15" s="37" customFormat="1" ht="25.2" customHeight="1" x14ac:dyDescent="0.2">
      <c r="A8" s="38" t="s">
        <v>18</v>
      </c>
      <c r="B8" s="71" t="s">
        <v>30</v>
      </c>
      <c r="C8" s="39">
        <v>180575</v>
      </c>
      <c r="D8" s="40">
        <f>C8*100/C$17</f>
        <v>65.374561937034784</v>
      </c>
      <c r="E8" s="39">
        <v>92609</v>
      </c>
      <c r="F8" s="39">
        <v>37118</v>
      </c>
      <c r="G8" s="39">
        <f>E8+F8</f>
        <v>129727</v>
      </c>
      <c r="H8" s="39">
        <v>64283</v>
      </c>
      <c r="I8" s="39">
        <v>123609</v>
      </c>
      <c r="J8" s="39">
        <f>H8+I8</f>
        <v>187892</v>
      </c>
      <c r="K8" s="39">
        <v>0</v>
      </c>
      <c r="L8" s="39">
        <v>0</v>
      </c>
      <c r="M8" s="39">
        <f>K8+L8</f>
        <v>0</v>
      </c>
      <c r="N8" s="39">
        <f>G8+J8+M8</f>
        <v>317619</v>
      </c>
      <c r="O8" s="41">
        <f>N8*100/N$17</f>
        <v>10.193223195769423</v>
      </c>
    </row>
    <row r="9" spans="1:15" s="42" customFormat="1" ht="25.2" customHeight="1" x14ac:dyDescent="0.2">
      <c r="A9" s="38" t="s">
        <v>19</v>
      </c>
      <c r="B9" s="71" t="s">
        <v>31</v>
      </c>
      <c r="C9" s="39">
        <v>44056</v>
      </c>
      <c r="D9" s="40">
        <f t="shared" ref="D9:D16" si="0">C9*100/C$17</f>
        <v>15.949836359950185</v>
      </c>
      <c r="E9" s="39">
        <v>87395</v>
      </c>
      <c r="F9" s="39">
        <v>28864</v>
      </c>
      <c r="G9" s="39">
        <f t="shared" ref="G9:G16" si="1">E9+F9</f>
        <v>116259</v>
      </c>
      <c r="H9" s="39">
        <v>65420</v>
      </c>
      <c r="I9" s="39">
        <v>106242</v>
      </c>
      <c r="J9" s="39">
        <f t="shared" ref="J9:J16" si="2">H9+I9</f>
        <v>171662</v>
      </c>
      <c r="K9" s="39">
        <v>0</v>
      </c>
      <c r="L9" s="39">
        <v>0</v>
      </c>
      <c r="M9" s="39">
        <f t="shared" ref="M9:M16" si="3">K9+L9</f>
        <v>0</v>
      </c>
      <c r="N9" s="39">
        <f t="shared" ref="N9:N16" si="4">G9+J9+M9</f>
        <v>287921</v>
      </c>
      <c r="O9" s="41">
        <f t="shared" ref="O9:O16" si="5">N9*100/N$17</f>
        <v>9.240136817221666</v>
      </c>
    </row>
    <row r="10" spans="1:15" s="42" customFormat="1" ht="25.2" customHeight="1" x14ac:dyDescent="0.2">
      <c r="A10" s="38" t="s">
        <v>20</v>
      </c>
      <c r="B10" s="71" t="s">
        <v>32</v>
      </c>
      <c r="C10" s="39">
        <v>25119</v>
      </c>
      <c r="D10" s="40">
        <f t="shared" si="0"/>
        <v>9.0939699365713782</v>
      </c>
      <c r="E10" s="39">
        <v>105226</v>
      </c>
      <c r="F10" s="39">
        <v>30886</v>
      </c>
      <c r="G10" s="39">
        <f t="shared" si="1"/>
        <v>136112</v>
      </c>
      <c r="H10" s="39">
        <v>84782</v>
      </c>
      <c r="I10" s="39">
        <v>117705</v>
      </c>
      <c r="J10" s="39">
        <f t="shared" si="2"/>
        <v>202487</v>
      </c>
      <c r="K10" s="39">
        <v>0</v>
      </c>
      <c r="L10" s="39">
        <v>0</v>
      </c>
      <c r="M10" s="39">
        <f t="shared" si="3"/>
        <v>0</v>
      </c>
      <c r="N10" s="39">
        <f t="shared" si="4"/>
        <v>338599</v>
      </c>
      <c r="O10" s="41">
        <f t="shared" si="5"/>
        <v>10.866526186608267</v>
      </c>
    </row>
    <row r="11" spans="1:15" s="42" customFormat="1" ht="25.2" customHeight="1" x14ac:dyDescent="0.2">
      <c r="A11" s="38" t="s">
        <v>21</v>
      </c>
      <c r="B11" s="71" t="s">
        <v>33</v>
      </c>
      <c r="C11" s="39">
        <v>16175</v>
      </c>
      <c r="D11" s="40">
        <f t="shared" si="0"/>
        <v>5.8559243490601558</v>
      </c>
      <c r="E11" s="39">
        <v>150615</v>
      </c>
      <c r="F11" s="39">
        <v>54092</v>
      </c>
      <c r="G11" s="39">
        <f t="shared" si="1"/>
        <v>204707</v>
      </c>
      <c r="H11" s="39">
        <v>134972</v>
      </c>
      <c r="I11" s="39">
        <v>152521</v>
      </c>
      <c r="J11" s="39">
        <f t="shared" si="2"/>
        <v>287493</v>
      </c>
      <c r="K11" s="39">
        <v>0</v>
      </c>
      <c r="L11" s="39">
        <v>0</v>
      </c>
      <c r="M11" s="39">
        <f t="shared" si="3"/>
        <v>0</v>
      </c>
      <c r="N11" s="39">
        <f t="shared" si="4"/>
        <v>492200</v>
      </c>
      <c r="O11" s="41">
        <f t="shared" si="5"/>
        <v>15.795983417105747</v>
      </c>
    </row>
    <row r="12" spans="1:15" s="42" customFormat="1" ht="25.2" customHeight="1" x14ac:dyDescent="0.2">
      <c r="A12" s="38" t="s">
        <v>22</v>
      </c>
      <c r="B12" s="71" t="s">
        <v>34</v>
      </c>
      <c r="C12" s="39">
        <v>5781</v>
      </c>
      <c r="D12" s="40">
        <f t="shared" si="0"/>
        <v>2.0929272743070642</v>
      </c>
      <c r="E12" s="39">
        <v>102048</v>
      </c>
      <c r="F12" s="39">
        <v>66566</v>
      </c>
      <c r="G12" s="39">
        <f t="shared" si="1"/>
        <v>168614</v>
      </c>
      <c r="H12" s="39">
        <v>102760</v>
      </c>
      <c r="I12" s="39">
        <v>127719</v>
      </c>
      <c r="J12" s="39">
        <f t="shared" si="2"/>
        <v>230479</v>
      </c>
      <c r="K12" s="39">
        <v>0</v>
      </c>
      <c r="L12" s="39">
        <v>0</v>
      </c>
      <c r="M12" s="39">
        <f t="shared" si="3"/>
        <v>0</v>
      </c>
      <c r="N12" s="39">
        <f t="shared" si="4"/>
        <v>399093</v>
      </c>
      <c r="O12" s="41">
        <f t="shared" si="5"/>
        <v>12.80793663121289</v>
      </c>
    </row>
    <row r="13" spans="1:15" s="42" customFormat="1" ht="25.2" customHeight="1" x14ac:dyDescent="0.2">
      <c r="A13" s="38" t="s">
        <v>23</v>
      </c>
      <c r="B13" s="71" t="s">
        <v>35</v>
      </c>
      <c r="C13" s="39">
        <v>2734</v>
      </c>
      <c r="D13" s="40">
        <f t="shared" si="0"/>
        <v>0.98980508008225443</v>
      </c>
      <c r="E13" s="39">
        <v>96612</v>
      </c>
      <c r="F13" s="39">
        <v>66246</v>
      </c>
      <c r="G13" s="39">
        <f t="shared" si="1"/>
        <v>162858</v>
      </c>
      <c r="H13" s="39">
        <v>96023</v>
      </c>
      <c r="I13" s="39">
        <v>114163</v>
      </c>
      <c r="J13" s="39">
        <f t="shared" si="2"/>
        <v>210186</v>
      </c>
      <c r="K13" s="39">
        <v>0</v>
      </c>
      <c r="L13" s="39">
        <v>0</v>
      </c>
      <c r="M13" s="39">
        <f t="shared" si="3"/>
        <v>0</v>
      </c>
      <c r="N13" s="39">
        <f t="shared" si="4"/>
        <v>373044</v>
      </c>
      <c r="O13" s="41">
        <f t="shared" si="5"/>
        <v>11.971956192301496</v>
      </c>
    </row>
    <row r="14" spans="1:15" s="42" customFormat="1" ht="25.2" customHeight="1" x14ac:dyDescent="0.2">
      <c r="A14" s="38" t="s">
        <v>24</v>
      </c>
      <c r="B14" s="71" t="s">
        <v>36</v>
      </c>
      <c r="C14" s="39">
        <v>1294</v>
      </c>
      <c r="D14" s="40">
        <f t="shared" si="0"/>
        <v>0.46847394792481245</v>
      </c>
      <c r="E14" s="39">
        <v>103225</v>
      </c>
      <c r="F14" s="39">
        <v>58740</v>
      </c>
      <c r="G14" s="39">
        <f t="shared" si="1"/>
        <v>161965</v>
      </c>
      <c r="H14" s="39">
        <v>111830</v>
      </c>
      <c r="I14" s="39">
        <v>112887</v>
      </c>
      <c r="J14" s="39">
        <f t="shared" si="2"/>
        <v>224717</v>
      </c>
      <c r="K14" s="39">
        <v>0</v>
      </c>
      <c r="L14" s="39">
        <v>0</v>
      </c>
      <c r="M14" s="39">
        <f t="shared" si="3"/>
        <v>0</v>
      </c>
      <c r="N14" s="39">
        <f t="shared" si="4"/>
        <v>386682</v>
      </c>
      <c r="O14" s="41">
        <f t="shared" si="5"/>
        <v>12.409635228958319</v>
      </c>
    </row>
    <row r="15" spans="1:15" s="42" customFormat="1" ht="25.2" customHeight="1" x14ac:dyDescent="0.2">
      <c r="A15" s="38" t="s">
        <v>25</v>
      </c>
      <c r="B15" s="71" t="s">
        <v>37</v>
      </c>
      <c r="C15" s="39">
        <v>336</v>
      </c>
      <c r="D15" s="40">
        <f t="shared" si="0"/>
        <v>0.12164393083673647</v>
      </c>
      <c r="E15" s="39">
        <v>56357</v>
      </c>
      <c r="F15" s="39">
        <v>39265</v>
      </c>
      <c r="G15" s="39">
        <f t="shared" si="1"/>
        <v>95622</v>
      </c>
      <c r="H15" s="39">
        <v>65291</v>
      </c>
      <c r="I15" s="39">
        <v>72046</v>
      </c>
      <c r="J15" s="39">
        <f t="shared" si="2"/>
        <v>137337</v>
      </c>
      <c r="K15" s="39">
        <v>0</v>
      </c>
      <c r="L15" s="39">
        <v>0</v>
      </c>
      <c r="M15" s="39">
        <f t="shared" si="3"/>
        <v>0</v>
      </c>
      <c r="N15" s="39">
        <f t="shared" si="4"/>
        <v>232959</v>
      </c>
      <c r="O15" s="41">
        <f t="shared" si="5"/>
        <v>7.4762626998487152</v>
      </c>
    </row>
    <row r="16" spans="1:15" s="72" customFormat="1" ht="24.75" customHeight="1" x14ac:dyDescent="0.25">
      <c r="A16" s="38" t="s">
        <v>26</v>
      </c>
      <c r="B16" s="71" t="s">
        <v>38</v>
      </c>
      <c r="C16" s="39">
        <v>146</v>
      </c>
      <c r="D16" s="40">
        <f t="shared" si="0"/>
        <v>5.2857184232629535E-2</v>
      </c>
      <c r="E16" s="39">
        <v>64373</v>
      </c>
      <c r="F16" s="39">
        <v>28178</v>
      </c>
      <c r="G16" s="39">
        <f t="shared" si="1"/>
        <v>92551</v>
      </c>
      <c r="H16" s="39">
        <v>82359</v>
      </c>
      <c r="I16" s="39">
        <v>112955</v>
      </c>
      <c r="J16" s="39">
        <f t="shared" si="2"/>
        <v>195314</v>
      </c>
      <c r="K16" s="39">
        <v>0</v>
      </c>
      <c r="L16" s="39">
        <v>0</v>
      </c>
      <c r="M16" s="39">
        <f t="shared" si="3"/>
        <v>0</v>
      </c>
      <c r="N16" s="39">
        <f t="shared" si="4"/>
        <v>287865</v>
      </c>
      <c r="O16" s="41">
        <f t="shared" si="5"/>
        <v>9.2383396309734778</v>
      </c>
    </row>
    <row r="17" spans="1:15" ht="25.2" customHeight="1" thickBot="1" x14ac:dyDescent="0.3">
      <c r="A17" s="73" t="s">
        <v>9</v>
      </c>
      <c r="B17" s="74"/>
      <c r="C17" s="47">
        <f t="shared" ref="C17:O17" si="6">SUM(C8:C16)</f>
        <v>276216</v>
      </c>
      <c r="D17" s="48">
        <f t="shared" si="6"/>
        <v>100</v>
      </c>
      <c r="E17" s="47">
        <f t="shared" si="6"/>
        <v>858460</v>
      </c>
      <c r="F17" s="47">
        <f t="shared" si="6"/>
        <v>409955</v>
      </c>
      <c r="G17" s="47">
        <f t="shared" si="6"/>
        <v>1268415</v>
      </c>
      <c r="H17" s="47">
        <f t="shared" si="6"/>
        <v>807720</v>
      </c>
      <c r="I17" s="47">
        <f t="shared" si="6"/>
        <v>1039847</v>
      </c>
      <c r="J17" s="47">
        <f t="shared" si="6"/>
        <v>1847567</v>
      </c>
      <c r="K17" s="47">
        <f t="shared" si="6"/>
        <v>0</v>
      </c>
      <c r="L17" s="47">
        <f t="shared" si="6"/>
        <v>0</v>
      </c>
      <c r="M17" s="47">
        <f t="shared" si="6"/>
        <v>0</v>
      </c>
      <c r="N17" s="47">
        <f t="shared" si="6"/>
        <v>3115982</v>
      </c>
      <c r="O17" s="49">
        <f t="shared" si="6"/>
        <v>100</v>
      </c>
    </row>
    <row r="18" spans="1:15" s="536" customFormat="1" x14ac:dyDescent="0.25">
      <c r="D18" s="537"/>
      <c r="O18" s="537"/>
    </row>
    <row r="19" spans="1:15" x14ac:dyDescent="0.25">
      <c r="N19" s="536"/>
    </row>
    <row r="25" spans="1:15" ht="15.6" customHeight="1" x14ac:dyDescent="0.25"/>
    <row r="29" spans="1:15" ht="21" customHeight="1" x14ac:dyDescent="0.25"/>
  </sheetData>
  <mergeCells count="7">
    <mergeCell ref="A1:O1"/>
    <mergeCell ref="A2:O2"/>
    <mergeCell ref="A4:O4"/>
    <mergeCell ref="A5:A6"/>
    <mergeCell ref="E5:G5"/>
    <mergeCell ref="H5:J5"/>
    <mergeCell ref="K5:M5"/>
  </mergeCells>
  <printOptions horizontalCentered="1"/>
  <pageMargins left="0.59055118110236227" right="0.59055118110236227" top="1.7322834645669292" bottom="0.78740157480314965" header="0" footer="0"/>
  <pageSetup paperSize="9" scale="79" orientation="landscape" verticalDpi="4294967292" r:id="rId1"/>
  <headerFooter alignWithMargins="0"/>
  <rowBreaks count="1" manualBreakCount="1">
    <brk id="7" max="14" man="1"/>
  </rowBreaks>
  <colBreaks count="1" manualBreakCount="1">
    <brk id="14" max="1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31"/>
  <sheetViews>
    <sheetView view="pageBreakPreview" zoomScale="74" zoomScaleNormal="100" zoomScaleSheetLayoutView="74" workbookViewId="0">
      <selection sqref="A1:O1"/>
    </sheetView>
  </sheetViews>
  <sheetFormatPr baseColWidth="10" defaultColWidth="8.88671875" defaultRowHeight="13.2" x14ac:dyDescent="0.25"/>
  <cols>
    <col min="1" max="1" width="34.88671875" style="23" customWidth="1"/>
    <col min="2" max="2" width="35" style="23" hidden="1" customWidth="1"/>
    <col min="3" max="3" width="10.5546875" style="23" customWidth="1"/>
    <col min="4" max="4" width="10.5546875" style="52" customWidth="1"/>
    <col min="5" max="14" width="10.5546875" style="23" customWidth="1"/>
    <col min="15" max="16" width="10.5546875" style="52" customWidth="1"/>
    <col min="17" max="17" width="8.88671875" style="23" customWidth="1"/>
    <col min="18" max="16384" width="8.88671875" style="23"/>
  </cols>
  <sheetData>
    <row r="1" spans="1:17" ht="24.75" customHeight="1" x14ac:dyDescent="0.25">
      <c r="A1" s="705" t="str">
        <f>"Indeling van de vestigingseenheden en werknemers naar dimensie van de vestigingseenheden op "&amp;Feuil1!A7&amp;" "&amp;Feuil1!A8&amp;" "</f>
        <v xml:space="preserve">Indeling van de vestigingseenheden en werknemers naar dimensie van de vestigingseenheden op 31 december 2023 </v>
      </c>
      <c r="B1" s="705"/>
      <c r="C1" s="706"/>
      <c r="D1" s="706"/>
      <c r="E1" s="706"/>
      <c r="F1" s="706"/>
      <c r="G1" s="706"/>
      <c r="H1" s="706"/>
      <c r="I1" s="706"/>
      <c r="J1" s="706"/>
      <c r="K1" s="706"/>
      <c r="L1" s="706"/>
      <c r="M1" s="706"/>
      <c r="N1" s="706"/>
      <c r="O1" s="706"/>
      <c r="P1" s="75"/>
    </row>
    <row r="2" spans="1:17" ht="17.100000000000001" customHeight="1" x14ac:dyDescent="0.25">
      <c r="A2" s="686" t="s">
        <v>39</v>
      </c>
      <c r="B2" s="686"/>
      <c r="C2" s="686"/>
      <c r="D2" s="686"/>
      <c r="E2" s="686"/>
      <c r="F2" s="686"/>
      <c r="G2" s="686"/>
      <c r="H2" s="686"/>
      <c r="I2" s="686"/>
      <c r="J2" s="686"/>
      <c r="K2" s="686"/>
      <c r="L2" s="686"/>
      <c r="M2" s="686"/>
      <c r="N2" s="686"/>
      <c r="O2" s="686"/>
      <c r="P2" s="76"/>
    </row>
    <row r="3" spans="1:17" ht="9" customHeight="1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</row>
    <row r="4" spans="1:17" ht="15.6" customHeight="1" thickBot="1" x14ac:dyDescent="0.3">
      <c r="A4" s="687" t="s">
        <v>40</v>
      </c>
      <c r="B4" s="687"/>
      <c r="C4" s="688"/>
      <c r="D4" s="688"/>
      <c r="E4" s="688"/>
      <c r="F4" s="688"/>
      <c r="G4" s="688"/>
      <c r="H4" s="688"/>
      <c r="I4" s="688"/>
      <c r="J4" s="688"/>
      <c r="K4" s="688"/>
      <c r="L4" s="688"/>
      <c r="M4" s="688"/>
      <c r="N4" s="688"/>
      <c r="O4" s="688"/>
      <c r="P4" s="77"/>
    </row>
    <row r="5" spans="1:17" s="25" customFormat="1" ht="26.1" customHeight="1" x14ac:dyDescent="0.2">
      <c r="A5" s="689" t="s">
        <v>13</v>
      </c>
      <c r="B5" s="55"/>
      <c r="C5" s="692" t="s">
        <v>14</v>
      </c>
      <c r="D5" s="671"/>
      <c r="E5" s="692" t="s">
        <v>3</v>
      </c>
      <c r="F5" s="670"/>
      <c r="G5" s="671"/>
      <c r="H5" s="692" t="s">
        <v>4</v>
      </c>
      <c r="I5" s="691"/>
      <c r="J5" s="693"/>
      <c r="K5" s="692" t="s">
        <v>5</v>
      </c>
      <c r="L5" s="691"/>
      <c r="M5" s="693"/>
      <c r="N5" s="691" t="s">
        <v>6</v>
      </c>
      <c r="O5" s="694"/>
      <c r="P5" s="78"/>
    </row>
    <row r="6" spans="1:17" s="31" customFormat="1" ht="26.1" customHeight="1" x14ac:dyDescent="0.2">
      <c r="A6" s="707"/>
      <c r="B6" s="79"/>
      <c r="C6" s="29" t="s">
        <v>15</v>
      </c>
      <c r="D6" s="61" t="s">
        <v>16</v>
      </c>
      <c r="E6" s="28" t="s">
        <v>7</v>
      </c>
      <c r="F6" s="28" t="s">
        <v>8</v>
      </c>
      <c r="G6" s="29" t="s">
        <v>9</v>
      </c>
      <c r="H6" s="28" t="s">
        <v>7</v>
      </c>
      <c r="I6" s="28" t="s">
        <v>8</v>
      </c>
      <c r="J6" s="29" t="s">
        <v>9</v>
      </c>
      <c r="K6" s="28" t="s">
        <v>7</v>
      </c>
      <c r="L6" s="28" t="s">
        <v>8</v>
      </c>
      <c r="M6" s="29" t="s">
        <v>9</v>
      </c>
      <c r="N6" s="29" t="s">
        <v>15</v>
      </c>
      <c r="O6" s="62" t="s">
        <v>16</v>
      </c>
      <c r="P6" s="80"/>
    </row>
    <row r="7" spans="1:17" s="37" customFormat="1" ht="24.75" customHeight="1" x14ac:dyDescent="0.2">
      <c r="A7" s="81" t="s">
        <v>17</v>
      </c>
      <c r="B7" s="64"/>
      <c r="C7" s="35"/>
      <c r="D7" s="34"/>
      <c r="E7" s="35"/>
      <c r="F7" s="35"/>
      <c r="G7" s="35"/>
      <c r="H7" s="35"/>
      <c r="I7" s="35"/>
      <c r="J7" s="35"/>
      <c r="K7" s="35"/>
      <c r="L7" s="35"/>
      <c r="M7" s="35"/>
      <c r="N7" s="35"/>
      <c r="O7" s="82"/>
      <c r="P7" s="83"/>
    </row>
    <row r="8" spans="1:17" s="37" customFormat="1" ht="24.75" customHeight="1" x14ac:dyDescent="0.2">
      <c r="A8" s="84" t="s">
        <v>18</v>
      </c>
      <c r="B8" s="71" t="s">
        <v>41</v>
      </c>
      <c r="C8" s="39">
        <v>7420</v>
      </c>
      <c r="D8" s="40">
        <f>C8*100/C$17</f>
        <v>27.364927162087405</v>
      </c>
      <c r="E8" s="39">
        <v>2478</v>
      </c>
      <c r="F8" s="39">
        <v>4978</v>
      </c>
      <c r="G8" s="39">
        <f>E8+F8</f>
        <v>7456</v>
      </c>
      <c r="H8" s="39">
        <v>1815</v>
      </c>
      <c r="I8" s="39">
        <v>4388</v>
      </c>
      <c r="J8" s="39">
        <f>H8+I8</f>
        <v>6203</v>
      </c>
      <c r="K8" s="39">
        <v>1145</v>
      </c>
      <c r="L8" s="39">
        <v>1255</v>
      </c>
      <c r="M8" s="39">
        <f>K8+L8</f>
        <v>2400</v>
      </c>
      <c r="N8" s="39">
        <f>G8+J8+M8</f>
        <v>16059</v>
      </c>
      <c r="O8" s="41">
        <f>N8*100/N$17</f>
        <v>1.4212837664418079</v>
      </c>
      <c r="P8" s="85"/>
      <c r="Q8" s="516"/>
    </row>
    <row r="9" spans="1:17" s="42" customFormat="1" ht="24.75" customHeight="1" x14ac:dyDescent="0.2">
      <c r="A9" s="84" t="s">
        <v>19</v>
      </c>
      <c r="B9" s="71" t="s">
        <v>42</v>
      </c>
      <c r="C9" s="39">
        <v>3973</v>
      </c>
      <c r="D9" s="40">
        <f t="shared" ref="D9:D16" si="0">C9*100/C$17</f>
        <v>14.652406417112299</v>
      </c>
      <c r="E9" s="39">
        <v>3368</v>
      </c>
      <c r="F9" s="39">
        <v>6571</v>
      </c>
      <c r="G9" s="39">
        <f t="shared" ref="G9:G16" si="1">E9+F9</f>
        <v>9939</v>
      </c>
      <c r="H9" s="39">
        <v>2753</v>
      </c>
      <c r="I9" s="39">
        <v>8206</v>
      </c>
      <c r="J9" s="39">
        <f t="shared" ref="J9:J16" si="2">H9+I9</f>
        <v>10959</v>
      </c>
      <c r="K9" s="39">
        <v>2332</v>
      </c>
      <c r="L9" s="39">
        <v>3315</v>
      </c>
      <c r="M9" s="39">
        <f t="shared" ref="M9:M16" si="3">K9+L9</f>
        <v>5647</v>
      </c>
      <c r="N9" s="39">
        <f t="shared" ref="N9:N16" si="4">G9+J9+M9</f>
        <v>26545</v>
      </c>
      <c r="O9" s="41">
        <f t="shared" ref="O9:O16" si="5">N9*100/N$17</f>
        <v>2.3493354243849423</v>
      </c>
      <c r="P9" s="85"/>
      <c r="Q9" s="516"/>
    </row>
    <row r="10" spans="1:17" s="42" customFormat="1" ht="24.75" customHeight="1" x14ac:dyDescent="0.2">
      <c r="A10" s="84" t="s">
        <v>20</v>
      </c>
      <c r="B10" s="71" t="s">
        <v>43</v>
      </c>
      <c r="C10" s="39">
        <v>4244</v>
      </c>
      <c r="D10" s="40">
        <f t="shared" si="0"/>
        <v>15.651853217776139</v>
      </c>
      <c r="E10" s="39">
        <v>4618</v>
      </c>
      <c r="F10" s="39">
        <v>7017</v>
      </c>
      <c r="G10" s="39">
        <f t="shared" si="1"/>
        <v>11635</v>
      </c>
      <c r="H10" s="39">
        <v>5894</v>
      </c>
      <c r="I10" s="39">
        <v>18894</v>
      </c>
      <c r="J10" s="39">
        <f t="shared" si="2"/>
        <v>24788</v>
      </c>
      <c r="K10" s="39">
        <v>6829</v>
      </c>
      <c r="L10" s="39">
        <v>17603</v>
      </c>
      <c r="M10" s="39">
        <f t="shared" si="3"/>
        <v>24432</v>
      </c>
      <c r="N10" s="39">
        <f t="shared" si="4"/>
        <v>60855</v>
      </c>
      <c r="O10" s="41">
        <f t="shared" si="5"/>
        <v>5.3859034564304258</v>
      </c>
      <c r="P10" s="85"/>
      <c r="Q10" s="516"/>
    </row>
    <row r="11" spans="1:17" s="42" customFormat="1" ht="24.75" customHeight="1" x14ac:dyDescent="0.2">
      <c r="A11" s="84" t="s">
        <v>21</v>
      </c>
      <c r="B11" s="71" t="s">
        <v>44</v>
      </c>
      <c r="C11" s="39">
        <v>6635</v>
      </c>
      <c r="D11" s="40">
        <f t="shared" si="0"/>
        <v>24.469850636179238</v>
      </c>
      <c r="E11" s="39">
        <v>10725</v>
      </c>
      <c r="F11" s="39">
        <v>9270</v>
      </c>
      <c r="G11" s="39">
        <f t="shared" si="1"/>
        <v>19995</v>
      </c>
      <c r="H11" s="39">
        <v>18660</v>
      </c>
      <c r="I11" s="39">
        <v>55952</v>
      </c>
      <c r="J11" s="39">
        <f t="shared" si="2"/>
        <v>74612</v>
      </c>
      <c r="K11" s="39">
        <v>25893</v>
      </c>
      <c r="L11" s="39">
        <v>81727</v>
      </c>
      <c r="M11" s="39">
        <f t="shared" si="3"/>
        <v>107620</v>
      </c>
      <c r="N11" s="39">
        <f t="shared" si="4"/>
        <v>202227</v>
      </c>
      <c r="O11" s="41">
        <f t="shared" si="5"/>
        <v>17.897873605842673</v>
      </c>
      <c r="P11" s="85"/>
      <c r="Q11" s="516"/>
    </row>
    <row r="12" spans="1:17" s="42" customFormat="1" ht="24.75" customHeight="1" x14ac:dyDescent="0.2">
      <c r="A12" s="84" t="s">
        <v>22</v>
      </c>
      <c r="B12" s="71" t="s">
        <v>45</v>
      </c>
      <c r="C12" s="39">
        <v>2518</v>
      </c>
      <c r="D12" s="40">
        <f t="shared" si="0"/>
        <v>9.2863728563525729</v>
      </c>
      <c r="E12" s="39">
        <v>11622</v>
      </c>
      <c r="F12" s="39">
        <v>9801</v>
      </c>
      <c r="G12" s="39">
        <f t="shared" si="1"/>
        <v>21423</v>
      </c>
      <c r="H12" s="39">
        <v>22373</v>
      </c>
      <c r="I12" s="39">
        <v>46420</v>
      </c>
      <c r="J12" s="39">
        <f t="shared" si="2"/>
        <v>68793</v>
      </c>
      <c r="K12" s="39">
        <v>35461</v>
      </c>
      <c r="L12" s="39">
        <v>53438</v>
      </c>
      <c r="M12" s="39">
        <f t="shared" si="3"/>
        <v>88899</v>
      </c>
      <c r="N12" s="39">
        <f t="shared" si="4"/>
        <v>179115</v>
      </c>
      <c r="O12" s="41">
        <f t="shared" si="5"/>
        <v>15.852371992416987</v>
      </c>
      <c r="P12" s="85"/>
      <c r="Q12" s="516"/>
    </row>
    <row r="13" spans="1:17" s="42" customFormat="1" ht="24.75" customHeight="1" x14ac:dyDescent="0.2">
      <c r="A13" s="84" t="s">
        <v>23</v>
      </c>
      <c r="B13" s="71" t="s">
        <v>46</v>
      </c>
      <c r="C13" s="39">
        <v>1558</v>
      </c>
      <c r="D13" s="40">
        <f t="shared" si="0"/>
        <v>5.7458971049234737</v>
      </c>
      <c r="E13" s="39">
        <v>11947</v>
      </c>
      <c r="F13" s="39">
        <v>11788</v>
      </c>
      <c r="G13" s="39">
        <f t="shared" si="1"/>
        <v>23735</v>
      </c>
      <c r="H13" s="39">
        <v>27272</v>
      </c>
      <c r="I13" s="39">
        <v>54640</v>
      </c>
      <c r="J13" s="39">
        <f t="shared" si="2"/>
        <v>81912</v>
      </c>
      <c r="K13" s="39">
        <v>47442</v>
      </c>
      <c r="L13" s="39">
        <v>58716</v>
      </c>
      <c r="M13" s="39">
        <f t="shared" si="3"/>
        <v>106158</v>
      </c>
      <c r="N13" s="39">
        <f t="shared" si="4"/>
        <v>211805</v>
      </c>
      <c r="O13" s="41">
        <f t="shared" si="5"/>
        <v>18.745563743147589</v>
      </c>
      <c r="P13" s="85"/>
      <c r="Q13" s="516"/>
    </row>
    <row r="14" spans="1:17" s="42" customFormat="1" ht="24.75" customHeight="1" x14ac:dyDescent="0.2">
      <c r="A14" s="84" t="s">
        <v>24</v>
      </c>
      <c r="B14" s="71" t="s">
        <v>47</v>
      </c>
      <c r="C14" s="39">
        <v>534</v>
      </c>
      <c r="D14" s="40">
        <f t="shared" si="0"/>
        <v>1.9693896367324359</v>
      </c>
      <c r="E14" s="39">
        <v>11116</v>
      </c>
      <c r="F14" s="39">
        <v>6164</v>
      </c>
      <c r="G14" s="39">
        <f t="shared" si="1"/>
        <v>17280</v>
      </c>
      <c r="H14" s="39">
        <v>26257</v>
      </c>
      <c r="I14" s="39">
        <v>37808</v>
      </c>
      <c r="J14" s="39">
        <f t="shared" si="2"/>
        <v>64065</v>
      </c>
      <c r="K14" s="39">
        <v>45718</v>
      </c>
      <c r="L14" s="39">
        <v>34968</v>
      </c>
      <c r="M14" s="39">
        <f t="shared" si="3"/>
        <v>80686</v>
      </c>
      <c r="N14" s="39">
        <f t="shared" si="4"/>
        <v>162031</v>
      </c>
      <c r="O14" s="41">
        <f t="shared" si="5"/>
        <v>14.340371751686442</v>
      </c>
      <c r="P14" s="85"/>
      <c r="Q14" s="516"/>
    </row>
    <row r="15" spans="1:17" s="43" customFormat="1" ht="24.75" customHeight="1" x14ac:dyDescent="0.2">
      <c r="A15" s="84" t="s">
        <v>25</v>
      </c>
      <c r="B15" s="71" t="s">
        <v>48</v>
      </c>
      <c r="C15" s="39">
        <v>137</v>
      </c>
      <c r="D15" s="40">
        <f t="shared" si="0"/>
        <v>0.50525539369352757</v>
      </c>
      <c r="E15" s="39">
        <v>4497</v>
      </c>
      <c r="F15" s="39">
        <v>2772</v>
      </c>
      <c r="G15" s="39">
        <f t="shared" si="1"/>
        <v>7269</v>
      </c>
      <c r="H15" s="39">
        <v>16038</v>
      </c>
      <c r="I15" s="39">
        <v>25439</v>
      </c>
      <c r="J15" s="39">
        <f t="shared" si="2"/>
        <v>41477</v>
      </c>
      <c r="K15" s="39">
        <v>25228</v>
      </c>
      <c r="L15" s="39">
        <v>22101</v>
      </c>
      <c r="M15" s="39">
        <f t="shared" si="3"/>
        <v>47329</v>
      </c>
      <c r="N15" s="39">
        <f t="shared" si="4"/>
        <v>96075</v>
      </c>
      <c r="O15" s="41">
        <f t="shared" si="5"/>
        <v>8.5030100168688385</v>
      </c>
      <c r="P15" s="85"/>
      <c r="Q15" s="516"/>
    </row>
    <row r="16" spans="1:17" s="45" customFormat="1" ht="24.75" customHeight="1" x14ac:dyDescent="0.2">
      <c r="A16" s="84" t="s">
        <v>26</v>
      </c>
      <c r="B16" s="71" t="s">
        <v>49</v>
      </c>
      <c r="C16" s="39">
        <v>96</v>
      </c>
      <c r="D16" s="40">
        <f t="shared" si="0"/>
        <v>0.35404757514290985</v>
      </c>
      <c r="E16" s="39">
        <v>8907</v>
      </c>
      <c r="F16" s="39">
        <v>3596</v>
      </c>
      <c r="G16" s="39">
        <f t="shared" si="1"/>
        <v>12503</v>
      </c>
      <c r="H16" s="39">
        <v>35165</v>
      </c>
      <c r="I16" s="39">
        <v>50165</v>
      </c>
      <c r="J16" s="39">
        <f t="shared" si="2"/>
        <v>85330</v>
      </c>
      <c r="K16" s="39">
        <v>43917</v>
      </c>
      <c r="L16" s="39">
        <v>33432</v>
      </c>
      <c r="M16" s="39">
        <f t="shared" si="3"/>
        <v>77349</v>
      </c>
      <c r="N16" s="39">
        <f t="shared" si="4"/>
        <v>175182</v>
      </c>
      <c r="O16" s="41">
        <f t="shared" si="5"/>
        <v>15.504286242780296</v>
      </c>
      <c r="P16" s="85"/>
      <c r="Q16" s="516"/>
    </row>
    <row r="17" spans="1:16" ht="24.75" customHeight="1" thickBot="1" x14ac:dyDescent="0.3">
      <c r="A17" s="86" t="s">
        <v>9</v>
      </c>
      <c r="B17" s="87"/>
      <c r="C17" s="47">
        <f>SUM(C8:C16)</f>
        <v>27115</v>
      </c>
      <c r="D17" s="48">
        <f>SUM(D8:D16)</f>
        <v>99.999999999999986</v>
      </c>
      <c r="E17" s="47">
        <f t="shared" ref="E17:O17" si="6">SUM(E8:E16)</f>
        <v>69278</v>
      </c>
      <c r="F17" s="47">
        <f t="shared" si="6"/>
        <v>61957</v>
      </c>
      <c r="G17" s="47">
        <f t="shared" si="6"/>
        <v>131235</v>
      </c>
      <c r="H17" s="47">
        <f t="shared" si="6"/>
        <v>156227</v>
      </c>
      <c r="I17" s="47">
        <f t="shared" si="6"/>
        <v>301912</v>
      </c>
      <c r="J17" s="47">
        <f t="shared" si="6"/>
        <v>458139</v>
      </c>
      <c r="K17" s="47">
        <f t="shared" si="6"/>
        <v>233965</v>
      </c>
      <c r="L17" s="47">
        <f t="shared" si="6"/>
        <v>306555</v>
      </c>
      <c r="M17" s="47">
        <f t="shared" si="6"/>
        <v>540520</v>
      </c>
      <c r="N17" s="47">
        <f t="shared" si="6"/>
        <v>1129894</v>
      </c>
      <c r="O17" s="49">
        <f t="shared" si="6"/>
        <v>100.00000000000001</v>
      </c>
      <c r="P17" s="88"/>
    </row>
    <row r="18" spans="1:16" s="42" customFormat="1" ht="8.1" customHeight="1" x14ac:dyDescent="0.2">
      <c r="A18" s="37"/>
      <c r="B18" s="37"/>
      <c r="C18" s="37"/>
      <c r="D18" s="50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51"/>
      <c r="P18" s="51"/>
    </row>
    <row r="19" spans="1:16" x14ac:dyDescent="0.25">
      <c r="N19" s="536"/>
    </row>
    <row r="20" spans="1:16" x14ac:dyDescent="0.25">
      <c r="O20" s="51"/>
    </row>
    <row r="23" spans="1:16" x14ac:dyDescent="0.25">
      <c r="N23" s="89"/>
    </row>
    <row r="27" spans="1:16" ht="15.6" customHeight="1" x14ac:dyDescent="0.25"/>
    <row r="31" spans="1:16" ht="21" customHeight="1" x14ac:dyDescent="0.25"/>
  </sheetData>
  <mergeCells count="9">
    <mergeCell ref="A1:O1"/>
    <mergeCell ref="A2:O2"/>
    <mergeCell ref="A4:O4"/>
    <mergeCell ref="A5:A6"/>
    <mergeCell ref="C5:D5"/>
    <mergeCell ref="E5:G5"/>
    <mergeCell ref="H5:J5"/>
    <mergeCell ref="K5:M5"/>
    <mergeCell ref="N5:O5"/>
  </mergeCells>
  <printOptions horizontalCentered="1"/>
  <pageMargins left="0.59055118110236227" right="0.59055118110236227" top="1.7322834645669292" bottom="0.78740157480314965" header="0" footer="0"/>
  <pageSetup paperSize="9" scale="79" orientation="landscape" verticalDpi="4294967292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X85"/>
  <sheetViews>
    <sheetView view="pageBreakPreview" zoomScale="60" zoomScaleNormal="91" workbookViewId="0">
      <selection sqref="A1:N1"/>
    </sheetView>
  </sheetViews>
  <sheetFormatPr baseColWidth="10" defaultColWidth="8.88671875" defaultRowHeight="13.8" x14ac:dyDescent="0.3"/>
  <cols>
    <col min="1" max="1" width="4.44140625" style="105" customWidth="1"/>
    <col min="2" max="2" width="4.44140625" style="135" customWidth="1"/>
    <col min="3" max="3" width="24.6640625" style="135" customWidth="1"/>
    <col min="4" max="6" width="14.6640625" style="136" customWidth="1"/>
    <col min="7" max="10" width="14.6640625" style="137" customWidth="1"/>
    <col min="11" max="14" width="14.6640625" style="136" customWidth="1"/>
    <col min="15" max="16" width="10.33203125" style="135" customWidth="1"/>
    <col min="17" max="16384" width="8.88671875" style="105"/>
  </cols>
  <sheetData>
    <row r="1" spans="1:24" s="90" customFormat="1" ht="24.6" customHeight="1" x14ac:dyDescent="0.3">
      <c r="A1" s="708" t="str">
        <f>"Indeling van de werknemers naar plaats van tewerkstelling, sector en statuut op "&amp;Feuil1!A7&amp;" "&amp;Feuil1!A8&amp;" "</f>
        <v xml:space="preserve">Indeling van de werknemers naar plaats van tewerkstelling, sector en statuut op 31 december 2023 </v>
      </c>
      <c r="B1" s="667"/>
      <c r="C1" s="667"/>
      <c r="D1" s="667"/>
      <c r="E1" s="667"/>
      <c r="F1" s="667"/>
      <c r="G1" s="667"/>
      <c r="H1" s="667"/>
      <c r="I1" s="667"/>
      <c r="J1" s="667"/>
      <c r="K1" s="667"/>
      <c r="L1" s="667"/>
      <c r="M1" s="667"/>
      <c r="N1" s="667"/>
    </row>
    <row r="2" spans="1:24" s="96" customFormat="1" ht="25.5" customHeight="1" x14ac:dyDescent="0.35">
      <c r="A2" s="91"/>
      <c r="B2" s="92"/>
      <c r="C2" s="92"/>
      <c r="D2" s="93"/>
      <c r="E2" s="93"/>
      <c r="F2" s="94"/>
      <c r="G2" s="95"/>
      <c r="H2" s="95"/>
      <c r="I2" s="95"/>
      <c r="J2" s="95"/>
      <c r="K2" s="94"/>
      <c r="L2" s="94"/>
      <c r="M2" s="94"/>
      <c r="N2" s="94"/>
    </row>
    <row r="3" spans="1:24" s="96" customFormat="1" ht="23.25" customHeight="1" thickBot="1" x14ac:dyDescent="0.4">
      <c r="A3" s="97" t="s">
        <v>50</v>
      </c>
      <c r="B3" s="98"/>
      <c r="C3" s="98"/>
      <c r="D3" s="99"/>
      <c r="E3" s="99"/>
      <c r="F3" s="100"/>
      <c r="G3" s="101"/>
      <c r="H3" s="101"/>
      <c r="I3" s="101"/>
      <c r="J3" s="101"/>
      <c r="K3" s="100"/>
      <c r="L3" s="100"/>
      <c r="M3" s="100"/>
      <c r="N3" s="100"/>
    </row>
    <row r="4" spans="1:24" ht="30" customHeight="1" x14ac:dyDescent="0.3">
      <c r="A4" s="709" t="s">
        <v>51</v>
      </c>
      <c r="B4" s="710"/>
      <c r="C4" s="711"/>
      <c r="D4" s="715" t="s">
        <v>27</v>
      </c>
      <c r="E4" s="715"/>
      <c r="F4" s="716"/>
      <c r="G4" s="717" t="s">
        <v>11</v>
      </c>
      <c r="H4" s="715"/>
      <c r="I4" s="715"/>
      <c r="J4" s="718"/>
      <c r="K4" s="102" t="s">
        <v>52</v>
      </c>
      <c r="L4" s="103"/>
      <c r="M4" s="103"/>
      <c r="N4" s="104"/>
      <c r="O4" s="105"/>
      <c r="P4" s="105"/>
    </row>
    <row r="5" spans="1:24" ht="75" customHeight="1" x14ac:dyDescent="0.3">
      <c r="A5" s="712"/>
      <c r="B5" s="713"/>
      <c r="C5" s="714"/>
      <c r="D5" s="106" t="s">
        <v>3</v>
      </c>
      <c r="E5" s="107" t="s">
        <v>4</v>
      </c>
      <c r="F5" s="107" t="s">
        <v>283</v>
      </c>
      <c r="G5" s="107" t="s">
        <v>3</v>
      </c>
      <c r="H5" s="107" t="s">
        <v>4</v>
      </c>
      <c r="I5" s="108" t="s">
        <v>5</v>
      </c>
      <c r="J5" s="108" t="s">
        <v>9</v>
      </c>
      <c r="K5" s="107" t="s">
        <v>3</v>
      </c>
      <c r="L5" s="107" t="s">
        <v>4</v>
      </c>
      <c r="M5" s="108" t="s">
        <v>5</v>
      </c>
      <c r="N5" s="109" t="s">
        <v>9</v>
      </c>
      <c r="O5" s="105"/>
      <c r="P5" s="105"/>
    </row>
    <row r="6" spans="1:24" s="113" customFormat="1" ht="33" customHeight="1" x14ac:dyDescent="0.3">
      <c r="A6" s="110" t="s">
        <v>53</v>
      </c>
      <c r="B6" s="111"/>
      <c r="C6" s="112"/>
      <c r="D6" s="629">
        <f>D7</f>
        <v>104355</v>
      </c>
      <c r="E6" s="629">
        <f t="shared" ref="E6:N6" si="0">E7</f>
        <v>301000</v>
      </c>
      <c r="F6" s="629">
        <f t="shared" si="0"/>
        <v>405355</v>
      </c>
      <c r="G6" s="629">
        <f t="shared" si="0"/>
        <v>20539</v>
      </c>
      <c r="H6" s="629">
        <f t="shared" si="0"/>
        <v>112262</v>
      </c>
      <c r="I6" s="629">
        <f t="shared" si="0"/>
        <v>116504</v>
      </c>
      <c r="J6" s="629">
        <f t="shared" si="0"/>
        <v>249305</v>
      </c>
      <c r="K6" s="629">
        <f t="shared" si="0"/>
        <v>124894</v>
      </c>
      <c r="L6" s="629">
        <f t="shared" si="0"/>
        <v>413262</v>
      </c>
      <c r="M6" s="629">
        <f t="shared" si="0"/>
        <v>116504</v>
      </c>
      <c r="N6" s="630">
        <f t="shared" si="0"/>
        <v>654660</v>
      </c>
    </row>
    <row r="7" spans="1:24" s="113" customFormat="1" ht="18" customHeight="1" x14ac:dyDescent="0.3">
      <c r="A7" s="114"/>
      <c r="B7" s="115"/>
      <c r="C7" s="116" t="s">
        <v>54</v>
      </c>
      <c r="D7" s="631">
        <v>104355</v>
      </c>
      <c r="E7" s="631">
        <v>301000</v>
      </c>
      <c r="F7" s="631">
        <f>D7+E7</f>
        <v>405355</v>
      </c>
      <c r="G7" s="631">
        <v>20539</v>
      </c>
      <c r="H7" s="631">
        <v>112262</v>
      </c>
      <c r="I7" s="631">
        <v>116504</v>
      </c>
      <c r="J7" s="631">
        <f>SUM(G7:I7)</f>
        <v>249305</v>
      </c>
      <c r="K7" s="631">
        <f>D7+G7</f>
        <v>124894</v>
      </c>
      <c r="L7" s="631">
        <f>E7+H7</f>
        <v>413262</v>
      </c>
      <c r="M7" s="631">
        <f>I7</f>
        <v>116504</v>
      </c>
      <c r="N7" s="632">
        <f>SUM(K7:M7)</f>
        <v>654660</v>
      </c>
      <c r="Q7" s="518"/>
    </row>
    <row r="8" spans="1:24" s="113" customFormat="1" ht="33" customHeight="1" x14ac:dyDescent="0.3">
      <c r="A8" s="110" t="s">
        <v>55</v>
      </c>
      <c r="B8" s="117"/>
      <c r="C8" s="118"/>
      <c r="D8" s="629">
        <f>D9+D13+D16+D20+D27+D36</f>
        <v>838728</v>
      </c>
      <c r="E8" s="629">
        <f t="shared" ref="E8:N8" si="1">E9+E13+E16+E20+E27+E36</f>
        <v>1113381</v>
      </c>
      <c r="F8" s="629">
        <f t="shared" si="1"/>
        <v>1952109</v>
      </c>
      <c r="G8" s="629">
        <f>G9+G13+G16+G20+G27+G36</f>
        <v>62402</v>
      </c>
      <c r="H8" s="629">
        <f t="shared" si="1"/>
        <v>200600</v>
      </c>
      <c r="I8" s="629">
        <f t="shared" si="1"/>
        <v>258226</v>
      </c>
      <c r="J8" s="629">
        <f t="shared" si="1"/>
        <v>521228</v>
      </c>
      <c r="K8" s="629">
        <f t="shared" si="1"/>
        <v>901130</v>
      </c>
      <c r="L8" s="629">
        <f t="shared" si="1"/>
        <v>1313981</v>
      </c>
      <c r="M8" s="629">
        <f t="shared" si="1"/>
        <v>258226</v>
      </c>
      <c r="N8" s="630">
        <f t="shared" si="1"/>
        <v>2473337</v>
      </c>
    </row>
    <row r="9" spans="1:24" s="113" customFormat="1" ht="24" customHeight="1" x14ac:dyDescent="0.45">
      <c r="A9" s="119"/>
      <c r="B9" s="120" t="s">
        <v>56</v>
      </c>
      <c r="C9" s="121"/>
      <c r="D9" s="633">
        <f>D10+D11+D12</f>
        <v>240951</v>
      </c>
      <c r="E9" s="633">
        <f t="shared" ref="E9:N9" si="2">E10+E11+E12</f>
        <v>353602</v>
      </c>
      <c r="F9" s="633">
        <f t="shared" si="2"/>
        <v>594553</v>
      </c>
      <c r="G9" s="633">
        <f>G10+G11+G12</f>
        <v>15787</v>
      </c>
      <c r="H9" s="633">
        <f>H10+H11+H12</f>
        <v>59887</v>
      </c>
      <c r="I9" s="633">
        <f>I10+I11+I12</f>
        <v>73531</v>
      </c>
      <c r="J9" s="634">
        <f t="shared" si="2"/>
        <v>149205</v>
      </c>
      <c r="K9" s="633">
        <f t="shared" si="2"/>
        <v>256738</v>
      </c>
      <c r="L9" s="634">
        <f t="shared" si="2"/>
        <v>413489</v>
      </c>
      <c r="M9" s="634">
        <f t="shared" si="2"/>
        <v>73531</v>
      </c>
      <c r="N9" s="635">
        <f t="shared" si="2"/>
        <v>743758</v>
      </c>
      <c r="S9" s="539"/>
      <c r="T9" s="539"/>
      <c r="U9" s="539"/>
      <c r="V9" s="539"/>
      <c r="W9" s="540"/>
      <c r="X9" s="540"/>
    </row>
    <row r="10" spans="1:24" s="113" customFormat="1" ht="18" customHeight="1" x14ac:dyDescent="0.3">
      <c r="A10" s="122"/>
      <c r="B10" s="123"/>
      <c r="C10" s="116" t="s">
        <v>56</v>
      </c>
      <c r="D10" s="631">
        <v>127676</v>
      </c>
      <c r="E10" s="631">
        <v>214070</v>
      </c>
      <c r="F10" s="631">
        <f t="shared" ref="F10:F12" si="3">D10+E10</f>
        <v>341746</v>
      </c>
      <c r="G10" s="631">
        <v>8166</v>
      </c>
      <c r="H10" s="631">
        <v>37929</v>
      </c>
      <c r="I10" s="631">
        <v>44717</v>
      </c>
      <c r="J10" s="631">
        <f>SUM(G10:I10)</f>
        <v>90812</v>
      </c>
      <c r="K10" s="631">
        <f t="shared" ref="K10:L12" si="4">D10+G10</f>
        <v>135842</v>
      </c>
      <c r="L10" s="631">
        <f t="shared" si="4"/>
        <v>251999</v>
      </c>
      <c r="M10" s="631">
        <f t="shared" ref="M10:M12" si="5">I10</f>
        <v>44717</v>
      </c>
      <c r="N10" s="632">
        <f t="shared" ref="N10:N12" si="6">SUM(K10:M10)</f>
        <v>432558</v>
      </c>
    </row>
    <row r="11" spans="1:24" s="113" customFormat="1" ht="18" customHeight="1" x14ac:dyDescent="0.3">
      <c r="A11" s="122"/>
      <c r="B11" s="123"/>
      <c r="C11" s="116" t="s">
        <v>57</v>
      </c>
      <c r="D11" s="631">
        <v>46833</v>
      </c>
      <c r="E11" s="631">
        <v>67089</v>
      </c>
      <c r="F11" s="631">
        <f t="shared" si="3"/>
        <v>113922</v>
      </c>
      <c r="G11" s="631">
        <v>2986</v>
      </c>
      <c r="H11" s="631">
        <v>8978</v>
      </c>
      <c r="I11" s="631">
        <v>12901</v>
      </c>
      <c r="J11" s="631">
        <f>SUM(G11:I11)</f>
        <v>24865</v>
      </c>
      <c r="K11" s="631">
        <f t="shared" si="4"/>
        <v>49819</v>
      </c>
      <c r="L11" s="631">
        <f t="shared" si="4"/>
        <v>76067</v>
      </c>
      <c r="M11" s="631">
        <f t="shared" si="5"/>
        <v>12901</v>
      </c>
      <c r="N11" s="632">
        <f t="shared" si="6"/>
        <v>138787</v>
      </c>
    </row>
    <row r="12" spans="1:24" s="113" customFormat="1" ht="18" customHeight="1" x14ac:dyDescent="0.3">
      <c r="A12" s="122"/>
      <c r="B12" s="123"/>
      <c r="C12" s="116" t="s">
        <v>58</v>
      </c>
      <c r="D12" s="631">
        <v>66442</v>
      </c>
      <c r="E12" s="631">
        <v>72443</v>
      </c>
      <c r="F12" s="631">
        <f t="shared" si="3"/>
        <v>138885</v>
      </c>
      <c r="G12" s="631">
        <v>4635</v>
      </c>
      <c r="H12" s="631">
        <v>12980</v>
      </c>
      <c r="I12" s="631">
        <v>15913</v>
      </c>
      <c r="J12" s="631">
        <f>SUM(G12:I12)</f>
        <v>33528</v>
      </c>
      <c r="K12" s="631">
        <f t="shared" si="4"/>
        <v>71077</v>
      </c>
      <c r="L12" s="631">
        <f t="shared" si="4"/>
        <v>85423</v>
      </c>
      <c r="M12" s="631">
        <f t="shared" si="5"/>
        <v>15913</v>
      </c>
      <c r="N12" s="632">
        <f t="shared" si="6"/>
        <v>172413</v>
      </c>
    </row>
    <row r="13" spans="1:24" s="113" customFormat="1" ht="24" customHeight="1" x14ac:dyDescent="0.3">
      <c r="A13" s="124"/>
      <c r="B13" s="120" t="s">
        <v>59</v>
      </c>
      <c r="C13" s="121"/>
      <c r="D13" s="633">
        <f>D15+D14</f>
        <v>106407</v>
      </c>
      <c r="E13" s="633">
        <f t="shared" ref="E13:N13" si="7">E15+E14</f>
        <v>227507</v>
      </c>
      <c r="F13" s="633">
        <f t="shared" si="7"/>
        <v>333914</v>
      </c>
      <c r="G13" s="633">
        <f t="shared" si="7"/>
        <v>8824</v>
      </c>
      <c r="H13" s="633">
        <f t="shared" si="7"/>
        <v>32342</v>
      </c>
      <c r="I13" s="633">
        <f t="shared" si="7"/>
        <v>37900</v>
      </c>
      <c r="J13" s="633">
        <f t="shared" si="7"/>
        <v>79066</v>
      </c>
      <c r="K13" s="633">
        <f t="shared" si="7"/>
        <v>115231</v>
      </c>
      <c r="L13" s="633">
        <f t="shared" si="7"/>
        <v>259849</v>
      </c>
      <c r="M13" s="633">
        <f t="shared" si="7"/>
        <v>37900</v>
      </c>
      <c r="N13" s="635">
        <f t="shared" si="7"/>
        <v>412980</v>
      </c>
      <c r="O13" s="125"/>
      <c r="P13" s="125"/>
    </row>
    <row r="14" spans="1:24" s="113" customFormat="1" ht="18" customHeight="1" x14ac:dyDescent="0.3">
      <c r="A14" s="122"/>
      <c r="B14" s="123"/>
      <c r="C14" s="116" t="s">
        <v>60</v>
      </c>
      <c r="D14" s="631">
        <v>70471</v>
      </c>
      <c r="E14" s="631">
        <v>144033</v>
      </c>
      <c r="F14" s="631">
        <f t="shared" ref="F14:F15" si="8">D14+E14</f>
        <v>214504</v>
      </c>
      <c r="G14" s="631">
        <v>4641</v>
      </c>
      <c r="H14" s="631">
        <v>11321</v>
      </c>
      <c r="I14" s="631">
        <v>17823</v>
      </c>
      <c r="J14" s="631">
        <f>SUM(G14:I14)</f>
        <v>33785</v>
      </c>
      <c r="K14" s="631">
        <f>D14+G14</f>
        <v>75112</v>
      </c>
      <c r="L14" s="631">
        <f>E14+H14</f>
        <v>155354</v>
      </c>
      <c r="M14" s="631">
        <f t="shared" ref="M14:M15" si="9">I14</f>
        <v>17823</v>
      </c>
      <c r="N14" s="632">
        <f t="shared" ref="N14:N15" si="10">SUM(K14:M14)</f>
        <v>248289</v>
      </c>
    </row>
    <row r="15" spans="1:24" s="126" customFormat="1" ht="18" customHeight="1" x14ac:dyDescent="0.3">
      <c r="A15" s="122"/>
      <c r="B15" s="123"/>
      <c r="C15" s="538" t="s">
        <v>61</v>
      </c>
      <c r="D15" s="631">
        <v>35936</v>
      </c>
      <c r="E15" s="631">
        <v>83474</v>
      </c>
      <c r="F15" s="631">
        <f t="shared" si="8"/>
        <v>119410</v>
      </c>
      <c r="G15" s="631">
        <v>4183</v>
      </c>
      <c r="H15" s="631">
        <v>21021</v>
      </c>
      <c r="I15" s="631">
        <v>20077</v>
      </c>
      <c r="J15" s="631">
        <f>SUM(G15:I15)</f>
        <v>45281</v>
      </c>
      <c r="K15" s="631">
        <f>D15+G15</f>
        <v>40119</v>
      </c>
      <c r="L15" s="631">
        <f>E15+H15</f>
        <v>104495</v>
      </c>
      <c r="M15" s="631">
        <f t="shared" si="9"/>
        <v>20077</v>
      </c>
      <c r="N15" s="632">
        <f t="shared" si="10"/>
        <v>164691</v>
      </c>
    </row>
    <row r="16" spans="1:24" s="126" customFormat="1" ht="24" customHeight="1" x14ac:dyDescent="0.3">
      <c r="A16" s="119"/>
      <c r="B16" s="120" t="s">
        <v>62</v>
      </c>
      <c r="C16" s="121"/>
      <c r="D16" s="633">
        <f>D17+D18+D19</f>
        <v>116765</v>
      </c>
      <c r="E16" s="633">
        <f t="shared" ref="E16:N16" si="11">E17+E18+E19</f>
        <v>117606</v>
      </c>
      <c r="F16" s="633">
        <f t="shared" si="11"/>
        <v>234371</v>
      </c>
      <c r="G16" s="633">
        <f t="shared" si="11"/>
        <v>8291</v>
      </c>
      <c r="H16" s="633">
        <f t="shared" si="11"/>
        <v>27693</v>
      </c>
      <c r="I16" s="633">
        <f t="shared" si="11"/>
        <v>35736</v>
      </c>
      <c r="J16" s="633">
        <f t="shared" si="11"/>
        <v>71720</v>
      </c>
      <c r="K16" s="633">
        <f t="shared" si="11"/>
        <v>125056</v>
      </c>
      <c r="L16" s="633">
        <f t="shared" si="11"/>
        <v>145299</v>
      </c>
      <c r="M16" s="633">
        <f t="shared" si="11"/>
        <v>35736</v>
      </c>
      <c r="N16" s="635">
        <f t="shared" si="11"/>
        <v>306091</v>
      </c>
    </row>
    <row r="17" spans="1:14" s="126" customFormat="1" ht="18" customHeight="1" x14ac:dyDescent="0.3">
      <c r="A17" s="122"/>
      <c r="B17" s="123"/>
      <c r="C17" s="116" t="s">
        <v>63</v>
      </c>
      <c r="D17" s="631">
        <v>61920</v>
      </c>
      <c r="E17" s="631">
        <v>75024</v>
      </c>
      <c r="F17" s="631">
        <f t="shared" ref="F17:F19" si="12">D17+E17</f>
        <v>136944</v>
      </c>
      <c r="G17" s="631">
        <v>4527</v>
      </c>
      <c r="H17" s="631">
        <v>17065</v>
      </c>
      <c r="I17" s="631">
        <v>22796</v>
      </c>
      <c r="J17" s="631">
        <f>SUM(G17:I17)</f>
        <v>44388</v>
      </c>
      <c r="K17" s="631">
        <f t="shared" ref="K17:L19" si="13">D17+G17</f>
        <v>66447</v>
      </c>
      <c r="L17" s="631">
        <f t="shared" si="13"/>
        <v>92089</v>
      </c>
      <c r="M17" s="631">
        <f t="shared" ref="M17:M19" si="14">I17</f>
        <v>22796</v>
      </c>
      <c r="N17" s="632">
        <f t="shared" ref="N17:N19" si="15">SUM(K17:M17)</f>
        <v>181332</v>
      </c>
    </row>
    <row r="18" spans="1:14" s="126" customFormat="1" ht="18" customHeight="1" x14ac:dyDescent="0.3">
      <c r="A18" s="122"/>
      <c r="B18" s="123"/>
      <c r="C18" s="116" t="s">
        <v>64</v>
      </c>
      <c r="D18" s="631">
        <v>34802</v>
      </c>
      <c r="E18" s="631">
        <v>26152</v>
      </c>
      <c r="F18" s="631">
        <f t="shared" si="12"/>
        <v>60954</v>
      </c>
      <c r="G18" s="631">
        <v>2239</v>
      </c>
      <c r="H18" s="631">
        <v>5463</v>
      </c>
      <c r="I18" s="631">
        <v>7475</v>
      </c>
      <c r="J18" s="631">
        <f>SUM(G18:I18)</f>
        <v>15177</v>
      </c>
      <c r="K18" s="631">
        <f t="shared" si="13"/>
        <v>37041</v>
      </c>
      <c r="L18" s="631">
        <f t="shared" si="13"/>
        <v>31615</v>
      </c>
      <c r="M18" s="631">
        <f t="shared" si="14"/>
        <v>7475</v>
      </c>
      <c r="N18" s="632">
        <f t="shared" si="15"/>
        <v>76131</v>
      </c>
    </row>
    <row r="19" spans="1:14" s="126" customFormat="1" ht="18" customHeight="1" x14ac:dyDescent="0.3">
      <c r="A19" s="122"/>
      <c r="B19" s="123"/>
      <c r="C19" s="116" t="s">
        <v>65</v>
      </c>
      <c r="D19" s="631">
        <v>20043</v>
      </c>
      <c r="E19" s="631">
        <v>16430</v>
      </c>
      <c r="F19" s="631">
        <f t="shared" si="12"/>
        <v>36473</v>
      </c>
      <c r="G19" s="631">
        <v>1525</v>
      </c>
      <c r="H19" s="631">
        <v>5165</v>
      </c>
      <c r="I19" s="631">
        <v>5465</v>
      </c>
      <c r="J19" s="631">
        <f>SUM(G19:I19)</f>
        <v>12155</v>
      </c>
      <c r="K19" s="631">
        <f t="shared" si="13"/>
        <v>21568</v>
      </c>
      <c r="L19" s="631">
        <f t="shared" si="13"/>
        <v>21595</v>
      </c>
      <c r="M19" s="631">
        <f t="shared" si="14"/>
        <v>5465</v>
      </c>
      <c r="N19" s="632">
        <f t="shared" si="15"/>
        <v>48628</v>
      </c>
    </row>
    <row r="20" spans="1:14" s="126" customFormat="1" ht="24" customHeight="1" x14ac:dyDescent="0.3">
      <c r="A20" s="119"/>
      <c r="B20" s="120" t="s">
        <v>66</v>
      </c>
      <c r="C20" s="121"/>
      <c r="D20" s="633">
        <f>SUM(D21:D26)</f>
        <v>191909</v>
      </c>
      <c r="E20" s="633">
        <f t="shared" ref="E20:N20" si="16">SUM(E21:E26)</f>
        <v>231432</v>
      </c>
      <c r="F20" s="633">
        <f t="shared" si="16"/>
        <v>423341</v>
      </c>
      <c r="G20" s="633">
        <f t="shared" si="16"/>
        <v>15254</v>
      </c>
      <c r="H20" s="633">
        <f t="shared" si="16"/>
        <v>48930</v>
      </c>
      <c r="I20" s="633">
        <f t="shared" si="16"/>
        <v>65560</v>
      </c>
      <c r="J20" s="633">
        <f t="shared" si="16"/>
        <v>129744</v>
      </c>
      <c r="K20" s="633">
        <f t="shared" si="16"/>
        <v>207163</v>
      </c>
      <c r="L20" s="633">
        <f t="shared" si="16"/>
        <v>280362</v>
      </c>
      <c r="M20" s="633">
        <f t="shared" si="16"/>
        <v>65560</v>
      </c>
      <c r="N20" s="635">
        <f t="shared" si="16"/>
        <v>553085</v>
      </c>
    </row>
    <row r="21" spans="1:14" s="126" customFormat="1" ht="18" customHeight="1" x14ac:dyDescent="0.3">
      <c r="A21" s="122"/>
      <c r="B21" s="123"/>
      <c r="C21" s="116" t="s">
        <v>67</v>
      </c>
      <c r="D21" s="631">
        <v>24640</v>
      </c>
      <c r="E21" s="631">
        <v>30076</v>
      </c>
      <c r="F21" s="631">
        <f t="shared" ref="F21:F26" si="17">D21+E21</f>
        <v>54716</v>
      </c>
      <c r="G21" s="631">
        <v>3081</v>
      </c>
      <c r="H21" s="631">
        <v>7015</v>
      </c>
      <c r="I21" s="631">
        <v>9379</v>
      </c>
      <c r="J21" s="631">
        <f t="shared" ref="J21:J26" si="18">SUM(G21:I21)</f>
        <v>19475</v>
      </c>
      <c r="K21" s="631">
        <f t="shared" ref="K21:L26" si="19">D21+G21</f>
        <v>27721</v>
      </c>
      <c r="L21" s="631">
        <f t="shared" si="19"/>
        <v>37091</v>
      </c>
      <c r="M21" s="631">
        <f t="shared" ref="M21:M26" si="20">I21</f>
        <v>9379</v>
      </c>
      <c r="N21" s="632">
        <f t="shared" ref="N21:N26" si="21">SUM(K21:M21)</f>
        <v>74191</v>
      </c>
    </row>
    <row r="22" spans="1:14" s="126" customFormat="1" ht="18" customHeight="1" x14ac:dyDescent="0.3">
      <c r="A22" s="122"/>
      <c r="B22" s="123"/>
      <c r="C22" s="116" t="s">
        <v>68</v>
      </c>
      <c r="D22" s="631">
        <v>20347</v>
      </c>
      <c r="E22" s="631">
        <v>18760</v>
      </c>
      <c r="F22" s="631">
        <f t="shared" si="17"/>
        <v>39107</v>
      </c>
      <c r="G22" s="631">
        <v>1978</v>
      </c>
      <c r="H22" s="631">
        <v>4179</v>
      </c>
      <c r="I22" s="631">
        <v>5551</v>
      </c>
      <c r="J22" s="631">
        <f t="shared" si="18"/>
        <v>11708</v>
      </c>
      <c r="K22" s="631">
        <f t="shared" si="19"/>
        <v>22325</v>
      </c>
      <c r="L22" s="631">
        <f t="shared" si="19"/>
        <v>22939</v>
      </c>
      <c r="M22" s="631">
        <f t="shared" si="20"/>
        <v>5551</v>
      </c>
      <c r="N22" s="632">
        <f t="shared" si="21"/>
        <v>50815</v>
      </c>
    </row>
    <row r="23" spans="1:14" s="126" customFormat="1" ht="18" customHeight="1" x14ac:dyDescent="0.3">
      <c r="A23" s="122"/>
      <c r="B23" s="123"/>
      <c r="C23" s="116" t="s">
        <v>69</v>
      </c>
      <c r="D23" s="631">
        <v>9835</v>
      </c>
      <c r="E23" s="631">
        <v>9234</v>
      </c>
      <c r="F23" s="631">
        <f t="shared" si="17"/>
        <v>19069</v>
      </c>
      <c r="G23" s="631">
        <v>694</v>
      </c>
      <c r="H23" s="631">
        <v>1663</v>
      </c>
      <c r="I23" s="631">
        <v>2092</v>
      </c>
      <c r="J23" s="631">
        <f t="shared" si="18"/>
        <v>4449</v>
      </c>
      <c r="K23" s="631">
        <f t="shared" si="19"/>
        <v>10529</v>
      </c>
      <c r="L23" s="631">
        <f t="shared" si="19"/>
        <v>10897</v>
      </c>
      <c r="M23" s="631">
        <f t="shared" si="20"/>
        <v>2092</v>
      </c>
      <c r="N23" s="632">
        <f t="shared" si="21"/>
        <v>23518</v>
      </c>
    </row>
    <row r="24" spans="1:14" s="126" customFormat="1" ht="18" customHeight="1" x14ac:dyDescent="0.3">
      <c r="A24" s="122"/>
      <c r="B24" s="123"/>
      <c r="C24" s="116" t="s">
        <v>70</v>
      </c>
      <c r="D24" s="631">
        <v>88959</v>
      </c>
      <c r="E24" s="631">
        <v>120971</v>
      </c>
      <c r="F24" s="631">
        <f t="shared" si="17"/>
        <v>209930</v>
      </c>
      <c r="G24" s="631">
        <v>5890</v>
      </c>
      <c r="H24" s="631">
        <v>27863</v>
      </c>
      <c r="I24" s="631">
        <v>35909</v>
      </c>
      <c r="J24" s="631">
        <f t="shared" si="18"/>
        <v>69662</v>
      </c>
      <c r="K24" s="631">
        <f t="shared" si="19"/>
        <v>94849</v>
      </c>
      <c r="L24" s="631">
        <f t="shared" si="19"/>
        <v>148834</v>
      </c>
      <c r="M24" s="631">
        <f t="shared" si="20"/>
        <v>35909</v>
      </c>
      <c r="N24" s="632">
        <f t="shared" si="21"/>
        <v>279592</v>
      </c>
    </row>
    <row r="25" spans="1:14" s="126" customFormat="1" ht="18" customHeight="1" x14ac:dyDescent="0.3">
      <c r="A25" s="122"/>
      <c r="B25" s="123"/>
      <c r="C25" s="116" t="s">
        <v>71</v>
      </c>
      <c r="D25" s="631">
        <v>14010</v>
      </c>
      <c r="E25" s="631">
        <v>13776</v>
      </c>
      <c r="F25" s="631">
        <f t="shared" si="17"/>
        <v>27786</v>
      </c>
      <c r="G25" s="631">
        <v>888</v>
      </c>
      <c r="H25" s="631">
        <v>2065</v>
      </c>
      <c r="I25" s="631">
        <v>3616</v>
      </c>
      <c r="J25" s="631">
        <f t="shared" si="18"/>
        <v>6569</v>
      </c>
      <c r="K25" s="631">
        <f t="shared" si="19"/>
        <v>14898</v>
      </c>
      <c r="L25" s="631">
        <f t="shared" si="19"/>
        <v>15841</v>
      </c>
      <c r="M25" s="631">
        <f t="shared" si="20"/>
        <v>3616</v>
      </c>
      <c r="N25" s="632">
        <f t="shared" si="21"/>
        <v>34355</v>
      </c>
    </row>
    <row r="26" spans="1:14" s="126" customFormat="1" ht="18" customHeight="1" x14ac:dyDescent="0.3">
      <c r="A26" s="122"/>
      <c r="B26" s="123"/>
      <c r="C26" s="116" t="s">
        <v>72</v>
      </c>
      <c r="D26" s="631">
        <v>34118</v>
      </c>
      <c r="E26" s="631">
        <v>38615</v>
      </c>
      <c r="F26" s="631">
        <f t="shared" si="17"/>
        <v>72733</v>
      </c>
      <c r="G26" s="631">
        <v>2723</v>
      </c>
      <c r="H26" s="631">
        <v>6145</v>
      </c>
      <c r="I26" s="631">
        <v>9013</v>
      </c>
      <c r="J26" s="631">
        <f t="shared" si="18"/>
        <v>17881</v>
      </c>
      <c r="K26" s="631">
        <f t="shared" si="19"/>
        <v>36841</v>
      </c>
      <c r="L26" s="631">
        <f t="shared" si="19"/>
        <v>44760</v>
      </c>
      <c r="M26" s="631">
        <f t="shared" si="20"/>
        <v>9013</v>
      </c>
      <c r="N26" s="632">
        <f t="shared" si="21"/>
        <v>90614</v>
      </c>
    </row>
    <row r="27" spans="1:14" s="126" customFormat="1" ht="24" customHeight="1" x14ac:dyDescent="0.3">
      <c r="A27" s="119"/>
      <c r="B27" s="120" t="s">
        <v>73</v>
      </c>
      <c r="C27" s="121"/>
      <c r="D27" s="633">
        <f>SUM(D28:D35)</f>
        <v>182085</v>
      </c>
      <c r="E27" s="633">
        <f t="shared" ref="E27:N27" si="22">SUM(E28:E35)</f>
        <v>178486</v>
      </c>
      <c r="F27" s="633">
        <f t="shared" si="22"/>
        <v>360571</v>
      </c>
      <c r="G27" s="633">
        <f t="shared" si="22"/>
        <v>14246</v>
      </c>
      <c r="H27" s="633">
        <f t="shared" si="22"/>
        <v>31748</v>
      </c>
      <c r="I27" s="633">
        <f t="shared" si="22"/>
        <v>45499</v>
      </c>
      <c r="J27" s="633">
        <f t="shared" si="22"/>
        <v>91493</v>
      </c>
      <c r="K27" s="633">
        <f t="shared" si="22"/>
        <v>196331</v>
      </c>
      <c r="L27" s="633">
        <f t="shared" si="22"/>
        <v>210234</v>
      </c>
      <c r="M27" s="633">
        <f t="shared" si="22"/>
        <v>45499</v>
      </c>
      <c r="N27" s="635">
        <f t="shared" si="22"/>
        <v>452064</v>
      </c>
    </row>
    <row r="28" spans="1:14" s="126" customFormat="1" ht="18" customHeight="1" x14ac:dyDescent="0.3">
      <c r="A28" s="122"/>
      <c r="B28" s="123"/>
      <c r="C28" s="116" t="s">
        <v>74</v>
      </c>
      <c r="D28" s="631">
        <v>37489</v>
      </c>
      <c r="E28" s="631">
        <v>41208</v>
      </c>
      <c r="F28" s="631">
        <f t="shared" ref="F28:F36" si="23">D28+E28</f>
        <v>78697</v>
      </c>
      <c r="G28" s="631">
        <v>4114</v>
      </c>
      <c r="H28" s="631">
        <v>10790</v>
      </c>
      <c r="I28" s="631">
        <v>16479</v>
      </c>
      <c r="J28" s="631">
        <f t="shared" ref="J28:J35" si="24">SUM(G28:I28)</f>
        <v>31383</v>
      </c>
      <c r="K28" s="631">
        <f t="shared" ref="K28:L36" si="25">D28+G28</f>
        <v>41603</v>
      </c>
      <c r="L28" s="631">
        <f t="shared" si="25"/>
        <v>51998</v>
      </c>
      <c r="M28" s="631">
        <f t="shared" ref="M28:M35" si="26">I28</f>
        <v>16479</v>
      </c>
      <c r="N28" s="632">
        <f t="shared" ref="N28:N36" si="27">SUM(K28:M28)</f>
        <v>110080</v>
      </c>
    </row>
    <row r="29" spans="1:14" s="126" customFormat="1" ht="18" customHeight="1" x14ac:dyDescent="0.3">
      <c r="A29" s="122"/>
      <c r="B29" s="123"/>
      <c r="C29" s="116" t="s">
        <v>75</v>
      </c>
      <c r="D29" s="631">
        <v>5873</v>
      </c>
      <c r="E29" s="631">
        <v>4370</v>
      </c>
      <c r="F29" s="631">
        <f t="shared" si="23"/>
        <v>10243</v>
      </c>
      <c r="G29" s="631">
        <v>515</v>
      </c>
      <c r="H29" s="631">
        <v>790</v>
      </c>
      <c r="I29" s="631">
        <v>1179</v>
      </c>
      <c r="J29" s="631">
        <f t="shared" si="24"/>
        <v>2484</v>
      </c>
      <c r="K29" s="631">
        <f t="shared" si="25"/>
        <v>6388</v>
      </c>
      <c r="L29" s="631">
        <f t="shared" si="25"/>
        <v>5160</v>
      </c>
      <c r="M29" s="631">
        <f t="shared" si="26"/>
        <v>1179</v>
      </c>
      <c r="N29" s="632">
        <f t="shared" si="27"/>
        <v>12727</v>
      </c>
    </row>
    <row r="30" spans="1:14" s="126" customFormat="1" ht="18" customHeight="1" x14ac:dyDescent="0.3">
      <c r="A30" s="122"/>
      <c r="B30" s="123"/>
      <c r="C30" s="116" t="s">
        <v>76</v>
      </c>
      <c r="D30" s="631">
        <v>17777</v>
      </c>
      <c r="E30" s="631">
        <v>13397</v>
      </c>
      <c r="F30" s="631">
        <f t="shared" si="23"/>
        <v>31174</v>
      </c>
      <c r="G30" s="631">
        <v>1211</v>
      </c>
      <c r="H30" s="631">
        <v>2213</v>
      </c>
      <c r="I30" s="631">
        <v>2921</v>
      </c>
      <c r="J30" s="631">
        <f t="shared" si="24"/>
        <v>6345</v>
      </c>
      <c r="K30" s="631">
        <f t="shared" si="25"/>
        <v>18988</v>
      </c>
      <c r="L30" s="631">
        <f t="shared" si="25"/>
        <v>15610</v>
      </c>
      <c r="M30" s="631">
        <f t="shared" si="26"/>
        <v>2921</v>
      </c>
      <c r="N30" s="632">
        <f t="shared" si="27"/>
        <v>37519</v>
      </c>
    </row>
    <row r="31" spans="1:14" s="126" customFormat="1" ht="18" customHeight="1" x14ac:dyDescent="0.3">
      <c r="A31" s="122"/>
      <c r="B31" s="123"/>
      <c r="C31" s="116" t="s">
        <v>77</v>
      </c>
      <c r="D31" s="631">
        <v>49547</v>
      </c>
      <c r="E31" s="631">
        <v>53548</v>
      </c>
      <c r="F31" s="631">
        <f t="shared" si="23"/>
        <v>103095</v>
      </c>
      <c r="G31" s="631">
        <v>3103</v>
      </c>
      <c r="H31" s="631">
        <v>7934</v>
      </c>
      <c r="I31" s="631">
        <v>10492</v>
      </c>
      <c r="J31" s="631">
        <f t="shared" si="24"/>
        <v>21529</v>
      </c>
      <c r="K31" s="631">
        <f t="shared" si="25"/>
        <v>52650</v>
      </c>
      <c r="L31" s="631">
        <f t="shared" si="25"/>
        <v>61482</v>
      </c>
      <c r="M31" s="631">
        <f t="shared" si="26"/>
        <v>10492</v>
      </c>
      <c r="N31" s="632">
        <f t="shared" si="27"/>
        <v>124624</v>
      </c>
    </row>
    <row r="32" spans="1:14" s="126" customFormat="1" ht="18" customHeight="1" x14ac:dyDescent="0.3">
      <c r="A32" s="122"/>
      <c r="B32" s="123"/>
      <c r="C32" s="116" t="s">
        <v>78</v>
      </c>
      <c r="D32" s="631">
        <v>15201</v>
      </c>
      <c r="E32" s="631">
        <v>16421</v>
      </c>
      <c r="F32" s="631">
        <f t="shared" si="23"/>
        <v>31622</v>
      </c>
      <c r="G32" s="631">
        <v>1841</v>
      </c>
      <c r="H32" s="631">
        <v>3467</v>
      </c>
      <c r="I32" s="631">
        <v>5357</v>
      </c>
      <c r="J32" s="631">
        <f t="shared" si="24"/>
        <v>10665</v>
      </c>
      <c r="K32" s="631">
        <f t="shared" si="25"/>
        <v>17042</v>
      </c>
      <c r="L32" s="631">
        <f t="shared" si="25"/>
        <v>19888</v>
      </c>
      <c r="M32" s="631">
        <f t="shared" si="26"/>
        <v>5357</v>
      </c>
      <c r="N32" s="632">
        <f t="shared" si="27"/>
        <v>42287</v>
      </c>
    </row>
    <row r="33" spans="1:16" s="126" customFormat="1" ht="18" customHeight="1" x14ac:dyDescent="0.3">
      <c r="A33" s="122"/>
      <c r="B33" s="123"/>
      <c r="C33" s="116" t="s">
        <v>79</v>
      </c>
      <c r="D33" s="631">
        <v>30248</v>
      </c>
      <c r="E33" s="631">
        <v>30737</v>
      </c>
      <c r="F33" s="631">
        <f t="shared" si="23"/>
        <v>60985</v>
      </c>
      <c r="G33" s="631">
        <v>1790</v>
      </c>
      <c r="H33" s="631">
        <v>3728</v>
      </c>
      <c r="I33" s="631">
        <v>4830</v>
      </c>
      <c r="J33" s="631">
        <f t="shared" si="24"/>
        <v>10348</v>
      </c>
      <c r="K33" s="631">
        <f t="shared" si="25"/>
        <v>32038</v>
      </c>
      <c r="L33" s="631">
        <f t="shared" si="25"/>
        <v>34465</v>
      </c>
      <c r="M33" s="631">
        <f t="shared" si="26"/>
        <v>4830</v>
      </c>
      <c r="N33" s="632">
        <f t="shared" si="27"/>
        <v>71333</v>
      </c>
    </row>
    <row r="34" spans="1:16" s="126" customFormat="1" ht="18" customHeight="1" x14ac:dyDescent="0.3">
      <c r="A34" s="122"/>
      <c r="B34" s="123"/>
      <c r="C34" s="116" t="s">
        <v>80</v>
      </c>
      <c r="D34" s="631">
        <v>17754</v>
      </c>
      <c r="E34" s="631">
        <v>11852</v>
      </c>
      <c r="F34" s="631">
        <f t="shared" si="23"/>
        <v>29606</v>
      </c>
      <c r="G34" s="631">
        <v>698</v>
      </c>
      <c r="H34" s="631">
        <v>1261</v>
      </c>
      <c r="I34" s="631">
        <v>1967</v>
      </c>
      <c r="J34" s="631">
        <f t="shared" si="24"/>
        <v>3926</v>
      </c>
      <c r="K34" s="631">
        <f t="shared" si="25"/>
        <v>18452</v>
      </c>
      <c r="L34" s="631">
        <f t="shared" si="25"/>
        <v>13113</v>
      </c>
      <c r="M34" s="631">
        <f t="shared" si="26"/>
        <v>1967</v>
      </c>
      <c r="N34" s="632">
        <f t="shared" si="27"/>
        <v>33532</v>
      </c>
    </row>
    <row r="35" spans="1:16" s="126" customFormat="1" ht="18" customHeight="1" x14ac:dyDescent="0.3">
      <c r="A35" s="122"/>
      <c r="B35" s="123"/>
      <c r="C35" s="116" t="s">
        <v>81</v>
      </c>
      <c r="D35" s="631">
        <v>8196</v>
      </c>
      <c r="E35" s="631">
        <v>6953</v>
      </c>
      <c r="F35" s="631">
        <f t="shared" si="23"/>
        <v>15149</v>
      </c>
      <c r="G35" s="631">
        <v>974</v>
      </c>
      <c r="H35" s="631">
        <v>1565</v>
      </c>
      <c r="I35" s="631">
        <v>2274</v>
      </c>
      <c r="J35" s="631">
        <f t="shared" si="24"/>
        <v>4813</v>
      </c>
      <c r="K35" s="631">
        <f t="shared" si="25"/>
        <v>9170</v>
      </c>
      <c r="L35" s="631">
        <f t="shared" si="25"/>
        <v>8518</v>
      </c>
      <c r="M35" s="631">
        <f t="shared" si="26"/>
        <v>2274</v>
      </c>
      <c r="N35" s="632">
        <f t="shared" si="27"/>
        <v>19962</v>
      </c>
    </row>
    <row r="36" spans="1:16" s="126" customFormat="1" ht="42" customHeight="1" x14ac:dyDescent="0.3">
      <c r="A36" s="122"/>
      <c r="B36" s="722" t="s">
        <v>279</v>
      </c>
      <c r="C36" s="723"/>
      <c r="D36" s="633">
        <v>611</v>
      </c>
      <c r="E36" s="633">
        <v>4748</v>
      </c>
      <c r="F36" s="633">
        <f t="shared" si="23"/>
        <v>5359</v>
      </c>
      <c r="G36" s="633">
        <v>0</v>
      </c>
      <c r="H36" s="633">
        <v>0</v>
      </c>
      <c r="I36" s="633">
        <v>0</v>
      </c>
      <c r="J36" s="633">
        <f>SUM(G36:I36)</f>
        <v>0</v>
      </c>
      <c r="K36" s="633">
        <f t="shared" si="25"/>
        <v>611</v>
      </c>
      <c r="L36" s="633">
        <f t="shared" si="25"/>
        <v>4748</v>
      </c>
      <c r="M36" s="633">
        <f>I36</f>
        <v>0</v>
      </c>
      <c r="N36" s="635">
        <f t="shared" si="27"/>
        <v>5359</v>
      </c>
    </row>
    <row r="37" spans="1:16" s="126" customFormat="1" ht="33" customHeight="1" x14ac:dyDescent="0.3">
      <c r="A37" s="726" t="s">
        <v>295</v>
      </c>
      <c r="B37" s="727"/>
      <c r="C37" s="728"/>
      <c r="D37" s="629">
        <f t="shared" ref="D37:N37" si="28">D38+D40+D48+D53+D59+D63</f>
        <v>325332</v>
      </c>
      <c r="E37" s="629">
        <f t="shared" si="28"/>
        <v>433186</v>
      </c>
      <c r="F37" s="629">
        <f t="shared" si="28"/>
        <v>758518</v>
      </c>
      <c r="G37" s="629">
        <f t="shared" si="28"/>
        <v>48294</v>
      </c>
      <c r="H37" s="629">
        <f t="shared" si="28"/>
        <v>145277</v>
      </c>
      <c r="I37" s="629">
        <f t="shared" si="28"/>
        <v>165790</v>
      </c>
      <c r="J37" s="629">
        <f t="shared" si="28"/>
        <v>359361</v>
      </c>
      <c r="K37" s="629">
        <f t="shared" si="28"/>
        <v>373626</v>
      </c>
      <c r="L37" s="629">
        <f t="shared" si="28"/>
        <v>578463</v>
      </c>
      <c r="M37" s="629">
        <f t="shared" si="28"/>
        <v>165790</v>
      </c>
      <c r="N37" s="630">
        <f t="shared" si="28"/>
        <v>1117879</v>
      </c>
    </row>
    <row r="38" spans="1:16" s="126" customFormat="1" ht="24" customHeight="1" x14ac:dyDescent="0.3">
      <c r="A38" s="119"/>
      <c r="B38" s="120" t="s">
        <v>82</v>
      </c>
      <c r="C38" s="121"/>
      <c r="D38" s="633">
        <f>D39</f>
        <v>34233</v>
      </c>
      <c r="E38" s="633">
        <f t="shared" ref="E38:N38" si="29">E39</f>
        <v>73452</v>
      </c>
      <c r="F38" s="633">
        <f t="shared" si="29"/>
        <v>107685</v>
      </c>
      <c r="G38" s="633">
        <f t="shared" si="29"/>
        <v>3696</v>
      </c>
      <c r="H38" s="633">
        <f t="shared" si="29"/>
        <v>14918</v>
      </c>
      <c r="I38" s="633">
        <f t="shared" si="29"/>
        <v>13422</v>
      </c>
      <c r="J38" s="633">
        <f t="shared" si="29"/>
        <v>32036</v>
      </c>
      <c r="K38" s="633">
        <f t="shared" si="29"/>
        <v>37929</v>
      </c>
      <c r="L38" s="633">
        <f t="shared" si="29"/>
        <v>88370</v>
      </c>
      <c r="M38" s="633">
        <f t="shared" si="29"/>
        <v>13422</v>
      </c>
      <c r="N38" s="635">
        <f t="shared" si="29"/>
        <v>139721</v>
      </c>
    </row>
    <row r="39" spans="1:16" s="126" customFormat="1" ht="18" customHeight="1" x14ac:dyDescent="0.3">
      <c r="A39" s="122"/>
      <c r="B39" s="123"/>
      <c r="C39" s="116" t="s">
        <v>83</v>
      </c>
      <c r="D39" s="631">
        <v>34233</v>
      </c>
      <c r="E39" s="631">
        <v>73452</v>
      </c>
      <c r="F39" s="631">
        <f>D39+E39</f>
        <v>107685</v>
      </c>
      <c r="G39" s="631">
        <v>3696</v>
      </c>
      <c r="H39" s="631">
        <v>14918</v>
      </c>
      <c r="I39" s="631">
        <v>13422</v>
      </c>
      <c r="J39" s="631">
        <f>SUM(G39:I39)</f>
        <v>32036</v>
      </c>
      <c r="K39" s="631">
        <f>D39+G39</f>
        <v>37929</v>
      </c>
      <c r="L39" s="631">
        <f>E39+H39</f>
        <v>88370</v>
      </c>
      <c r="M39" s="631">
        <f>I39</f>
        <v>13422</v>
      </c>
      <c r="N39" s="632">
        <f>SUM(K39:M39)</f>
        <v>139721</v>
      </c>
    </row>
    <row r="40" spans="1:16" s="126" customFormat="1" ht="24" customHeight="1" x14ac:dyDescent="0.3">
      <c r="A40" s="119"/>
      <c r="B40" s="120" t="s">
        <v>84</v>
      </c>
      <c r="C40" s="121"/>
      <c r="D40" s="633">
        <f>SUM(D41:D47)</f>
        <v>120329</v>
      </c>
      <c r="E40" s="633">
        <f t="shared" ref="E40:N40" si="30">SUM(E41:E47)</f>
        <v>145660</v>
      </c>
      <c r="F40" s="633">
        <f t="shared" si="30"/>
        <v>265989</v>
      </c>
      <c r="G40" s="633">
        <f t="shared" si="30"/>
        <v>18937</v>
      </c>
      <c r="H40" s="633">
        <f t="shared" si="30"/>
        <v>48106</v>
      </c>
      <c r="I40" s="633">
        <f t="shared" si="30"/>
        <v>57519</v>
      </c>
      <c r="J40" s="633">
        <f t="shared" si="30"/>
        <v>124562</v>
      </c>
      <c r="K40" s="633">
        <f t="shared" si="30"/>
        <v>139266</v>
      </c>
      <c r="L40" s="633">
        <f t="shared" si="30"/>
        <v>193766</v>
      </c>
      <c r="M40" s="633">
        <f t="shared" si="30"/>
        <v>57519</v>
      </c>
      <c r="N40" s="635">
        <f t="shared" si="30"/>
        <v>390551</v>
      </c>
    </row>
    <row r="41" spans="1:16" s="126" customFormat="1" ht="18" customHeight="1" x14ac:dyDescent="0.3">
      <c r="A41" s="122"/>
      <c r="B41" s="123"/>
      <c r="C41" s="116" t="s">
        <v>85</v>
      </c>
      <c r="D41" s="631">
        <v>11047</v>
      </c>
      <c r="E41" s="631">
        <v>11289</v>
      </c>
      <c r="F41" s="631">
        <f t="shared" ref="F41:F47" si="31">D41+E41</f>
        <v>22336</v>
      </c>
      <c r="G41" s="631">
        <v>1641</v>
      </c>
      <c r="H41" s="631">
        <v>3010</v>
      </c>
      <c r="I41" s="631">
        <v>3432</v>
      </c>
      <c r="J41" s="631">
        <f t="shared" ref="J41:J47" si="32">SUM(G41:I41)</f>
        <v>8083</v>
      </c>
      <c r="K41" s="631">
        <f t="shared" ref="K41:L47" si="33">D41+G41</f>
        <v>12688</v>
      </c>
      <c r="L41" s="631">
        <f t="shared" si="33"/>
        <v>14299</v>
      </c>
      <c r="M41" s="631">
        <f t="shared" ref="M41:M47" si="34">I41</f>
        <v>3432</v>
      </c>
      <c r="N41" s="632">
        <f t="shared" ref="N41:N47" si="35">SUM(K41:M41)</f>
        <v>30419</v>
      </c>
    </row>
    <row r="42" spans="1:16" s="126" customFormat="1" ht="18" customHeight="1" x14ac:dyDescent="0.3">
      <c r="A42" s="122"/>
      <c r="B42" s="123"/>
      <c r="C42" s="116" t="s">
        <v>86</v>
      </c>
      <c r="D42" s="631">
        <v>34848</v>
      </c>
      <c r="E42" s="631">
        <v>45565</v>
      </c>
      <c r="F42" s="631">
        <f t="shared" si="31"/>
        <v>80413</v>
      </c>
      <c r="G42" s="631">
        <v>5967</v>
      </c>
      <c r="H42" s="631">
        <v>18649</v>
      </c>
      <c r="I42" s="631">
        <v>17863</v>
      </c>
      <c r="J42" s="631">
        <f t="shared" si="32"/>
        <v>42479</v>
      </c>
      <c r="K42" s="631">
        <f t="shared" si="33"/>
        <v>40815</v>
      </c>
      <c r="L42" s="631">
        <f t="shared" si="33"/>
        <v>64214</v>
      </c>
      <c r="M42" s="631">
        <f t="shared" si="34"/>
        <v>17863</v>
      </c>
      <c r="N42" s="632">
        <f t="shared" si="35"/>
        <v>122892</v>
      </c>
    </row>
    <row r="43" spans="1:16" s="113" customFormat="1" ht="18" customHeight="1" x14ac:dyDescent="0.3">
      <c r="A43" s="122"/>
      <c r="B43" s="123"/>
      <c r="C43" s="116" t="s">
        <v>87</v>
      </c>
      <c r="D43" s="631">
        <v>18167</v>
      </c>
      <c r="E43" s="631">
        <v>26605</v>
      </c>
      <c r="F43" s="631">
        <f t="shared" si="31"/>
        <v>44772</v>
      </c>
      <c r="G43" s="631">
        <v>4036</v>
      </c>
      <c r="H43" s="631">
        <v>11037</v>
      </c>
      <c r="I43" s="631">
        <v>16384</v>
      </c>
      <c r="J43" s="631">
        <f t="shared" si="32"/>
        <v>31457</v>
      </c>
      <c r="K43" s="631">
        <f t="shared" si="33"/>
        <v>22203</v>
      </c>
      <c r="L43" s="631">
        <f t="shared" si="33"/>
        <v>37642</v>
      </c>
      <c r="M43" s="631">
        <f t="shared" si="34"/>
        <v>16384</v>
      </c>
      <c r="N43" s="632">
        <f t="shared" si="35"/>
        <v>76229</v>
      </c>
      <c r="P43" s="126"/>
    </row>
    <row r="44" spans="1:16" s="113" customFormat="1" ht="18" customHeight="1" x14ac:dyDescent="0.3">
      <c r="A44" s="122"/>
      <c r="B44" s="123"/>
      <c r="C44" s="116" t="s">
        <v>88</v>
      </c>
      <c r="D44" s="631">
        <v>8767</v>
      </c>
      <c r="E44" s="631">
        <v>10748</v>
      </c>
      <c r="F44" s="631">
        <f t="shared" si="31"/>
        <v>19515</v>
      </c>
      <c r="G44" s="631">
        <v>1056</v>
      </c>
      <c r="H44" s="631">
        <v>2176</v>
      </c>
      <c r="I44" s="631">
        <v>2879</v>
      </c>
      <c r="J44" s="631">
        <f t="shared" si="32"/>
        <v>6111</v>
      </c>
      <c r="K44" s="631">
        <f t="shared" si="33"/>
        <v>9823</v>
      </c>
      <c r="L44" s="631">
        <f t="shared" si="33"/>
        <v>12924</v>
      </c>
      <c r="M44" s="631">
        <f t="shared" si="34"/>
        <v>2879</v>
      </c>
      <c r="N44" s="632">
        <f t="shared" si="35"/>
        <v>25626</v>
      </c>
      <c r="P44" s="126"/>
    </row>
    <row r="45" spans="1:16" s="113" customFormat="1" ht="18" customHeight="1" x14ac:dyDescent="0.3">
      <c r="A45" s="122"/>
      <c r="B45" s="123"/>
      <c r="C45" s="116" t="s">
        <v>89</v>
      </c>
      <c r="D45" s="631">
        <v>6445</v>
      </c>
      <c r="E45" s="631">
        <v>7069</v>
      </c>
      <c r="F45" s="631">
        <f t="shared" si="31"/>
        <v>13514</v>
      </c>
      <c r="G45" s="631">
        <v>1438</v>
      </c>
      <c r="H45" s="631">
        <v>2377</v>
      </c>
      <c r="I45" s="631">
        <v>2698</v>
      </c>
      <c r="J45" s="631">
        <f t="shared" si="32"/>
        <v>6513</v>
      </c>
      <c r="K45" s="631">
        <f t="shared" si="33"/>
        <v>7883</v>
      </c>
      <c r="L45" s="631">
        <f t="shared" si="33"/>
        <v>9446</v>
      </c>
      <c r="M45" s="631">
        <f t="shared" si="34"/>
        <v>2698</v>
      </c>
      <c r="N45" s="632">
        <f t="shared" si="35"/>
        <v>20027</v>
      </c>
      <c r="P45" s="126"/>
    </row>
    <row r="46" spans="1:16" s="113" customFormat="1" ht="18" customHeight="1" x14ac:dyDescent="0.3">
      <c r="A46" s="122"/>
      <c r="B46" s="123"/>
      <c r="C46" s="116" t="s">
        <v>299</v>
      </c>
      <c r="D46" s="631">
        <v>30377</v>
      </c>
      <c r="E46" s="631">
        <v>30481</v>
      </c>
      <c r="F46" s="631">
        <f t="shared" si="31"/>
        <v>60858</v>
      </c>
      <c r="G46" s="631">
        <v>3265</v>
      </c>
      <c r="H46" s="631">
        <v>7502</v>
      </c>
      <c r="I46" s="631">
        <v>9341</v>
      </c>
      <c r="J46" s="631">
        <f t="shared" si="32"/>
        <v>20108</v>
      </c>
      <c r="K46" s="631">
        <f t="shared" si="33"/>
        <v>33642</v>
      </c>
      <c r="L46" s="631">
        <f t="shared" si="33"/>
        <v>37983</v>
      </c>
      <c r="M46" s="631">
        <f t="shared" si="34"/>
        <v>9341</v>
      </c>
      <c r="N46" s="632">
        <f t="shared" si="35"/>
        <v>80966</v>
      </c>
      <c r="P46" s="126"/>
    </row>
    <row r="47" spans="1:16" s="113" customFormat="1" ht="18" customHeight="1" x14ac:dyDescent="0.3">
      <c r="A47" s="122"/>
      <c r="B47" s="123"/>
      <c r="C47" s="116" t="s">
        <v>300</v>
      </c>
      <c r="D47" s="631">
        <v>10678</v>
      </c>
      <c r="E47" s="631">
        <v>13903</v>
      </c>
      <c r="F47" s="631">
        <f t="shared" si="31"/>
        <v>24581</v>
      </c>
      <c r="G47" s="631">
        <v>1534</v>
      </c>
      <c r="H47" s="631">
        <v>3355</v>
      </c>
      <c r="I47" s="631">
        <v>4922</v>
      </c>
      <c r="J47" s="631">
        <f t="shared" si="32"/>
        <v>9811</v>
      </c>
      <c r="K47" s="631">
        <f t="shared" si="33"/>
        <v>12212</v>
      </c>
      <c r="L47" s="631">
        <f t="shared" si="33"/>
        <v>17258</v>
      </c>
      <c r="M47" s="631">
        <f t="shared" si="34"/>
        <v>4922</v>
      </c>
      <c r="N47" s="632">
        <f t="shared" si="35"/>
        <v>34392</v>
      </c>
      <c r="P47" s="126"/>
    </row>
    <row r="48" spans="1:16" s="113" customFormat="1" ht="24" customHeight="1" x14ac:dyDescent="0.3">
      <c r="A48" s="119"/>
      <c r="B48" s="120" t="s">
        <v>90</v>
      </c>
      <c r="C48" s="121"/>
      <c r="D48" s="633">
        <f t="shared" ref="D48:N48" si="36">D52+D51+D50+D49</f>
        <v>105060</v>
      </c>
      <c r="E48" s="633">
        <f t="shared" si="36"/>
        <v>129102</v>
      </c>
      <c r="F48" s="633">
        <f t="shared" si="36"/>
        <v>234162</v>
      </c>
      <c r="G48" s="633">
        <f t="shared" si="36"/>
        <v>15584</v>
      </c>
      <c r="H48" s="633">
        <f t="shared" si="36"/>
        <v>48523</v>
      </c>
      <c r="I48" s="633">
        <f t="shared" si="36"/>
        <v>51803</v>
      </c>
      <c r="J48" s="633">
        <f t="shared" si="36"/>
        <v>115910</v>
      </c>
      <c r="K48" s="633">
        <f t="shared" si="36"/>
        <v>120644</v>
      </c>
      <c r="L48" s="633">
        <f t="shared" si="36"/>
        <v>177625</v>
      </c>
      <c r="M48" s="633">
        <f t="shared" si="36"/>
        <v>51803</v>
      </c>
      <c r="N48" s="635">
        <f t="shared" si="36"/>
        <v>350072</v>
      </c>
    </row>
    <row r="49" spans="1:14" s="113" customFormat="1" ht="18" customHeight="1" x14ac:dyDescent="0.3">
      <c r="A49" s="122"/>
      <c r="B49" s="123"/>
      <c r="C49" s="116" t="s">
        <v>91</v>
      </c>
      <c r="D49" s="631">
        <v>9660</v>
      </c>
      <c r="E49" s="631">
        <v>9953</v>
      </c>
      <c r="F49" s="631">
        <f t="shared" ref="F49:F52" si="37">D49+E49</f>
        <v>19613</v>
      </c>
      <c r="G49" s="631">
        <v>1414</v>
      </c>
      <c r="H49" s="631">
        <v>3752</v>
      </c>
      <c r="I49" s="631">
        <v>4910</v>
      </c>
      <c r="J49" s="631">
        <f>SUM(G49:I49)</f>
        <v>10076</v>
      </c>
      <c r="K49" s="631">
        <f t="shared" ref="K49:L52" si="38">D49+G49</f>
        <v>11074</v>
      </c>
      <c r="L49" s="631">
        <f t="shared" si="38"/>
        <v>13705</v>
      </c>
      <c r="M49" s="631">
        <f t="shared" ref="M49:M52" si="39">I49</f>
        <v>4910</v>
      </c>
      <c r="N49" s="632">
        <f t="shared" ref="N49:N51" si="40">SUM(K49:M49)</f>
        <v>29689</v>
      </c>
    </row>
    <row r="50" spans="1:14" s="113" customFormat="1" ht="18" customHeight="1" x14ac:dyDescent="0.3">
      <c r="A50" s="122"/>
      <c r="B50" s="123"/>
      <c r="C50" s="116" t="s">
        <v>90</v>
      </c>
      <c r="D50" s="631">
        <v>59043</v>
      </c>
      <c r="E50" s="631">
        <v>85114</v>
      </c>
      <c r="F50" s="631">
        <f t="shared" si="37"/>
        <v>144157</v>
      </c>
      <c r="G50" s="631">
        <v>9073</v>
      </c>
      <c r="H50" s="631">
        <v>32984</v>
      </c>
      <c r="I50" s="631">
        <v>33705</v>
      </c>
      <c r="J50" s="631">
        <f>SUM(G50:I50)</f>
        <v>75762</v>
      </c>
      <c r="K50" s="631">
        <f t="shared" si="38"/>
        <v>68116</v>
      </c>
      <c r="L50" s="631">
        <f t="shared" si="38"/>
        <v>118098</v>
      </c>
      <c r="M50" s="631">
        <f t="shared" si="39"/>
        <v>33705</v>
      </c>
      <c r="N50" s="632">
        <f t="shared" si="40"/>
        <v>219919</v>
      </c>
    </row>
    <row r="51" spans="1:14" s="113" customFormat="1" ht="18" customHeight="1" x14ac:dyDescent="0.3">
      <c r="A51" s="122"/>
      <c r="B51" s="123"/>
      <c r="C51" s="116" t="s">
        <v>92</v>
      </c>
      <c r="D51" s="631">
        <v>29727</v>
      </c>
      <c r="E51" s="631">
        <v>28316</v>
      </c>
      <c r="F51" s="631">
        <f t="shared" si="37"/>
        <v>58043</v>
      </c>
      <c r="G51" s="631">
        <v>4011</v>
      </c>
      <c r="H51" s="631">
        <v>10177</v>
      </c>
      <c r="I51" s="631">
        <v>11148</v>
      </c>
      <c r="J51" s="631">
        <f>SUM(G51:I51)</f>
        <v>25336</v>
      </c>
      <c r="K51" s="631">
        <f t="shared" si="38"/>
        <v>33738</v>
      </c>
      <c r="L51" s="631">
        <f t="shared" si="38"/>
        <v>38493</v>
      </c>
      <c r="M51" s="631">
        <f t="shared" si="39"/>
        <v>11148</v>
      </c>
      <c r="N51" s="632">
        <f t="shared" si="40"/>
        <v>83379</v>
      </c>
    </row>
    <row r="52" spans="1:14" s="113" customFormat="1" ht="18" customHeight="1" x14ac:dyDescent="0.3">
      <c r="A52" s="122"/>
      <c r="B52" s="123"/>
      <c r="C52" s="116" t="s">
        <v>93</v>
      </c>
      <c r="D52" s="631">
        <v>6630</v>
      </c>
      <c r="E52" s="631">
        <v>5719</v>
      </c>
      <c r="F52" s="631">
        <f t="shared" si="37"/>
        <v>12349</v>
      </c>
      <c r="G52" s="631">
        <v>1086</v>
      </c>
      <c r="H52" s="631">
        <v>1610</v>
      </c>
      <c r="I52" s="631">
        <v>2040</v>
      </c>
      <c r="J52" s="631">
        <f>SUM(G52:I52)</f>
        <v>4736</v>
      </c>
      <c r="K52" s="631">
        <f t="shared" si="38"/>
        <v>7716</v>
      </c>
      <c r="L52" s="631">
        <f t="shared" si="38"/>
        <v>7329</v>
      </c>
      <c r="M52" s="631">
        <f t="shared" si="39"/>
        <v>2040</v>
      </c>
      <c r="N52" s="632">
        <f>SUM(K52:M52)</f>
        <v>17085</v>
      </c>
    </row>
    <row r="53" spans="1:14" s="113" customFormat="1" ht="24" customHeight="1" x14ac:dyDescent="0.3">
      <c r="A53" s="119"/>
      <c r="B53" s="120" t="s">
        <v>94</v>
      </c>
      <c r="C53" s="121"/>
      <c r="D53" s="633">
        <f>SUM(D54:D58)</f>
        <v>26824</v>
      </c>
      <c r="E53" s="633">
        <f t="shared" ref="E53:N53" si="41">SUM(E54:E58)</f>
        <v>24906</v>
      </c>
      <c r="F53" s="633">
        <f t="shared" si="41"/>
        <v>51730</v>
      </c>
      <c r="G53" s="633">
        <f t="shared" si="41"/>
        <v>4220</v>
      </c>
      <c r="H53" s="633">
        <f t="shared" si="41"/>
        <v>12207</v>
      </c>
      <c r="I53" s="633">
        <f t="shared" si="41"/>
        <v>15646</v>
      </c>
      <c r="J53" s="633">
        <f t="shared" si="41"/>
        <v>32073</v>
      </c>
      <c r="K53" s="633">
        <f t="shared" si="41"/>
        <v>31044</v>
      </c>
      <c r="L53" s="633">
        <f t="shared" si="41"/>
        <v>37113</v>
      </c>
      <c r="M53" s="633">
        <f t="shared" si="41"/>
        <v>15646</v>
      </c>
      <c r="N53" s="635">
        <f t="shared" si="41"/>
        <v>83803</v>
      </c>
    </row>
    <row r="54" spans="1:14" s="113" customFormat="1" ht="18" customHeight="1" x14ac:dyDescent="0.3">
      <c r="A54" s="122"/>
      <c r="B54" s="123"/>
      <c r="C54" s="116" t="s">
        <v>95</v>
      </c>
      <c r="D54" s="631">
        <v>4953</v>
      </c>
      <c r="E54" s="631">
        <v>5638</v>
      </c>
      <c r="F54" s="631">
        <f t="shared" ref="F54:F58" si="42">D54+E54</f>
        <v>10591</v>
      </c>
      <c r="G54" s="631">
        <v>830</v>
      </c>
      <c r="H54" s="631">
        <v>2848</v>
      </c>
      <c r="I54" s="631">
        <v>4033</v>
      </c>
      <c r="J54" s="631">
        <f>SUM(G54:I54)</f>
        <v>7711</v>
      </c>
      <c r="K54" s="631">
        <f t="shared" ref="K54:L58" si="43">D54+G54</f>
        <v>5783</v>
      </c>
      <c r="L54" s="631">
        <f t="shared" si="43"/>
        <v>8486</v>
      </c>
      <c r="M54" s="631">
        <f t="shared" ref="M54:M58" si="44">I54</f>
        <v>4033</v>
      </c>
      <c r="N54" s="632">
        <f t="shared" ref="N54:N58" si="45">SUM(K54:M54)</f>
        <v>18302</v>
      </c>
    </row>
    <row r="55" spans="1:14" s="113" customFormat="1" ht="18" customHeight="1" x14ac:dyDescent="0.3">
      <c r="A55" s="122"/>
      <c r="B55" s="123"/>
      <c r="C55" s="116" t="s">
        <v>96</v>
      </c>
      <c r="D55" s="631">
        <v>4682</v>
      </c>
      <c r="E55" s="631">
        <v>3201</v>
      </c>
      <c r="F55" s="631">
        <f t="shared" si="42"/>
        <v>7883</v>
      </c>
      <c r="G55" s="631">
        <v>722</v>
      </c>
      <c r="H55" s="631">
        <v>1684</v>
      </c>
      <c r="I55" s="631">
        <v>1751</v>
      </c>
      <c r="J55" s="631">
        <f>SUM(G55:I55)</f>
        <v>4157</v>
      </c>
      <c r="K55" s="631">
        <f t="shared" si="43"/>
        <v>5404</v>
      </c>
      <c r="L55" s="631">
        <f t="shared" si="43"/>
        <v>4885</v>
      </c>
      <c r="M55" s="631">
        <f t="shared" si="44"/>
        <v>1751</v>
      </c>
      <c r="N55" s="632">
        <f t="shared" si="45"/>
        <v>12040</v>
      </c>
    </row>
    <row r="56" spans="1:14" s="113" customFormat="1" ht="18" customHeight="1" x14ac:dyDescent="0.3">
      <c r="A56" s="122"/>
      <c r="B56" s="123"/>
      <c r="C56" s="116" t="s">
        <v>97</v>
      </c>
      <c r="D56" s="631">
        <v>6322</v>
      </c>
      <c r="E56" s="631">
        <v>6005</v>
      </c>
      <c r="F56" s="631">
        <f t="shared" si="42"/>
        <v>12327</v>
      </c>
      <c r="G56" s="631">
        <v>917</v>
      </c>
      <c r="H56" s="631">
        <v>2666</v>
      </c>
      <c r="I56" s="631">
        <v>4737</v>
      </c>
      <c r="J56" s="631">
        <f>SUM(G56:I56)</f>
        <v>8320</v>
      </c>
      <c r="K56" s="631">
        <f t="shared" si="43"/>
        <v>7239</v>
      </c>
      <c r="L56" s="631">
        <f t="shared" si="43"/>
        <v>8671</v>
      </c>
      <c r="M56" s="631">
        <f t="shared" si="44"/>
        <v>4737</v>
      </c>
      <c r="N56" s="632">
        <f t="shared" si="45"/>
        <v>20647</v>
      </c>
    </row>
    <row r="57" spans="1:14" s="113" customFormat="1" ht="18" customHeight="1" x14ac:dyDescent="0.3">
      <c r="A57" s="122"/>
      <c r="B57" s="123"/>
      <c r="C57" s="116" t="s">
        <v>98</v>
      </c>
      <c r="D57" s="631">
        <v>7339</v>
      </c>
      <c r="E57" s="631">
        <v>6691</v>
      </c>
      <c r="F57" s="631">
        <f t="shared" si="42"/>
        <v>14030</v>
      </c>
      <c r="G57" s="631">
        <v>987</v>
      </c>
      <c r="H57" s="631">
        <v>3459</v>
      </c>
      <c r="I57" s="631">
        <v>3211</v>
      </c>
      <c r="J57" s="631">
        <f>SUM(G57:I57)</f>
        <v>7657</v>
      </c>
      <c r="K57" s="631">
        <f t="shared" si="43"/>
        <v>8326</v>
      </c>
      <c r="L57" s="631">
        <f t="shared" si="43"/>
        <v>10150</v>
      </c>
      <c r="M57" s="631">
        <f t="shared" si="44"/>
        <v>3211</v>
      </c>
      <c r="N57" s="632">
        <f t="shared" si="45"/>
        <v>21687</v>
      </c>
    </row>
    <row r="58" spans="1:14" s="113" customFormat="1" ht="18" customHeight="1" x14ac:dyDescent="0.3">
      <c r="A58" s="122"/>
      <c r="B58" s="123"/>
      <c r="C58" s="116" t="s">
        <v>99</v>
      </c>
      <c r="D58" s="631">
        <v>3528</v>
      </c>
      <c r="E58" s="631">
        <v>3371</v>
      </c>
      <c r="F58" s="631">
        <f t="shared" si="42"/>
        <v>6899</v>
      </c>
      <c r="G58" s="631">
        <v>764</v>
      </c>
      <c r="H58" s="631">
        <v>1550</v>
      </c>
      <c r="I58" s="631">
        <v>1914</v>
      </c>
      <c r="J58" s="631">
        <f>SUM(G58:I58)</f>
        <v>4228</v>
      </c>
      <c r="K58" s="631">
        <f t="shared" si="43"/>
        <v>4292</v>
      </c>
      <c r="L58" s="631">
        <f t="shared" si="43"/>
        <v>4921</v>
      </c>
      <c r="M58" s="631">
        <f t="shared" si="44"/>
        <v>1914</v>
      </c>
      <c r="N58" s="632">
        <f t="shared" si="45"/>
        <v>11127</v>
      </c>
    </row>
    <row r="59" spans="1:14" s="113" customFormat="1" ht="24" customHeight="1" x14ac:dyDescent="0.3">
      <c r="A59" s="119"/>
      <c r="B59" s="120" t="s">
        <v>100</v>
      </c>
      <c r="C59" s="121"/>
      <c r="D59" s="633">
        <f>SUM(D60:D62)</f>
        <v>38561</v>
      </c>
      <c r="E59" s="633">
        <f t="shared" ref="E59:N59" si="46">SUM(E60:E62)</f>
        <v>58150</v>
      </c>
      <c r="F59" s="633">
        <f t="shared" si="46"/>
        <v>96711</v>
      </c>
      <c r="G59" s="633">
        <f t="shared" si="46"/>
        <v>5857</v>
      </c>
      <c r="H59" s="633">
        <f t="shared" si="46"/>
        <v>21508</v>
      </c>
      <c r="I59" s="633">
        <f t="shared" si="46"/>
        <v>27400</v>
      </c>
      <c r="J59" s="633">
        <f t="shared" si="46"/>
        <v>54765</v>
      </c>
      <c r="K59" s="633">
        <f t="shared" si="46"/>
        <v>44418</v>
      </c>
      <c r="L59" s="633">
        <f t="shared" si="46"/>
        <v>79658</v>
      </c>
      <c r="M59" s="633">
        <f t="shared" si="46"/>
        <v>27400</v>
      </c>
      <c r="N59" s="635">
        <f t="shared" si="46"/>
        <v>151476</v>
      </c>
    </row>
    <row r="60" spans="1:14" s="113" customFormat="1" ht="18" customHeight="1" x14ac:dyDescent="0.3">
      <c r="A60" s="122"/>
      <c r="B60" s="123"/>
      <c r="C60" s="116" t="s">
        <v>101</v>
      </c>
      <c r="D60" s="631">
        <v>8722</v>
      </c>
      <c r="E60" s="631">
        <v>12427</v>
      </c>
      <c r="F60" s="631">
        <f t="shared" ref="F60:F62" si="47">D60+E60</f>
        <v>21149</v>
      </c>
      <c r="G60" s="631">
        <v>1244</v>
      </c>
      <c r="H60" s="631">
        <v>2680</v>
      </c>
      <c r="I60" s="631">
        <v>3507</v>
      </c>
      <c r="J60" s="631">
        <f>SUM(G60:I60)</f>
        <v>7431</v>
      </c>
      <c r="K60" s="631">
        <f t="shared" ref="K60:L64" si="48">D60+G60</f>
        <v>9966</v>
      </c>
      <c r="L60" s="631">
        <f t="shared" si="48"/>
        <v>15107</v>
      </c>
      <c r="M60" s="631">
        <f t="shared" ref="M60:M64" si="49">I60</f>
        <v>3507</v>
      </c>
      <c r="N60" s="632">
        <f t="shared" ref="N60:N64" si="50">SUM(K60:M60)</f>
        <v>28580</v>
      </c>
    </row>
    <row r="61" spans="1:14" s="113" customFormat="1" ht="18" customHeight="1" x14ac:dyDescent="0.3">
      <c r="A61" s="122"/>
      <c r="B61" s="123"/>
      <c r="C61" s="116" t="s">
        <v>100</v>
      </c>
      <c r="D61" s="631">
        <v>25878</v>
      </c>
      <c r="E61" s="631">
        <v>41042</v>
      </c>
      <c r="F61" s="631">
        <f t="shared" si="47"/>
        <v>66920</v>
      </c>
      <c r="G61" s="631">
        <v>3736</v>
      </c>
      <c r="H61" s="631">
        <v>17299</v>
      </c>
      <c r="I61" s="631">
        <v>20793</v>
      </c>
      <c r="J61" s="631">
        <f>SUM(G61:I61)</f>
        <v>41828</v>
      </c>
      <c r="K61" s="631">
        <f t="shared" si="48"/>
        <v>29614</v>
      </c>
      <c r="L61" s="631">
        <f t="shared" si="48"/>
        <v>58341</v>
      </c>
      <c r="M61" s="631">
        <f t="shared" si="49"/>
        <v>20793</v>
      </c>
      <c r="N61" s="632">
        <f t="shared" si="50"/>
        <v>108748</v>
      </c>
    </row>
    <row r="62" spans="1:14" s="113" customFormat="1" ht="18" customHeight="1" x14ac:dyDescent="0.3">
      <c r="A62" s="122"/>
      <c r="B62" s="123"/>
      <c r="C62" s="116" t="s">
        <v>102</v>
      </c>
      <c r="D62" s="631">
        <v>3961</v>
      </c>
      <c r="E62" s="631">
        <v>4681</v>
      </c>
      <c r="F62" s="631">
        <f t="shared" si="47"/>
        <v>8642</v>
      </c>
      <c r="G62" s="631">
        <v>877</v>
      </c>
      <c r="H62" s="631">
        <v>1529</v>
      </c>
      <c r="I62" s="631">
        <v>3100</v>
      </c>
      <c r="J62" s="631">
        <f>SUM(G62:I62)</f>
        <v>5506</v>
      </c>
      <c r="K62" s="631">
        <f t="shared" si="48"/>
        <v>4838</v>
      </c>
      <c r="L62" s="631">
        <f t="shared" si="48"/>
        <v>6210</v>
      </c>
      <c r="M62" s="631">
        <f t="shared" si="49"/>
        <v>3100</v>
      </c>
      <c r="N62" s="632">
        <f t="shared" si="50"/>
        <v>14148</v>
      </c>
    </row>
    <row r="63" spans="1:14" s="113" customFormat="1" ht="42" customHeight="1" x14ac:dyDescent="0.3">
      <c r="A63" s="122"/>
      <c r="B63" s="724" t="s">
        <v>280</v>
      </c>
      <c r="C63" s="725"/>
      <c r="D63" s="633">
        <v>325</v>
      </c>
      <c r="E63" s="633">
        <v>1916</v>
      </c>
      <c r="F63" s="633">
        <f>D63+E63</f>
        <v>2241</v>
      </c>
      <c r="G63" s="633">
        <v>0</v>
      </c>
      <c r="H63" s="633">
        <v>15</v>
      </c>
      <c r="I63" s="633">
        <v>0</v>
      </c>
      <c r="J63" s="633">
        <f>SUM(G63:I63)</f>
        <v>15</v>
      </c>
      <c r="K63" s="633">
        <f t="shared" si="48"/>
        <v>325</v>
      </c>
      <c r="L63" s="633">
        <f t="shared" si="48"/>
        <v>1931</v>
      </c>
      <c r="M63" s="633">
        <f t="shared" si="49"/>
        <v>0</v>
      </c>
      <c r="N63" s="635">
        <f t="shared" si="50"/>
        <v>2256</v>
      </c>
    </row>
    <row r="64" spans="1:14" s="113" customFormat="1" ht="42" customHeight="1" x14ac:dyDescent="0.3">
      <c r="A64" s="122"/>
      <c r="B64" s="724" t="s">
        <v>294</v>
      </c>
      <c r="C64" s="725"/>
      <c r="D64" s="633">
        <v>8646</v>
      </c>
      <c r="E64" s="633">
        <v>8319</v>
      </c>
      <c r="F64" s="633">
        <f>D64+E64</f>
        <v>16965</v>
      </c>
      <c r="G64" s="633">
        <v>1351</v>
      </c>
      <c r="H64" s="633">
        <v>2806</v>
      </c>
      <c r="I64" s="633">
        <v>2597</v>
      </c>
      <c r="J64" s="633">
        <f>SUM(G64:I64)</f>
        <v>6754</v>
      </c>
      <c r="K64" s="633">
        <f t="shared" si="48"/>
        <v>9997</v>
      </c>
      <c r="L64" s="633">
        <f t="shared" si="48"/>
        <v>11125</v>
      </c>
      <c r="M64" s="633">
        <f t="shared" si="49"/>
        <v>2597</v>
      </c>
      <c r="N64" s="635">
        <f t="shared" si="50"/>
        <v>23719</v>
      </c>
    </row>
    <row r="65" spans="1:16" s="132" customFormat="1" ht="9" customHeight="1" x14ac:dyDescent="0.3">
      <c r="A65" s="122"/>
      <c r="B65" s="123"/>
      <c r="C65" s="127"/>
      <c r="D65" s="128"/>
      <c r="E65" s="128"/>
      <c r="F65" s="128"/>
      <c r="G65" s="129"/>
      <c r="H65" s="636"/>
      <c r="I65" s="129"/>
      <c r="J65" s="129"/>
      <c r="K65" s="130"/>
      <c r="L65" s="128"/>
      <c r="M65" s="637"/>
      <c r="N65" s="131"/>
    </row>
    <row r="66" spans="1:16" s="132" customFormat="1" ht="33" customHeight="1" thickBot="1" x14ac:dyDescent="0.35">
      <c r="A66" s="719" t="s">
        <v>103</v>
      </c>
      <c r="B66" s="720"/>
      <c r="C66" s="721"/>
      <c r="D66" s="133">
        <f>D37+D8+D6</f>
        <v>1268415</v>
      </c>
      <c r="E66" s="133">
        <f t="shared" ref="E66:M66" si="51">E37+E8+E6</f>
        <v>1847567</v>
      </c>
      <c r="F66" s="133">
        <f t="shared" si="51"/>
        <v>3115982</v>
      </c>
      <c r="G66" s="133">
        <f t="shared" si="51"/>
        <v>131235</v>
      </c>
      <c r="H66" s="133">
        <f t="shared" si="51"/>
        <v>458139</v>
      </c>
      <c r="I66" s="133">
        <f t="shared" si="51"/>
        <v>540520</v>
      </c>
      <c r="J66" s="133">
        <f t="shared" si="51"/>
        <v>1129894</v>
      </c>
      <c r="K66" s="133">
        <f t="shared" si="51"/>
        <v>1399650</v>
      </c>
      <c r="L66" s="133">
        <f t="shared" si="51"/>
        <v>2305706</v>
      </c>
      <c r="M66" s="133">
        <f t="shared" si="51"/>
        <v>540520</v>
      </c>
      <c r="N66" s="134">
        <f>K66+L66+M66</f>
        <v>4245876</v>
      </c>
      <c r="O66" s="409"/>
    </row>
    <row r="67" spans="1:16" s="113" customFormat="1" ht="18" customHeight="1" x14ac:dyDescent="0.3">
      <c r="A67" s="570" t="s">
        <v>282</v>
      </c>
      <c r="B67" s="135"/>
      <c r="C67" s="135"/>
      <c r="D67" s="136"/>
      <c r="E67" s="136"/>
      <c r="F67" s="136"/>
      <c r="G67" s="137"/>
      <c r="H67" s="137"/>
      <c r="I67" s="137"/>
      <c r="J67" s="137"/>
      <c r="K67" s="138"/>
      <c r="L67" s="136"/>
      <c r="M67" s="136"/>
      <c r="N67" s="138"/>
    </row>
    <row r="68" spans="1:16" s="113" customFormat="1" ht="18.75" customHeight="1" x14ac:dyDescent="0.3">
      <c r="A68" s="105"/>
      <c r="B68" s="135"/>
      <c r="C68" s="135"/>
      <c r="D68" s="136"/>
      <c r="E68" s="136"/>
      <c r="F68" s="138"/>
      <c r="G68" s="137"/>
      <c r="H68" s="137"/>
      <c r="I68" s="137"/>
      <c r="J68" s="137"/>
      <c r="K68" s="136"/>
      <c r="L68" s="136"/>
      <c r="M68" s="136"/>
      <c r="N68" s="517"/>
    </row>
    <row r="69" spans="1:16" s="113" customFormat="1" ht="18.75" customHeight="1" x14ac:dyDescent="0.4">
      <c r="A69" s="105"/>
      <c r="B69" s="135"/>
      <c r="C69" s="135"/>
      <c r="D69" s="136"/>
      <c r="E69" s="136"/>
      <c r="F69" s="136"/>
      <c r="G69" s="137"/>
      <c r="H69" s="137"/>
      <c r="I69" s="137"/>
      <c r="J69" s="137"/>
      <c r="K69" s="136"/>
      <c r="L69" s="136"/>
      <c r="M69" s="136"/>
      <c r="N69" s="541"/>
      <c r="O69" s="542"/>
      <c r="P69" s="540"/>
    </row>
    <row r="70" spans="1:16" s="113" customFormat="1" ht="18.75" customHeight="1" x14ac:dyDescent="0.3">
      <c r="A70" s="105"/>
      <c r="B70" s="135"/>
      <c r="C70" s="135"/>
      <c r="D70" s="136"/>
      <c r="E70" s="136"/>
      <c r="F70" s="136"/>
      <c r="G70" s="137"/>
      <c r="H70" s="137"/>
      <c r="I70" s="137"/>
      <c r="J70" s="137"/>
      <c r="K70" s="136"/>
      <c r="L70" s="136"/>
      <c r="M70" s="136"/>
      <c r="N70" s="136"/>
    </row>
    <row r="71" spans="1:16" s="113" customFormat="1" ht="21" customHeight="1" x14ac:dyDescent="0.3">
      <c r="A71" s="105"/>
      <c r="B71" s="135"/>
      <c r="C71" s="135"/>
      <c r="D71" s="136"/>
      <c r="E71" s="136"/>
      <c r="F71" s="136"/>
      <c r="G71" s="137"/>
      <c r="H71" s="137"/>
      <c r="I71" s="137"/>
      <c r="J71" s="137"/>
      <c r="K71" s="136"/>
      <c r="L71" s="136"/>
      <c r="M71" s="136"/>
      <c r="N71" s="136"/>
    </row>
    <row r="72" spans="1:16" s="113" customFormat="1" ht="21" customHeight="1" x14ac:dyDescent="0.3">
      <c r="A72" s="105"/>
      <c r="B72" s="135"/>
      <c r="C72" s="135"/>
      <c r="D72" s="136"/>
      <c r="E72" s="136"/>
      <c r="F72" s="136"/>
      <c r="G72" s="137"/>
      <c r="H72" s="137"/>
      <c r="I72" s="137"/>
      <c r="J72" s="137"/>
      <c r="K72" s="136"/>
      <c r="L72" s="136"/>
      <c r="M72" s="136"/>
      <c r="N72" s="136"/>
    </row>
    <row r="73" spans="1:16" s="113" customFormat="1" ht="21" customHeight="1" x14ac:dyDescent="0.3">
      <c r="A73" s="105"/>
      <c r="B73" s="135"/>
      <c r="C73" s="135"/>
      <c r="D73" s="136"/>
      <c r="E73" s="136"/>
      <c r="F73" s="136"/>
      <c r="G73" s="137"/>
      <c r="H73" s="137"/>
      <c r="I73" s="137"/>
      <c r="J73" s="137"/>
      <c r="K73" s="136"/>
      <c r="L73" s="136"/>
      <c r="M73" s="136"/>
      <c r="N73" s="136"/>
    </row>
    <row r="74" spans="1:16" s="139" customFormat="1" ht="24.75" customHeight="1" x14ac:dyDescent="0.3">
      <c r="A74" s="105"/>
      <c r="B74" s="135"/>
      <c r="C74" s="135"/>
      <c r="D74" s="136"/>
      <c r="E74" s="136"/>
      <c r="F74" s="136"/>
      <c r="G74" s="137"/>
      <c r="H74" s="137"/>
      <c r="I74" s="137"/>
      <c r="J74" s="137"/>
      <c r="K74" s="136"/>
      <c r="L74" s="136"/>
      <c r="M74" s="136"/>
      <c r="N74" s="136"/>
    </row>
    <row r="75" spans="1:16" s="139" customFormat="1" ht="6" customHeight="1" x14ac:dyDescent="0.3">
      <c r="A75" s="105"/>
      <c r="B75" s="135"/>
      <c r="C75" s="135"/>
      <c r="D75" s="136"/>
      <c r="E75" s="136"/>
      <c r="F75" s="136"/>
      <c r="G75" s="137"/>
      <c r="H75" s="137"/>
      <c r="I75" s="137"/>
      <c r="J75" s="137"/>
      <c r="K75" s="136"/>
      <c r="L75" s="136"/>
      <c r="M75" s="136"/>
      <c r="N75" s="136"/>
    </row>
    <row r="76" spans="1:16" x14ac:dyDescent="0.3">
      <c r="O76" s="105"/>
      <c r="P76" s="105"/>
    </row>
    <row r="77" spans="1:16" x14ac:dyDescent="0.3">
      <c r="O77" s="105"/>
      <c r="P77" s="105"/>
    </row>
    <row r="78" spans="1:16" ht="22.2" customHeight="1" x14ac:dyDescent="0.3"/>
    <row r="80" spans="1:16" x14ac:dyDescent="0.3">
      <c r="O80" s="105"/>
      <c r="P80" s="105"/>
    </row>
    <row r="81" spans="15:16" x14ac:dyDescent="0.3">
      <c r="O81" s="105"/>
      <c r="P81" s="105"/>
    </row>
    <row r="82" spans="15:16" x14ac:dyDescent="0.3">
      <c r="O82" s="105"/>
      <c r="P82" s="105"/>
    </row>
    <row r="83" spans="15:16" x14ac:dyDescent="0.3">
      <c r="O83" s="105"/>
      <c r="P83" s="105"/>
    </row>
    <row r="84" spans="15:16" x14ac:dyDescent="0.3">
      <c r="O84" s="105"/>
      <c r="P84" s="105"/>
    </row>
    <row r="85" spans="15:16" x14ac:dyDescent="0.3">
      <c r="O85" s="105"/>
      <c r="P85" s="105"/>
    </row>
  </sheetData>
  <mergeCells count="9">
    <mergeCell ref="A1:N1"/>
    <mergeCell ref="A4:C5"/>
    <mergeCell ref="D4:F4"/>
    <mergeCell ref="G4:J4"/>
    <mergeCell ref="A66:C66"/>
    <mergeCell ref="B36:C36"/>
    <mergeCell ref="B63:C63"/>
    <mergeCell ref="B64:C64"/>
    <mergeCell ref="A37:C37"/>
  </mergeCells>
  <printOptions horizontalCentered="1"/>
  <pageMargins left="0.59055118110236227" right="0.59055118110236227" top="0.6692913385826772" bottom="0.59055118110236227" header="0.51181102362204722" footer="0.39370078740157483"/>
  <pageSetup paperSize="9" scale="70" fitToHeight="2" orientation="landscape" verticalDpi="4294967292" r:id="rId1"/>
  <headerFooter alignWithMargins="0"/>
  <rowBreaks count="1" manualBreakCount="1">
    <brk id="29" max="1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85"/>
  <sheetViews>
    <sheetView view="pageBreakPreview" zoomScale="62" zoomScaleNormal="80" zoomScaleSheetLayoutView="62" workbookViewId="0">
      <selection sqref="A1:L1"/>
    </sheetView>
  </sheetViews>
  <sheetFormatPr baseColWidth="10" defaultColWidth="8.88671875" defaultRowHeight="13.8" x14ac:dyDescent="0.3"/>
  <cols>
    <col min="1" max="1" width="4.5546875" style="166" customWidth="1"/>
    <col min="2" max="2" width="4.44140625" style="135" customWidth="1"/>
    <col min="3" max="3" width="24.88671875" style="135" customWidth="1"/>
    <col min="4" max="12" width="14.6640625" style="135" customWidth="1"/>
    <col min="13" max="14" width="10.33203125" style="135" customWidth="1"/>
    <col min="15" max="232" width="8.88671875" style="105" customWidth="1"/>
    <col min="233" max="16384" width="8.88671875" style="105"/>
  </cols>
  <sheetData>
    <row r="1" spans="1:15" s="140" customFormat="1" ht="30" customHeight="1" x14ac:dyDescent="0.3">
      <c r="A1" s="708" t="str">
        <f>"Indeling van de werknemers naar plaats van tewerkstelling, sector en geslacht op "&amp;Feuil1!A7&amp;" "&amp;Feuil1!A8&amp;" "</f>
        <v xml:space="preserve">Indeling van de werknemers naar plaats van tewerkstelling, sector en geslacht op 31 december 2023 </v>
      </c>
      <c r="B1" s="667"/>
      <c r="C1" s="667"/>
      <c r="D1" s="667"/>
      <c r="E1" s="667"/>
      <c r="F1" s="667"/>
      <c r="G1" s="667"/>
      <c r="H1" s="667"/>
      <c r="I1" s="667"/>
      <c r="J1" s="667"/>
      <c r="K1" s="667"/>
      <c r="L1" s="667"/>
      <c r="N1" s="90"/>
    </row>
    <row r="2" spans="1:15" s="96" customFormat="1" ht="20.100000000000001" customHeight="1" x14ac:dyDescent="0.35">
      <c r="B2" s="92"/>
      <c r="C2" s="92"/>
      <c r="D2" s="93"/>
      <c r="E2" s="141"/>
      <c r="F2" s="94"/>
      <c r="G2" s="94"/>
      <c r="H2" s="94"/>
      <c r="I2" s="94"/>
      <c r="J2" s="94"/>
      <c r="K2" s="94"/>
      <c r="L2" s="94"/>
    </row>
    <row r="3" spans="1:15" s="96" customFormat="1" ht="23.25" customHeight="1" thickBot="1" x14ac:dyDescent="0.4">
      <c r="A3" s="97" t="s">
        <v>104</v>
      </c>
      <c r="B3" s="98"/>
      <c r="C3" s="98"/>
      <c r="D3" s="99"/>
      <c r="E3" s="100"/>
      <c r="F3" s="100"/>
      <c r="G3" s="100"/>
      <c r="H3" s="100"/>
      <c r="I3" s="100"/>
      <c r="J3" s="100"/>
      <c r="K3" s="100"/>
      <c r="L3" s="100"/>
    </row>
    <row r="4" spans="1:15" ht="30" customHeight="1" x14ac:dyDescent="0.3">
      <c r="A4" s="709" t="s">
        <v>51</v>
      </c>
      <c r="B4" s="710"/>
      <c r="C4" s="711"/>
      <c r="D4" s="717" t="s">
        <v>285</v>
      </c>
      <c r="E4" s="730"/>
      <c r="F4" s="716"/>
      <c r="G4" s="142" t="s">
        <v>11</v>
      </c>
      <c r="H4" s="103"/>
      <c r="I4" s="143"/>
      <c r="J4" s="102" t="s">
        <v>52</v>
      </c>
      <c r="K4" s="103"/>
      <c r="L4" s="104"/>
      <c r="M4" s="105"/>
      <c r="N4" s="105"/>
    </row>
    <row r="5" spans="1:15" ht="75" customHeight="1" x14ac:dyDescent="0.3">
      <c r="A5" s="712"/>
      <c r="B5" s="713"/>
      <c r="C5" s="714"/>
      <c r="D5" s="107" t="s">
        <v>7</v>
      </c>
      <c r="E5" s="107" t="s">
        <v>8</v>
      </c>
      <c r="F5" s="107" t="s">
        <v>9</v>
      </c>
      <c r="G5" s="107" t="s">
        <v>7</v>
      </c>
      <c r="H5" s="107" t="s">
        <v>8</v>
      </c>
      <c r="I5" s="107" t="s">
        <v>9</v>
      </c>
      <c r="J5" s="107" t="s">
        <v>7</v>
      </c>
      <c r="K5" s="107" t="s">
        <v>8</v>
      </c>
      <c r="L5" s="144" t="s">
        <v>9</v>
      </c>
      <c r="M5" s="105"/>
      <c r="N5" s="105"/>
    </row>
    <row r="6" spans="1:15" s="132" customFormat="1" ht="33" customHeight="1" x14ac:dyDescent="0.3">
      <c r="A6" s="110" t="s">
        <v>53</v>
      </c>
      <c r="B6" s="145"/>
      <c r="C6" s="146"/>
      <c r="D6" s="638">
        <f>D7</f>
        <v>196600</v>
      </c>
      <c r="E6" s="638">
        <f t="shared" ref="E6:L6" si="0">E7</f>
        <v>208755</v>
      </c>
      <c r="F6" s="638">
        <f t="shared" si="0"/>
        <v>405355</v>
      </c>
      <c r="G6" s="638">
        <f t="shared" si="0"/>
        <v>119194</v>
      </c>
      <c r="H6" s="638">
        <f t="shared" si="0"/>
        <v>130111</v>
      </c>
      <c r="I6" s="638">
        <f t="shared" si="0"/>
        <v>249305</v>
      </c>
      <c r="J6" s="638">
        <f t="shared" si="0"/>
        <v>315794</v>
      </c>
      <c r="K6" s="638">
        <f t="shared" si="0"/>
        <v>338866</v>
      </c>
      <c r="L6" s="630">
        <f t="shared" si="0"/>
        <v>654660</v>
      </c>
      <c r="N6" s="113"/>
    </row>
    <row r="7" spans="1:15" s="148" customFormat="1" ht="18" customHeight="1" x14ac:dyDescent="0.3">
      <c r="A7" s="147"/>
      <c r="B7" s="115"/>
      <c r="C7" s="116" t="s">
        <v>54</v>
      </c>
      <c r="D7" s="631">
        <v>196600</v>
      </c>
      <c r="E7" s="631">
        <v>208755</v>
      </c>
      <c r="F7" s="631">
        <f>D7+E7</f>
        <v>405355</v>
      </c>
      <c r="G7" s="631">
        <v>119194</v>
      </c>
      <c r="H7" s="631">
        <v>130111</v>
      </c>
      <c r="I7" s="631">
        <f>G7+H7</f>
        <v>249305</v>
      </c>
      <c r="J7" s="631">
        <f>D7+G7</f>
        <v>315794</v>
      </c>
      <c r="K7" s="631">
        <f>E7+H7</f>
        <v>338866</v>
      </c>
      <c r="L7" s="639">
        <f>J7+K7</f>
        <v>654660</v>
      </c>
      <c r="N7" s="113"/>
      <c r="O7" s="518"/>
    </row>
    <row r="8" spans="1:15" s="148" customFormat="1" ht="33" customHeight="1" x14ac:dyDescent="0.3">
      <c r="A8" s="110" t="s">
        <v>55</v>
      </c>
      <c r="B8" s="149"/>
      <c r="C8" s="150"/>
      <c r="D8" s="638">
        <f>D9+D13+D20+D27+D16+D36</f>
        <v>1063406</v>
      </c>
      <c r="E8" s="638">
        <f t="shared" ref="E8:L8" si="1">E9+E13+E20+E27+E16+E36</f>
        <v>888703</v>
      </c>
      <c r="F8" s="638">
        <f t="shared" si="1"/>
        <v>1952109</v>
      </c>
      <c r="G8" s="638">
        <f t="shared" si="1"/>
        <v>196442</v>
      </c>
      <c r="H8" s="638">
        <f t="shared" si="1"/>
        <v>324786</v>
      </c>
      <c r="I8" s="638">
        <f t="shared" si="1"/>
        <v>521228</v>
      </c>
      <c r="J8" s="638">
        <f t="shared" si="1"/>
        <v>1259848</v>
      </c>
      <c r="K8" s="638">
        <f t="shared" si="1"/>
        <v>1213489</v>
      </c>
      <c r="L8" s="630">
        <f t="shared" si="1"/>
        <v>2473337</v>
      </c>
      <c r="N8" s="113"/>
    </row>
    <row r="9" spans="1:15" s="132" customFormat="1" ht="26.1" customHeight="1" x14ac:dyDescent="0.3">
      <c r="A9" s="151"/>
      <c r="B9" s="120" t="s">
        <v>56</v>
      </c>
      <c r="C9" s="152"/>
      <c r="D9" s="633">
        <f>SUM(D10:D12)</f>
        <v>325334</v>
      </c>
      <c r="E9" s="633">
        <f t="shared" ref="E9:L9" si="2">SUM(E10:E12)</f>
        <v>269219</v>
      </c>
      <c r="F9" s="633">
        <f t="shared" si="2"/>
        <v>594553</v>
      </c>
      <c r="G9" s="633">
        <f t="shared" si="2"/>
        <v>56838</v>
      </c>
      <c r="H9" s="633">
        <f t="shared" si="2"/>
        <v>92367</v>
      </c>
      <c r="I9" s="633">
        <f t="shared" si="2"/>
        <v>149205</v>
      </c>
      <c r="J9" s="633">
        <f t="shared" si="2"/>
        <v>382172</v>
      </c>
      <c r="K9" s="633">
        <f t="shared" si="2"/>
        <v>361586</v>
      </c>
      <c r="L9" s="640">
        <f t="shared" si="2"/>
        <v>743758</v>
      </c>
      <c r="N9" s="113"/>
    </row>
    <row r="10" spans="1:15" s="132" customFormat="1" ht="18" customHeight="1" x14ac:dyDescent="0.3">
      <c r="A10" s="122"/>
      <c r="B10" s="123"/>
      <c r="C10" s="116" t="s">
        <v>56</v>
      </c>
      <c r="D10" s="631">
        <v>185194</v>
      </c>
      <c r="E10" s="631">
        <v>156552</v>
      </c>
      <c r="F10" s="631">
        <f>D10+E10</f>
        <v>341746</v>
      </c>
      <c r="G10" s="631">
        <v>35595</v>
      </c>
      <c r="H10" s="631">
        <v>55217</v>
      </c>
      <c r="I10" s="631">
        <f>G10+H10</f>
        <v>90812</v>
      </c>
      <c r="J10" s="631">
        <f t="shared" ref="J10:K12" si="3">D10+G10</f>
        <v>220789</v>
      </c>
      <c r="K10" s="631">
        <f t="shared" si="3"/>
        <v>211769</v>
      </c>
      <c r="L10" s="639">
        <f>J10+K10</f>
        <v>432558</v>
      </c>
      <c r="N10" s="113"/>
    </row>
    <row r="11" spans="1:15" s="148" customFormat="1" ht="18" customHeight="1" x14ac:dyDescent="0.3">
      <c r="A11" s="122"/>
      <c r="B11" s="123"/>
      <c r="C11" s="116" t="s">
        <v>57</v>
      </c>
      <c r="D11" s="631">
        <v>62858</v>
      </c>
      <c r="E11" s="631">
        <v>51064</v>
      </c>
      <c r="F11" s="631">
        <f>D11+E11</f>
        <v>113922</v>
      </c>
      <c r="G11" s="631">
        <v>9380</v>
      </c>
      <c r="H11" s="631">
        <v>15485</v>
      </c>
      <c r="I11" s="631">
        <f>G11+H11</f>
        <v>24865</v>
      </c>
      <c r="J11" s="631">
        <f t="shared" si="3"/>
        <v>72238</v>
      </c>
      <c r="K11" s="631">
        <f t="shared" si="3"/>
        <v>66549</v>
      </c>
      <c r="L11" s="639">
        <f>J11+K11</f>
        <v>138787</v>
      </c>
      <c r="N11" s="113"/>
    </row>
    <row r="12" spans="1:15" s="148" customFormat="1" ht="18" customHeight="1" x14ac:dyDescent="0.3">
      <c r="A12" s="122"/>
      <c r="B12" s="123"/>
      <c r="C12" s="116" t="s">
        <v>58</v>
      </c>
      <c r="D12" s="631">
        <v>77282</v>
      </c>
      <c r="E12" s="631">
        <v>61603</v>
      </c>
      <c r="F12" s="631">
        <f>D12+E12</f>
        <v>138885</v>
      </c>
      <c r="G12" s="631">
        <v>11863</v>
      </c>
      <c r="H12" s="631">
        <v>21665</v>
      </c>
      <c r="I12" s="631">
        <f>G12+H12</f>
        <v>33528</v>
      </c>
      <c r="J12" s="631">
        <f t="shared" si="3"/>
        <v>89145</v>
      </c>
      <c r="K12" s="631">
        <f t="shared" si="3"/>
        <v>83268</v>
      </c>
      <c r="L12" s="639">
        <f>J12+K12</f>
        <v>172413</v>
      </c>
      <c r="N12" s="113"/>
    </row>
    <row r="13" spans="1:15" s="132" customFormat="1" ht="26.1" customHeight="1" x14ac:dyDescent="0.3">
      <c r="A13" s="124"/>
      <c r="B13" s="120" t="s">
        <v>59</v>
      </c>
      <c r="C13" s="152"/>
      <c r="D13" s="633">
        <f>SUM(D14:D15)</f>
        <v>186648</v>
      </c>
      <c r="E13" s="633">
        <f t="shared" ref="E13:L13" si="4">SUM(E14:E15)</f>
        <v>147266</v>
      </c>
      <c r="F13" s="633">
        <f t="shared" si="4"/>
        <v>333914</v>
      </c>
      <c r="G13" s="633">
        <f t="shared" si="4"/>
        <v>32526</v>
      </c>
      <c r="H13" s="633">
        <f t="shared" si="4"/>
        <v>46540</v>
      </c>
      <c r="I13" s="633">
        <f t="shared" si="4"/>
        <v>79066</v>
      </c>
      <c r="J13" s="633">
        <f t="shared" si="4"/>
        <v>219174</v>
      </c>
      <c r="K13" s="633">
        <f t="shared" si="4"/>
        <v>193806</v>
      </c>
      <c r="L13" s="640">
        <f t="shared" si="4"/>
        <v>412980</v>
      </c>
      <c r="M13" s="153"/>
      <c r="N13" s="125"/>
    </row>
    <row r="14" spans="1:15" s="132" customFormat="1" ht="18" customHeight="1" x14ac:dyDescent="0.3">
      <c r="A14" s="122"/>
      <c r="B14" s="123"/>
      <c r="C14" s="116" t="s">
        <v>60</v>
      </c>
      <c r="D14" s="631">
        <v>128635</v>
      </c>
      <c r="E14" s="631">
        <v>85869</v>
      </c>
      <c r="F14" s="631">
        <f>D14+E14</f>
        <v>214504</v>
      </c>
      <c r="G14" s="631">
        <v>13828</v>
      </c>
      <c r="H14" s="631">
        <v>19957</v>
      </c>
      <c r="I14" s="631">
        <f t="shared" ref="I14:I15" si="5">G14+H14</f>
        <v>33785</v>
      </c>
      <c r="J14" s="631">
        <f t="shared" ref="J14:K15" si="6">D14+G14</f>
        <v>142463</v>
      </c>
      <c r="K14" s="631">
        <f t="shared" si="6"/>
        <v>105826</v>
      </c>
      <c r="L14" s="639">
        <f>J14+K14</f>
        <v>248289</v>
      </c>
      <c r="N14" s="113"/>
    </row>
    <row r="15" spans="1:15" s="154" customFormat="1" ht="18" customHeight="1" x14ac:dyDescent="0.3">
      <c r="A15" s="122"/>
      <c r="B15" s="123"/>
      <c r="C15" s="116" t="s">
        <v>61</v>
      </c>
      <c r="D15" s="631">
        <v>58013</v>
      </c>
      <c r="E15" s="631">
        <v>61397</v>
      </c>
      <c r="F15" s="631">
        <f>D15+E15</f>
        <v>119410</v>
      </c>
      <c r="G15" s="631">
        <v>18698</v>
      </c>
      <c r="H15" s="631">
        <v>26583</v>
      </c>
      <c r="I15" s="631">
        <f t="shared" si="5"/>
        <v>45281</v>
      </c>
      <c r="J15" s="631">
        <f t="shared" si="6"/>
        <v>76711</v>
      </c>
      <c r="K15" s="631">
        <f t="shared" si="6"/>
        <v>87980</v>
      </c>
      <c r="L15" s="639">
        <f>J15+K15</f>
        <v>164691</v>
      </c>
      <c r="N15" s="126"/>
    </row>
    <row r="16" spans="1:15" s="154" customFormat="1" ht="26.1" customHeight="1" x14ac:dyDescent="0.3">
      <c r="A16" s="151"/>
      <c r="B16" s="120" t="s">
        <v>62</v>
      </c>
      <c r="C16" s="152"/>
      <c r="D16" s="633">
        <f>SUM(D17:D19)</f>
        <v>125380</v>
      </c>
      <c r="E16" s="633">
        <f t="shared" ref="E16:L16" si="7">SUM(E17:E19)</f>
        <v>108991</v>
      </c>
      <c r="F16" s="633">
        <f t="shared" si="7"/>
        <v>234371</v>
      </c>
      <c r="G16" s="633">
        <f t="shared" si="7"/>
        <v>27037</v>
      </c>
      <c r="H16" s="633">
        <f t="shared" si="7"/>
        <v>44683</v>
      </c>
      <c r="I16" s="633">
        <f t="shared" si="7"/>
        <v>71720</v>
      </c>
      <c r="J16" s="633">
        <f t="shared" si="7"/>
        <v>152417</v>
      </c>
      <c r="K16" s="633">
        <f t="shared" si="7"/>
        <v>153674</v>
      </c>
      <c r="L16" s="640">
        <f t="shared" si="7"/>
        <v>306091</v>
      </c>
      <c r="N16" s="126"/>
    </row>
    <row r="17" spans="1:14" ht="18" customHeight="1" x14ac:dyDescent="0.3">
      <c r="A17" s="122"/>
      <c r="B17" s="123"/>
      <c r="C17" s="116" t="s">
        <v>63</v>
      </c>
      <c r="D17" s="631">
        <v>71590</v>
      </c>
      <c r="E17" s="631">
        <v>65354</v>
      </c>
      <c r="F17" s="631">
        <f>D17+E17</f>
        <v>136944</v>
      </c>
      <c r="G17" s="631">
        <v>17990</v>
      </c>
      <c r="H17" s="631">
        <v>26398</v>
      </c>
      <c r="I17" s="631">
        <f>G17+H17</f>
        <v>44388</v>
      </c>
      <c r="J17" s="631">
        <f t="shared" ref="J17:K19" si="8">D17+G17</f>
        <v>89580</v>
      </c>
      <c r="K17" s="631">
        <f t="shared" si="8"/>
        <v>91752</v>
      </c>
      <c r="L17" s="639">
        <f>J17+K17</f>
        <v>181332</v>
      </c>
      <c r="M17" s="105"/>
      <c r="N17" s="126"/>
    </row>
    <row r="18" spans="1:14" s="154" customFormat="1" ht="18" customHeight="1" x14ac:dyDescent="0.3">
      <c r="A18" s="122"/>
      <c r="B18" s="123"/>
      <c r="C18" s="116" t="s">
        <v>64</v>
      </c>
      <c r="D18" s="631">
        <v>34624</v>
      </c>
      <c r="E18" s="631">
        <v>26330</v>
      </c>
      <c r="F18" s="631">
        <f>D18+E18</f>
        <v>60954</v>
      </c>
      <c r="G18" s="631">
        <v>5394</v>
      </c>
      <c r="H18" s="631">
        <v>9783</v>
      </c>
      <c r="I18" s="631">
        <f>G18+H18</f>
        <v>15177</v>
      </c>
      <c r="J18" s="631">
        <f t="shared" si="8"/>
        <v>40018</v>
      </c>
      <c r="K18" s="631">
        <f t="shared" si="8"/>
        <v>36113</v>
      </c>
      <c r="L18" s="639">
        <f>J18+K18</f>
        <v>76131</v>
      </c>
      <c r="N18" s="126"/>
    </row>
    <row r="19" spans="1:14" ht="18" customHeight="1" x14ac:dyDescent="0.3">
      <c r="A19" s="122"/>
      <c r="B19" s="123"/>
      <c r="C19" s="116" t="s">
        <v>65</v>
      </c>
      <c r="D19" s="631">
        <v>19166</v>
      </c>
      <c r="E19" s="631">
        <v>17307</v>
      </c>
      <c r="F19" s="631">
        <f>D19+E19</f>
        <v>36473</v>
      </c>
      <c r="G19" s="631">
        <v>3653</v>
      </c>
      <c r="H19" s="631">
        <v>8502</v>
      </c>
      <c r="I19" s="631">
        <f>G19+H19</f>
        <v>12155</v>
      </c>
      <c r="J19" s="631">
        <f t="shared" si="8"/>
        <v>22819</v>
      </c>
      <c r="K19" s="631">
        <f t="shared" si="8"/>
        <v>25809</v>
      </c>
      <c r="L19" s="639">
        <f>J19+K19</f>
        <v>48628</v>
      </c>
      <c r="M19" s="105"/>
      <c r="N19" s="126"/>
    </row>
    <row r="20" spans="1:14" s="154" customFormat="1" ht="26.1" customHeight="1" x14ac:dyDescent="0.3">
      <c r="A20" s="151"/>
      <c r="B20" s="120" t="s">
        <v>66</v>
      </c>
      <c r="C20" s="152"/>
      <c r="D20" s="633">
        <f>SUM(D21:D26)</f>
        <v>228396</v>
      </c>
      <c r="E20" s="633">
        <f t="shared" ref="E20:L20" si="9">SUM(E21:E26)</f>
        <v>194945</v>
      </c>
      <c r="F20" s="633">
        <f t="shared" si="9"/>
        <v>423341</v>
      </c>
      <c r="G20" s="633">
        <f t="shared" si="9"/>
        <v>45667</v>
      </c>
      <c r="H20" s="633">
        <f t="shared" si="9"/>
        <v>84077</v>
      </c>
      <c r="I20" s="633">
        <f t="shared" si="9"/>
        <v>129744</v>
      </c>
      <c r="J20" s="633">
        <f t="shared" si="9"/>
        <v>274063</v>
      </c>
      <c r="K20" s="633">
        <f t="shared" si="9"/>
        <v>279022</v>
      </c>
      <c r="L20" s="640">
        <f t="shared" si="9"/>
        <v>553085</v>
      </c>
      <c r="N20" s="126"/>
    </row>
    <row r="21" spans="1:14" ht="18" customHeight="1" x14ac:dyDescent="0.3">
      <c r="A21" s="122"/>
      <c r="B21" s="123"/>
      <c r="C21" s="116" t="s">
        <v>67</v>
      </c>
      <c r="D21" s="631">
        <v>26832</v>
      </c>
      <c r="E21" s="631">
        <v>27884</v>
      </c>
      <c r="F21" s="631">
        <f t="shared" ref="F21:F26" si="10">D21+E21</f>
        <v>54716</v>
      </c>
      <c r="G21" s="631">
        <v>6587</v>
      </c>
      <c r="H21" s="631">
        <v>12888</v>
      </c>
      <c r="I21" s="631">
        <f t="shared" ref="I21:I35" si="11">G21+H21</f>
        <v>19475</v>
      </c>
      <c r="J21" s="631">
        <f t="shared" ref="J21:K26" si="12">D21+G21</f>
        <v>33419</v>
      </c>
      <c r="K21" s="631">
        <f t="shared" si="12"/>
        <v>40772</v>
      </c>
      <c r="L21" s="639">
        <f t="shared" ref="L21:L26" si="13">J21+K21</f>
        <v>74191</v>
      </c>
      <c r="M21" s="105"/>
      <c r="N21" s="126"/>
    </row>
    <row r="22" spans="1:14" ht="18" customHeight="1" x14ac:dyDescent="0.3">
      <c r="A22" s="122"/>
      <c r="B22" s="123"/>
      <c r="C22" s="116" t="s">
        <v>68</v>
      </c>
      <c r="D22" s="631">
        <v>22350</v>
      </c>
      <c r="E22" s="631">
        <v>16757</v>
      </c>
      <c r="F22" s="631">
        <f t="shared" si="10"/>
        <v>39107</v>
      </c>
      <c r="G22" s="631">
        <v>3456</v>
      </c>
      <c r="H22" s="631">
        <v>8252</v>
      </c>
      <c r="I22" s="631">
        <f t="shared" si="11"/>
        <v>11708</v>
      </c>
      <c r="J22" s="631">
        <f t="shared" si="12"/>
        <v>25806</v>
      </c>
      <c r="K22" s="631">
        <f t="shared" si="12"/>
        <v>25009</v>
      </c>
      <c r="L22" s="639">
        <f t="shared" si="13"/>
        <v>50815</v>
      </c>
      <c r="M22" s="105"/>
      <c r="N22" s="126"/>
    </row>
    <row r="23" spans="1:14" s="154" customFormat="1" ht="18" customHeight="1" x14ac:dyDescent="0.3">
      <c r="A23" s="122"/>
      <c r="B23" s="123"/>
      <c r="C23" s="116" t="s">
        <v>69</v>
      </c>
      <c r="D23" s="631">
        <v>9566</v>
      </c>
      <c r="E23" s="631">
        <v>9503</v>
      </c>
      <c r="F23" s="631">
        <f t="shared" si="10"/>
        <v>19069</v>
      </c>
      <c r="G23" s="631">
        <v>1299</v>
      </c>
      <c r="H23" s="631">
        <v>3150</v>
      </c>
      <c r="I23" s="631">
        <f t="shared" si="11"/>
        <v>4449</v>
      </c>
      <c r="J23" s="631">
        <f t="shared" si="12"/>
        <v>10865</v>
      </c>
      <c r="K23" s="631">
        <f t="shared" si="12"/>
        <v>12653</v>
      </c>
      <c r="L23" s="639">
        <f t="shared" si="13"/>
        <v>23518</v>
      </c>
      <c r="N23" s="126"/>
    </row>
    <row r="24" spans="1:14" ht="18" customHeight="1" x14ac:dyDescent="0.3">
      <c r="A24" s="122"/>
      <c r="B24" s="123"/>
      <c r="C24" s="116" t="s">
        <v>70</v>
      </c>
      <c r="D24" s="631">
        <v>112889</v>
      </c>
      <c r="E24" s="631">
        <v>97041</v>
      </c>
      <c r="F24" s="631">
        <f t="shared" si="10"/>
        <v>209930</v>
      </c>
      <c r="G24" s="631">
        <v>26686</v>
      </c>
      <c r="H24" s="631">
        <v>42976</v>
      </c>
      <c r="I24" s="631">
        <f t="shared" si="11"/>
        <v>69662</v>
      </c>
      <c r="J24" s="631">
        <f t="shared" si="12"/>
        <v>139575</v>
      </c>
      <c r="K24" s="631">
        <f t="shared" si="12"/>
        <v>140017</v>
      </c>
      <c r="L24" s="639">
        <f t="shared" si="13"/>
        <v>279592</v>
      </c>
      <c r="M24" s="105"/>
      <c r="N24" s="126"/>
    </row>
    <row r="25" spans="1:14" ht="18" customHeight="1" x14ac:dyDescent="0.3">
      <c r="A25" s="122"/>
      <c r="B25" s="123"/>
      <c r="C25" s="116" t="s">
        <v>71</v>
      </c>
      <c r="D25" s="631">
        <v>14780</v>
      </c>
      <c r="E25" s="631">
        <v>13006</v>
      </c>
      <c r="F25" s="631">
        <f t="shared" si="10"/>
        <v>27786</v>
      </c>
      <c r="G25" s="631">
        <v>2203</v>
      </c>
      <c r="H25" s="631">
        <v>4366</v>
      </c>
      <c r="I25" s="631">
        <f t="shared" si="11"/>
        <v>6569</v>
      </c>
      <c r="J25" s="631">
        <f t="shared" si="12"/>
        <v>16983</v>
      </c>
      <c r="K25" s="631">
        <f t="shared" si="12"/>
        <v>17372</v>
      </c>
      <c r="L25" s="639">
        <f t="shared" si="13"/>
        <v>34355</v>
      </c>
      <c r="M25" s="105"/>
      <c r="N25" s="126"/>
    </row>
    <row r="26" spans="1:14" ht="18" customHeight="1" x14ac:dyDescent="0.3">
      <c r="A26" s="122"/>
      <c r="B26" s="123"/>
      <c r="C26" s="116" t="s">
        <v>72</v>
      </c>
      <c r="D26" s="631">
        <v>41979</v>
      </c>
      <c r="E26" s="631">
        <v>30754</v>
      </c>
      <c r="F26" s="631">
        <f t="shared" si="10"/>
        <v>72733</v>
      </c>
      <c r="G26" s="631">
        <v>5436</v>
      </c>
      <c r="H26" s="631">
        <v>12445</v>
      </c>
      <c r="I26" s="631">
        <f t="shared" si="11"/>
        <v>17881</v>
      </c>
      <c r="J26" s="631">
        <f t="shared" si="12"/>
        <v>47415</v>
      </c>
      <c r="K26" s="631">
        <f t="shared" si="12"/>
        <v>43199</v>
      </c>
      <c r="L26" s="639">
        <f t="shared" si="13"/>
        <v>90614</v>
      </c>
      <c r="M26" s="105"/>
      <c r="N26" s="126"/>
    </row>
    <row r="27" spans="1:14" s="154" customFormat="1" ht="26.1" customHeight="1" x14ac:dyDescent="0.3">
      <c r="A27" s="151"/>
      <c r="B27" s="120" t="s">
        <v>73</v>
      </c>
      <c r="C27" s="152"/>
      <c r="D27" s="633">
        <f>SUM(D28:D35)</f>
        <v>193734</v>
      </c>
      <c r="E27" s="633">
        <f t="shared" ref="E27:L27" si="14">SUM(E28:E35)</f>
        <v>166837</v>
      </c>
      <c r="F27" s="633">
        <f t="shared" si="14"/>
        <v>360571</v>
      </c>
      <c r="G27" s="633">
        <f t="shared" si="14"/>
        <v>34374</v>
      </c>
      <c r="H27" s="633">
        <f t="shared" si="14"/>
        <v>57119</v>
      </c>
      <c r="I27" s="633">
        <f t="shared" si="14"/>
        <v>91493</v>
      </c>
      <c r="J27" s="633">
        <f t="shared" si="14"/>
        <v>228108</v>
      </c>
      <c r="K27" s="633">
        <f t="shared" si="14"/>
        <v>223956</v>
      </c>
      <c r="L27" s="640">
        <f t="shared" si="14"/>
        <v>452064</v>
      </c>
      <c r="N27" s="126"/>
    </row>
    <row r="28" spans="1:14" ht="18" customHeight="1" x14ac:dyDescent="0.3">
      <c r="A28" s="122"/>
      <c r="B28" s="123"/>
      <c r="C28" s="116" t="s">
        <v>74</v>
      </c>
      <c r="D28" s="631">
        <v>40967</v>
      </c>
      <c r="E28" s="631">
        <v>37730</v>
      </c>
      <c r="F28" s="631">
        <f t="shared" ref="F28:F35" si="15">D28+E28</f>
        <v>78697</v>
      </c>
      <c r="G28" s="631">
        <v>12497</v>
      </c>
      <c r="H28" s="631">
        <v>18886</v>
      </c>
      <c r="I28" s="631">
        <f t="shared" si="11"/>
        <v>31383</v>
      </c>
      <c r="J28" s="631">
        <f t="shared" ref="J28:K36" si="16">D28+G28</f>
        <v>53464</v>
      </c>
      <c r="K28" s="631">
        <f t="shared" si="16"/>
        <v>56616</v>
      </c>
      <c r="L28" s="639">
        <f>J28+K28</f>
        <v>110080</v>
      </c>
      <c r="M28" s="105"/>
      <c r="N28" s="126"/>
    </row>
    <row r="29" spans="1:14" s="154" customFormat="1" ht="18" customHeight="1" x14ac:dyDescent="0.3">
      <c r="A29" s="122"/>
      <c r="B29" s="123"/>
      <c r="C29" s="116" t="s">
        <v>75</v>
      </c>
      <c r="D29" s="631">
        <v>5466</v>
      </c>
      <c r="E29" s="631">
        <v>4777</v>
      </c>
      <c r="F29" s="631">
        <f t="shared" si="15"/>
        <v>10243</v>
      </c>
      <c r="G29" s="631">
        <v>811</v>
      </c>
      <c r="H29" s="631">
        <v>1673</v>
      </c>
      <c r="I29" s="631">
        <f t="shared" si="11"/>
        <v>2484</v>
      </c>
      <c r="J29" s="631">
        <f t="shared" si="16"/>
        <v>6277</v>
      </c>
      <c r="K29" s="631">
        <f t="shared" si="16"/>
        <v>6450</v>
      </c>
      <c r="L29" s="639">
        <f t="shared" ref="L29:L35" si="17">J29+K29</f>
        <v>12727</v>
      </c>
      <c r="N29" s="126"/>
    </row>
    <row r="30" spans="1:14" ht="18" customHeight="1" x14ac:dyDescent="0.3">
      <c r="A30" s="122"/>
      <c r="B30" s="123"/>
      <c r="C30" s="116" t="s">
        <v>76</v>
      </c>
      <c r="D30" s="631">
        <v>16562</v>
      </c>
      <c r="E30" s="631">
        <v>14612</v>
      </c>
      <c r="F30" s="631">
        <f t="shared" si="15"/>
        <v>31174</v>
      </c>
      <c r="G30" s="631">
        <v>2177</v>
      </c>
      <c r="H30" s="631">
        <v>4168</v>
      </c>
      <c r="I30" s="631">
        <f t="shared" si="11"/>
        <v>6345</v>
      </c>
      <c r="J30" s="631">
        <f t="shared" si="16"/>
        <v>18739</v>
      </c>
      <c r="K30" s="631">
        <f t="shared" si="16"/>
        <v>18780</v>
      </c>
      <c r="L30" s="639">
        <f t="shared" si="17"/>
        <v>37519</v>
      </c>
      <c r="M30" s="105"/>
      <c r="N30" s="126"/>
    </row>
    <row r="31" spans="1:14" s="154" customFormat="1" ht="18" customHeight="1" x14ac:dyDescent="0.3">
      <c r="A31" s="122"/>
      <c r="B31" s="123"/>
      <c r="C31" s="116" t="s">
        <v>77</v>
      </c>
      <c r="D31" s="631">
        <v>57065</v>
      </c>
      <c r="E31" s="631">
        <v>46030</v>
      </c>
      <c r="F31" s="631">
        <f t="shared" si="15"/>
        <v>103095</v>
      </c>
      <c r="G31" s="631">
        <v>7607</v>
      </c>
      <c r="H31" s="631">
        <v>13922</v>
      </c>
      <c r="I31" s="631">
        <f t="shared" si="11"/>
        <v>21529</v>
      </c>
      <c r="J31" s="631">
        <f t="shared" si="16"/>
        <v>64672</v>
      </c>
      <c r="K31" s="631">
        <f t="shared" si="16"/>
        <v>59952</v>
      </c>
      <c r="L31" s="639">
        <f t="shared" si="17"/>
        <v>124624</v>
      </c>
      <c r="N31" s="126"/>
    </row>
    <row r="32" spans="1:14" ht="18" customHeight="1" x14ac:dyDescent="0.3">
      <c r="A32" s="122"/>
      <c r="B32" s="123"/>
      <c r="C32" s="116" t="s">
        <v>78</v>
      </c>
      <c r="D32" s="631">
        <v>15622</v>
      </c>
      <c r="E32" s="631">
        <v>16000</v>
      </c>
      <c r="F32" s="631">
        <f t="shared" si="15"/>
        <v>31622</v>
      </c>
      <c r="G32" s="631">
        <v>4675</v>
      </c>
      <c r="H32" s="631">
        <v>5990</v>
      </c>
      <c r="I32" s="631">
        <f t="shared" si="11"/>
        <v>10665</v>
      </c>
      <c r="J32" s="631">
        <f t="shared" si="16"/>
        <v>20297</v>
      </c>
      <c r="K32" s="631">
        <f t="shared" si="16"/>
        <v>21990</v>
      </c>
      <c r="L32" s="639">
        <f t="shared" si="17"/>
        <v>42287</v>
      </c>
      <c r="M32" s="105"/>
      <c r="N32" s="126"/>
    </row>
    <row r="33" spans="1:15" s="154" customFormat="1" ht="18" customHeight="1" x14ac:dyDescent="0.3">
      <c r="A33" s="122"/>
      <c r="B33" s="123"/>
      <c r="C33" s="116" t="s">
        <v>79</v>
      </c>
      <c r="D33" s="631">
        <v>32320</v>
      </c>
      <c r="E33" s="631">
        <v>28665</v>
      </c>
      <c r="F33" s="631">
        <f t="shared" si="15"/>
        <v>60985</v>
      </c>
      <c r="G33" s="631">
        <v>3047</v>
      </c>
      <c r="H33" s="631">
        <v>7301</v>
      </c>
      <c r="I33" s="631">
        <f t="shared" si="11"/>
        <v>10348</v>
      </c>
      <c r="J33" s="631">
        <f t="shared" si="16"/>
        <v>35367</v>
      </c>
      <c r="K33" s="631">
        <f t="shared" si="16"/>
        <v>35966</v>
      </c>
      <c r="L33" s="639">
        <f t="shared" si="17"/>
        <v>71333</v>
      </c>
      <c r="N33" s="126"/>
    </row>
    <row r="34" spans="1:15" s="154" customFormat="1" ht="18" customHeight="1" x14ac:dyDescent="0.3">
      <c r="A34" s="122"/>
      <c r="B34" s="123"/>
      <c r="C34" s="116" t="s">
        <v>80</v>
      </c>
      <c r="D34" s="631">
        <v>18372</v>
      </c>
      <c r="E34" s="631">
        <v>11234</v>
      </c>
      <c r="F34" s="631">
        <f t="shared" si="15"/>
        <v>29606</v>
      </c>
      <c r="G34" s="631">
        <v>1274</v>
      </c>
      <c r="H34" s="631">
        <v>2652</v>
      </c>
      <c r="I34" s="631">
        <f t="shared" si="11"/>
        <v>3926</v>
      </c>
      <c r="J34" s="631">
        <f t="shared" si="16"/>
        <v>19646</v>
      </c>
      <c r="K34" s="631">
        <f t="shared" si="16"/>
        <v>13886</v>
      </c>
      <c r="L34" s="639">
        <f t="shared" si="17"/>
        <v>33532</v>
      </c>
      <c r="N34" s="126"/>
    </row>
    <row r="35" spans="1:15" s="154" customFormat="1" ht="18" customHeight="1" x14ac:dyDescent="0.3">
      <c r="A35" s="122"/>
      <c r="B35" s="123"/>
      <c r="C35" s="116" t="s">
        <v>81</v>
      </c>
      <c r="D35" s="631">
        <v>7360</v>
      </c>
      <c r="E35" s="631">
        <v>7789</v>
      </c>
      <c r="F35" s="631">
        <f t="shared" si="15"/>
        <v>15149</v>
      </c>
      <c r="G35" s="631">
        <v>2286</v>
      </c>
      <c r="H35" s="631">
        <v>2527</v>
      </c>
      <c r="I35" s="631">
        <f t="shared" si="11"/>
        <v>4813</v>
      </c>
      <c r="J35" s="631">
        <f t="shared" si="16"/>
        <v>9646</v>
      </c>
      <c r="K35" s="631">
        <f t="shared" si="16"/>
        <v>10316</v>
      </c>
      <c r="L35" s="639">
        <f t="shared" si="17"/>
        <v>19962</v>
      </c>
      <c r="N35" s="126"/>
    </row>
    <row r="36" spans="1:15" s="154" customFormat="1" ht="42" customHeight="1" x14ac:dyDescent="0.3">
      <c r="A36" s="122"/>
      <c r="B36" s="724" t="s">
        <v>279</v>
      </c>
      <c r="C36" s="725"/>
      <c r="D36" s="633">
        <v>3914</v>
      </c>
      <c r="E36" s="633">
        <v>1445</v>
      </c>
      <c r="F36" s="633">
        <f>D36+E36</f>
        <v>5359</v>
      </c>
      <c r="G36" s="633">
        <v>0</v>
      </c>
      <c r="H36" s="633">
        <v>0</v>
      </c>
      <c r="I36" s="633">
        <v>0</v>
      </c>
      <c r="J36" s="633">
        <f t="shared" si="16"/>
        <v>3914</v>
      </c>
      <c r="K36" s="633">
        <f t="shared" si="16"/>
        <v>1445</v>
      </c>
      <c r="L36" s="640">
        <f>J36+K36</f>
        <v>5359</v>
      </c>
      <c r="N36" s="126"/>
      <c r="O36" s="126"/>
    </row>
    <row r="37" spans="1:15" s="154" customFormat="1" ht="33" customHeight="1" x14ac:dyDescent="0.3">
      <c r="A37" s="726" t="s">
        <v>296</v>
      </c>
      <c r="B37" s="727"/>
      <c r="C37" s="728"/>
      <c r="D37" s="638">
        <f t="shared" ref="D37:L37" si="18">D38+D40+D48+D53+D59+D63</f>
        <v>406174</v>
      </c>
      <c r="E37" s="638">
        <f t="shared" si="18"/>
        <v>352344</v>
      </c>
      <c r="F37" s="638">
        <f t="shared" si="18"/>
        <v>758518</v>
      </c>
      <c r="G37" s="638">
        <f t="shared" si="18"/>
        <v>143834</v>
      </c>
      <c r="H37" s="638">
        <f t="shared" si="18"/>
        <v>215527</v>
      </c>
      <c r="I37" s="638">
        <f t="shared" si="18"/>
        <v>359361</v>
      </c>
      <c r="J37" s="638">
        <f t="shared" si="18"/>
        <v>550008</v>
      </c>
      <c r="K37" s="638">
        <f t="shared" si="18"/>
        <v>567871</v>
      </c>
      <c r="L37" s="630">
        <f t="shared" si="18"/>
        <v>1117879</v>
      </c>
      <c r="N37" s="126"/>
    </row>
    <row r="38" spans="1:15" ht="26.1" customHeight="1" x14ac:dyDescent="0.3">
      <c r="A38" s="151"/>
      <c r="B38" s="120" t="s">
        <v>82</v>
      </c>
      <c r="C38" s="152"/>
      <c r="D38" s="633">
        <f>D39</f>
        <v>58276</v>
      </c>
      <c r="E38" s="633">
        <f t="shared" ref="E38:L38" si="19">E39</f>
        <v>49409</v>
      </c>
      <c r="F38" s="633">
        <f t="shared" si="19"/>
        <v>107685</v>
      </c>
      <c r="G38" s="633">
        <f t="shared" si="19"/>
        <v>13499</v>
      </c>
      <c r="H38" s="633">
        <f t="shared" si="19"/>
        <v>18537</v>
      </c>
      <c r="I38" s="633">
        <f t="shared" si="19"/>
        <v>32036</v>
      </c>
      <c r="J38" s="633">
        <f t="shared" si="19"/>
        <v>71775</v>
      </c>
      <c r="K38" s="633">
        <f t="shared" si="19"/>
        <v>67946</v>
      </c>
      <c r="L38" s="640">
        <f t="shared" si="19"/>
        <v>139721</v>
      </c>
      <c r="M38" s="105"/>
      <c r="N38" s="126"/>
    </row>
    <row r="39" spans="1:15" s="154" customFormat="1" ht="18" customHeight="1" x14ac:dyDescent="0.3">
      <c r="A39" s="122"/>
      <c r="B39" s="123"/>
      <c r="C39" s="116" t="s">
        <v>83</v>
      </c>
      <c r="D39" s="631">
        <v>58276</v>
      </c>
      <c r="E39" s="631">
        <v>49409</v>
      </c>
      <c r="F39" s="631">
        <f>D39+E39</f>
        <v>107685</v>
      </c>
      <c r="G39" s="631">
        <v>13499</v>
      </c>
      <c r="H39" s="631">
        <v>18537</v>
      </c>
      <c r="I39" s="631">
        <f>G39+H39</f>
        <v>32036</v>
      </c>
      <c r="J39" s="631">
        <f t="shared" ref="J39:K39" si="20">D39+G39</f>
        <v>71775</v>
      </c>
      <c r="K39" s="631">
        <f t="shared" si="20"/>
        <v>67946</v>
      </c>
      <c r="L39" s="639">
        <f>J39+K39</f>
        <v>139721</v>
      </c>
      <c r="N39" s="126"/>
    </row>
    <row r="40" spans="1:15" ht="26.1" customHeight="1" x14ac:dyDescent="0.3">
      <c r="A40" s="151"/>
      <c r="B40" s="120" t="s">
        <v>84</v>
      </c>
      <c r="C40" s="152"/>
      <c r="D40" s="633">
        <f>SUM(D41:D47)</f>
        <v>141614</v>
      </c>
      <c r="E40" s="633">
        <f t="shared" ref="E40:L40" si="21">SUM(E41:E47)</f>
        <v>124375</v>
      </c>
      <c r="F40" s="633">
        <f t="shared" si="21"/>
        <v>265989</v>
      </c>
      <c r="G40" s="633">
        <f t="shared" si="21"/>
        <v>49363</v>
      </c>
      <c r="H40" s="633">
        <f t="shared" si="21"/>
        <v>75199</v>
      </c>
      <c r="I40" s="633">
        <f t="shared" si="21"/>
        <v>124562</v>
      </c>
      <c r="J40" s="633">
        <f t="shared" si="21"/>
        <v>190977</v>
      </c>
      <c r="K40" s="633">
        <f t="shared" si="21"/>
        <v>199574</v>
      </c>
      <c r="L40" s="640">
        <f t="shared" si="21"/>
        <v>390551</v>
      </c>
      <c r="M40" s="105"/>
      <c r="N40" s="126"/>
    </row>
    <row r="41" spans="1:15" s="154" customFormat="1" ht="18" customHeight="1" x14ac:dyDescent="0.3">
      <c r="A41" s="122"/>
      <c r="B41" s="123"/>
      <c r="C41" s="116" t="s">
        <v>85</v>
      </c>
      <c r="D41" s="631">
        <v>12484</v>
      </c>
      <c r="E41" s="631">
        <v>9852</v>
      </c>
      <c r="F41" s="631">
        <f t="shared" ref="F41:F47" si="22">D41+E41</f>
        <v>22336</v>
      </c>
      <c r="G41" s="631">
        <v>3033</v>
      </c>
      <c r="H41" s="631">
        <v>5050</v>
      </c>
      <c r="I41" s="631">
        <f t="shared" ref="I41:I64" si="23">G41+H41</f>
        <v>8083</v>
      </c>
      <c r="J41" s="631">
        <f t="shared" ref="J41:K47" si="24">D41+G41</f>
        <v>15517</v>
      </c>
      <c r="K41" s="631">
        <f t="shared" si="24"/>
        <v>14902</v>
      </c>
      <c r="L41" s="639">
        <f>J41+K41</f>
        <v>30419</v>
      </c>
      <c r="N41" s="126"/>
    </row>
    <row r="42" spans="1:15" s="154" customFormat="1" ht="18" customHeight="1" x14ac:dyDescent="0.3">
      <c r="A42" s="122"/>
      <c r="B42" s="123"/>
      <c r="C42" s="116" t="s">
        <v>86</v>
      </c>
      <c r="D42" s="631">
        <v>44659</v>
      </c>
      <c r="E42" s="631">
        <v>35754</v>
      </c>
      <c r="F42" s="631">
        <f t="shared" si="22"/>
        <v>80413</v>
      </c>
      <c r="G42" s="631">
        <v>16485</v>
      </c>
      <c r="H42" s="631">
        <v>25994</v>
      </c>
      <c r="I42" s="631">
        <f t="shared" si="23"/>
        <v>42479</v>
      </c>
      <c r="J42" s="631">
        <f t="shared" si="24"/>
        <v>61144</v>
      </c>
      <c r="K42" s="631">
        <f t="shared" si="24"/>
        <v>61748</v>
      </c>
      <c r="L42" s="639">
        <f t="shared" ref="L42:L47" si="25">J42+K42</f>
        <v>122892</v>
      </c>
      <c r="N42" s="126"/>
    </row>
    <row r="43" spans="1:15" s="132" customFormat="1" ht="18" customHeight="1" x14ac:dyDescent="0.3">
      <c r="A43" s="122"/>
      <c r="B43" s="123"/>
      <c r="C43" s="116" t="s">
        <v>87</v>
      </c>
      <c r="D43" s="631">
        <v>21725</v>
      </c>
      <c r="E43" s="631">
        <v>23047</v>
      </c>
      <c r="F43" s="631">
        <f t="shared" si="22"/>
        <v>44772</v>
      </c>
      <c r="G43" s="631">
        <v>13468</v>
      </c>
      <c r="H43" s="631">
        <v>17989</v>
      </c>
      <c r="I43" s="631">
        <f t="shared" si="23"/>
        <v>31457</v>
      </c>
      <c r="J43" s="631">
        <f t="shared" si="24"/>
        <v>35193</v>
      </c>
      <c r="K43" s="631">
        <f t="shared" si="24"/>
        <v>41036</v>
      </c>
      <c r="L43" s="639">
        <f t="shared" si="25"/>
        <v>76229</v>
      </c>
      <c r="N43" s="126"/>
    </row>
    <row r="44" spans="1:15" s="132" customFormat="1" ht="18" customHeight="1" x14ac:dyDescent="0.3">
      <c r="A44" s="122"/>
      <c r="B44" s="123"/>
      <c r="C44" s="116" t="s">
        <v>88</v>
      </c>
      <c r="D44" s="631">
        <v>11637</v>
      </c>
      <c r="E44" s="631">
        <v>7878</v>
      </c>
      <c r="F44" s="631">
        <f t="shared" si="22"/>
        <v>19515</v>
      </c>
      <c r="G44" s="631">
        <v>2209</v>
      </c>
      <c r="H44" s="631">
        <v>3902</v>
      </c>
      <c r="I44" s="631">
        <f t="shared" si="23"/>
        <v>6111</v>
      </c>
      <c r="J44" s="631">
        <f t="shared" si="24"/>
        <v>13846</v>
      </c>
      <c r="K44" s="631">
        <f t="shared" si="24"/>
        <v>11780</v>
      </c>
      <c r="L44" s="639">
        <f t="shared" si="25"/>
        <v>25626</v>
      </c>
      <c r="N44" s="126"/>
    </row>
    <row r="45" spans="1:15" s="132" customFormat="1" ht="18" customHeight="1" x14ac:dyDescent="0.3">
      <c r="A45" s="122"/>
      <c r="B45" s="123"/>
      <c r="C45" s="116" t="s">
        <v>89</v>
      </c>
      <c r="D45" s="631">
        <v>6084</v>
      </c>
      <c r="E45" s="631">
        <v>7430</v>
      </c>
      <c r="F45" s="631">
        <f t="shared" si="22"/>
        <v>13514</v>
      </c>
      <c r="G45" s="631">
        <v>2351</v>
      </c>
      <c r="H45" s="631">
        <v>4162</v>
      </c>
      <c r="I45" s="631">
        <f t="shared" si="23"/>
        <v>6513</v>
      </c>
      <c r="J45" s="631">
        <f t="shared" si="24"/>
        <v>8435</v>
      </c>
      <c r="K45" s="631">
        <f t="shared" si="24"/>
        <v>11592</v>
      </c>
      <c r="L45" s="639">
        <f t="shared" si="25"/>
        <v>20027</v>
      </c>
      <c r="N45" s="126"/>
    </row>
    <row r="46" spans="1:15" s="148" customFormat="1" ht="18" customHeight="1" x14ac:dyDescent="0.3">
      <c r="A46" s="122"/>
      <c r="B46" s="123"/>
      <c r="C46" s="116" t="s">
        <v>299</v>
      </c>
      <c r="D46" s="631">
        <v>33284</v>
      </c>
      <c r="E46" s="631">
        <v>27574</v>
      </c>
      <c r="F46" s="631">
        <f t="shared" si="22"/>
        <v>60858</v>
      </c>
      <c r="G46" s="631">
        <v>8012</v>
      </c>
      <c r="H46" s="631">
        <v>12096</v>
      </c>
      <c r="I46" s="631">
        <f t="shared" si="23"/>
        <v>20108</v>
      </c>
      <c r="J46" s="631">
        <f t="shared" si="24"/>
        <v>41296</v>
      </c>
      <c r="K46" s="631">
        <f t="shared" si="24"/>
        <v>39670</v>
      </c>
      <c r="L46" s="639">
        <f t="shared" si="25"/>
        <v>80966</v>
      </c>
      <c r="N46" s="126"/>
    </row>
    <row r="47" spans="1:15" s="148" customFormat="1" ht="18" customHeight="1" x14ac:dyDescent="0.3">
      <c r="A47" s="122"/>
      <c r="B47" s="123"/>
      <c r="C47" s="116" t="s">
        <v>300</v>
      </c>
      <c r="D47" s="631">
        <v>11741</v>
      </c>
      <c r="E47" s="631">
        <v>12840</v>
      </c>
      <c r="F47" s="631">
        <f t="shared" si="22"/>
        <v>24581</v>
      </c>
      <c r="G47" s="631">
        <v>3805</v>
      </c>
      <c r="H47" s="631">
        <v>6006</v>
      </c>
      <c r="I47" s="631">
        <f t="shared" si="23"/>
        <v>9811</v>
      </c>
      <c r="J47" s="631">
        <f t="shared" si="24"/>
        <v>15546</v>
      </c>
      <c r="K47" s="631">
        <f t="shared" si="24"/>
        <v>18846</v>
      </c>
      <c r="L47" s="639">
        <f t="shared" si="25"/>
        <v>34392</v>
      </c>
      <c r="N47" s="126"/>
    </row>
    <row r="48" spans="1:15" s="148" customFormat="1" ht="26.1" customHeight="1" x14ac:dyDescent="0.3">
      <c r="A48" s="151"/>
      <c r="B48" s="120" t="s">
        <v>90</v>
      </c>
      <c r="C48" s="152"/>
      <c r="D48" s="633">
        <f t="shared" ref="D48:L48" si="26">D52+D51+D50+D49</f>
        <v>128659</v>
      </c>
      <c r="E48" s="633">
        <f t="shared" si="26"/>
        <v>105503</v>
      </c>
      <c r="F48" s="633">
        <f t="shared" si="26"/>
        <v>234162</v>
      </c>
      <c r="G48" s="633">
        <f t="shared" si="26"/>
        <v>44271</v>
      </c>
      <c r="H48" s="633">
        <f t="shared" si="26"/>
        <v>71639</v>
      </c>
      <c r="I48" s="633">
        <f t="shared" si="26"/>
        <v>115910</v>
      </c>
      <c r="J48" s="633">
        <f t="shared" si="26"/>
        <v>172930</v>
      </c>
      <c r="K48" s="633">
        <f t="shared" si="26"/>
        <v>177142</v>
      </c>
      <c r="L48" s="640">
        <f t="shared" si="26"/>
        <v>350072</v>
      </c>
      <c r="N48" s="113"/>
    </row>
    <row r="49" spans="1:14" s="132" customFormat="1" ht="18" customHeight="1" x14ac:dyDescent="0.3">
      <c r="A49" s="122"/>
      <c r="B49" s="123"/>
      <c r="C49" s="116" t="s">
        <v>91</v>
      </c>
      <c r="D49" s="631">
        <v>11513</v>
      </c>
      <c r="E49" s="631">
        <v>8100</v>
      </c>
      <c r="F49" s="631">
        <f>D49+E49</f>
        <v>19613</v>
      </c>
      <c r="G49" s="631">
        <v>4085</v>
      </c>
      <c r="H49" s="631">
        <v>5991</v>
      </c>
      <c r="I49" s="631">
        <f t="shared" si="23"/>
        <v>10076</v>
      </c>
      <c r="J49" s="631">
        <f t="shared" ref="J49:K51" si="27">D49+G49</f>
        <v>15598</v>
      </c>
      <c r="K49" s="631">
        <f t="shared" si="27"/>
        <v>14091</v>
      </c>
      <c r="L49" s="639">
        <f>J49+K49</f>
        <v>29689</v>
      </c>
      <c r="N49" s="113"/>
    </row>
    <row r="50" spans="1:14" s="132" customFormat="1" ht="18" customHeight="1" x14ac:dyDescent="0.3">
      <c r="A50" s="122"/>
      <c r="B50" s="123"/>
      <c r="C50" s="116" t="s">
        <v>90</v>
      </c>
      <c r="D50" s="631">
        <v>78318</v>
      </c>
      <c r="E50" s="631">
        <v>65839</v>
      </c>
      <c r="F50" s="631">
        <f>D50+E50</f>
        <v>144157</v>
      </c>
      <c r="G50" s="631">
        <v>29906</v>
      </c>
      <c r="H50" s="631">
        <v>45856</v>
      </c>
      <c r="I50" s="631">
        <f t="shared" si="23"/>
        <v>75762</v>
      </c>
      <c r="J50" s="631">
        <f t="shared" si="27"/>
        <v>108224</v>
      </c>
      <c r="K50" s="631">
        <f t="shared" si="27"/>
        <v>111695</v>
      </c>
      <c r="L50" s="639">
        <f>J50+K50</f>
        <v>219919</v>
      </c>
      <c r="N50" s="113"/>
    </row>
    <row r="51" spans="1:14" s="148" customFormat="1" ht="18" customHeight="1" x14ac:dyDescent="0.3">
      <c r="A51" s="122"/>
      <c r="B51" s="123"/>
      <c r="C51" s="116" t="s">
        <v>92</v>
      </c>
      <c r="D51" s="631">
        <v>32036</v>
      </c>
      <c r="E51" s="631">
        <v>26007</v>
      </c>
      <c r="F51" s="631">
        <f>D51+E51</f>
        <v>58043</v>
      </c>
      <c r="G51" s="631">
        <v>8673</v>
      </c>
      <c r="H51" s="631">
        <v>16663</v>
      </c>
      <c r="I51" s="631">
        <f t="shared" si="23"/>
        <v>25336</v>
      </c>
      <c r="J51" s="631">
        <f t="shared" si="27"/>
        <v>40709</v>
      </c>
      <c r="K51" s="631">
        <f t="shared" si="27"/>
        <v>42670</v>
      </c>
      <c r="L51" s="639">
        <f>J51+K51</f>
        <v>83379</v>
      </c>
      <c r="N51" s="113"/>
    </row>
    <row r="52" spans="1:14" s="148" customFormat="1" ht="18" customHeight="1" x14ac:dyDescent="0.3">
      <c r="A52" s="122"/>
      <c r="B52" s="123"/>
      <c r="C52" s="116" t="s">
        <v>93</v>
      </c>
      <c r="D52" s="631">
        <v>6792</v>
      </c>
      <c r="E52" s="631">
        <v>5557</v>
      </c>
      <c r="F52" s="631">
        <f>D52+E52</f>
        <v>12349</v>
      </c>
      <c r="G52" s="631">
        <v>1607</v>
      </c>
      <c r="H52" s="631">
        <v>3129</v>
      </c>
      <c r="I52" s="631">
        <f t="shared" si="23"/>
        <v>4736</v>
      </c>
      <c r="J52" s="631">
        <f>D52+G52</f>
        <v>8399</v>
      </c>
      <c r="K52" s="631">
        <f>E52+H52</f>
        <v>8686</v>
      </c>
      <c r="L52" s="639">
        <f>J52+K52</f>
        <v>17085</v>
      </c>
      <c r="N52" s="113"/>
    </row>
    <row r="53" spans="1:14" s="132" customFormat="1" ht="26.1" customHeight="1" x14ac:dyDescent="0.3">
      <c r="A53" s="151"/>
      <c r="B53" s="120" t="s">
        <v>94</v>
      </c>
      <c r="C53" s="152"/>
      <c r="D53" s="633">
        <f>SUM(D54:D58)</f>
        <v>27493</v>
      </c>
      <c r="E53" s="633">
        <f t="shared" ref="E53:L53" si="28">SUM(E54:E58)</f>
        <v>24237</v>
      </c>
      <c r="F53" s="633">
        <f t="shared" si="28"/>
        <v>51730</v>
      </c>
      <c r="G53" s="633">
        <f t="shared" si="28"/>
        <v>12469</v>
      </c>
      <c r="H53" s="633">
        <f t="shared" si="28"/>
        <v>19604</v>
      </c>
      <c r="I53" s="633">
        <f t="shared" si="28"/>
        <v>32073</v>
      </c>
      <c r="J53" s="633">
        <f t="shared" si="28"/>
        <v>39962</v>
      </c>
      <c r="K53" s="633">
        <f t="shared" si="28"/>
        <v>43841</v>
      </c>
      <c r="L53" s="640">
        <f t="shared" si="28"/>
        <v>83803</v>
      </c>
      <c r="N53" s="113"/>
    </row>
    <row r="54" spans="1:14" s="148" customFormat="1" ht="18" customHeight="1" x14ac:dyDescent="0.3">
      <c r="A54" s="122"/>
      <c r="B54" s="123"/>
      <c r="C54" s="116" t="s">
        <v>95</v>
      </c>
      <c r="D54" s="631">
        <v>5039</v>
      </c>
      <c r="E54" s="631">
        <v>5552</v>
      </c>
      <c r="F54" s="631">
        <f>D54+E54</f>
        <v>10591</v>
      </c>
      <c r="G54" s="631">
        <v>3010</v>
      </c>
      <c r="H54" s="631">
        <v>4701</v>
      </c>
      <c r="I54" s="631">
        <f t="shared" si="23"/>
        <v>7711</v>
      </c>
      <c r="J54" s="631">
        <f t="shared" ref="J54:K58" si="29">D54+G54</f>
        <v>8049</v>
      </c>
      <c r="K54" s="631">
        <f t="shared" si="29"/>
        <v>10253</v>
      </c>
      <c r="L54" s="639">
        <f>J54+K54</f>
        <v>18302</v>
      </c>
      <c r="N54" s="113"/>
    </row>
    <row r="55" spans="1:14" s="148" customFormat="1" ht="18" customHeight="1" x14ac:dyDescent="0.3">
      <c r="A55" s="122"/>
      <c r="B55" s="123"/>
      <c r="C55" s="116" t="s">
        <v>96</v>
      </c>
      <c r="D55" s="631">
        <v>4511</v>
      </c>
      <c r="E55" s="631">
        <v>3372</v>
      </c>
      <c r="F55" s="631">
        <f>D55+E55</f>
        <v>7883</v>
      </c>
      <c r="G55" s="631">
        <v>1322</v>
      </c>
      <c r="H55" s="631">
        <v>2835</v>
      </c>
      <c r="I55" s="631">
        <f t="shared" si="23"/>
        <v>4157</v>
      </c>
      <c r="J55" s="631">
        <f t="shared" si="29"/>
        <v>5833</v>
      </c>
      <c r="K55" s="631">
        <f t="shared" si="29"/>
        <v>6207</v>
      </c>
      <c r="L55" s="639">
        <f>J55+K55</f>
        <v>12040</v>
      </c>
      <c r="N55" s="113"/>
    </row>
    <row r="56" spans="1:14" s="148" customFormat="1" ht="18" customHeight="1" x14ac:dyDescent="0.3">
      <c r="A56" s="122"/>
      <c r="B56" s="123"/>
      <c r="C56" s="116" t="s">
        <v>97</v>
      </c>
      <c r="D56" s="631">
        <v>6640</v>
      </c>
      <c r="E56" s="631">
        <v>5687</v>
      </c>
      <c r="F56" s="631">
        <f>D56+E56</f>
        <v>12327</v>
      </c>
      <c r="G56" s="631">
        <v>3984</v>
      </c>
      <c r="H56" s="631">
        <v>4336</v>
      </c>
      <c r="I56" s="631">
        <f t="shared" si="23"/>
        <v>8320</v>
      </c>
      <c r="J56" s="631">
        <f t="shared" si="29"/>
        <v>10624</v>
      </c>
      <c r="K56" s="631">
        <f t="shared" si="29"/>
        <v>10023</v>
      </c>
      <c r="L56" s="639">
        <f>J56+K56</f>
        <v>20647</v>
      </c>
      <c r="N56" s="113"/>
    </row>
    <row r="57" spans="1:14" s="132" customFormat="1" ht="18" customHeight="1" x14ac:dyDescent="0.3">
      <c r="A57" s="122"/>
      <c r="B57" s="123"/>
      <c r="C57" s="116" t="s">
        <v>98</v>
      </c>
      <c r="D57" s="631">
        <v>7529</v>
      </c>
      <c r="E57" s="631">
        <v>6501</v>
      </c>
      <c r="F57" s="631">
        <f>D57+E57</f>
        <v>14030</v>
      </c>
      <c r="G57" s="631">
        <v>2752</v>
      </c>
      <c r="H57" s="631">
        <v>4905</v>
      </c>
      <c r="I57" s="631">
        <f t="shared" si="23"/>
        <v>7657</v>
      </c>
      <c r="J57" s="631">
        <f t="shared" si="29"/>
        <v>10281</v>
      </c>
      <c r="K57" s="631">
        <f t="shared" si="29"/>
        <v>11406</v>
      </c>
      <c r="L57" s="639">
        <f>J57+K57</f>
        <v>21687</v>
      </c>
      <c r="N57" s="113"/>
    </row>
    <row r="58" spans="1:14" s="148" customFormat="1" ht="18" customHeight="1" x14ac:dyDescent="0.3">
      <c r="A58" s="122"/>
      <c r="B58" s="123"/>
      <c r="C58" s="116" t="s">
        <v>99</v>
      </c>
      <c r="D58" s="631">
        <v>3774</v>
      </c>
      <c r="E58" s="631">
        <v>3125</v>
      </c>
      <c r="F58" s="631">
        <f>D58+E58</f>
        <v>6899</v>
      </c>
      <c r="G58" s="631">
        <v>1401</v>
      </c>
      <c r="H58" s="631">
        <v>2827</v>
      </c>
      <c r="I58" s="631">
        <f t="shared" si="23"/>
        <v>4228</v>
      </c>
      <c r="J58" s="631">
        <f t="shared" si="29"/>
        <v>5175</v>
      </c>
      <c r="K58" s="631">
        <f t="shared" si="29"/>
        <v>5952</v>
      </c>
      <c r="L58" s="639">
        <f>J58+K58</f>
        <v>11127</v>
      </c>
      <c r="N58" s="113"/>
    </row>
    <row r="59" spans="1:14" s="148" customFormat="1" ht="26.1" customHeight="1" x14ac:dyDescent="0.3">
      <c r="A59" s="151"/>
      <c r="B59" s="120" t="s">
        <v>100</v>
      </c>
      <c r="C59" s="152"/>
      <c r="D59" s="633">
        <f>SUM(D60:D62)</f>
        <v>48533</v>
      </c>
      <c r="E59" s="633">
        <f t="shared" ref="E59:L59" si="30">SUM(E60:E62)</f>
        <v>48178</v>
      </c>
      <c r="F59" s="633">
        <f t="shared" si="30"/>
        <v>96711</v>
      </c>
      <c r="G59" s="633">
        <f t="shared" si="30"/>
        <v>24221</v>
      </c>
      <c r="H59" s="633">
        <f t="shared" si="30"/>
        <v>30544</v>
      </c>
      <c r="I59" s="633">
        <f t="shared" si="30"/>
        <v>54765</v>
      </c>
      <c r="J59" s="633">
        <f t="shared" si="30"/>
        <v>72754</v>
      </c>
      <c r="K59" s="633">
        <f t="shared" si="30"/>
        <v>78722</v>
      </c>
      <c r="L59" s="640">
        <f t="shared" si="30"/>
        <v>151476</v>
      </c>
      <c r="N59" s="113"/>
    </row>
    <row r="60" spans="1:14" s="148" customFormat="1" ht="18" customHeight="1" x14ac:dyDescent="0.3">
      <c r="A60" s="122"/>
      <c r="B60" s="123"/>
      <c r="C60" s="116" t="s">
        <v>101</v>
      </c>
      <c r="D60" s="631">
        <v>9445</v>
      </c>
      <c r="E60" s="631">
        <v>11704</v>
      </c>
      <c r="F60" s="631">
        <f>D60+E60</f>
        <v>21149</v>
      </c>
      <c r="G60" s="631">
        <v>3046</v>
      </c>
      <c r="H60" s="631">
        <v>4385</v>
      </c>
      <c r="I60" s="631">
        <f t="shared" si="23"/>
        <v>7431</v>
      </c>
      <c r="J60" s="631">
        <f t="shared" ref="J60:K64" si="31">D60+G60</f>
        <v>12491</v>
      </c>
      <c r="K60" s="631">
        <f t="shared" si="31"/>
        <v>16089</v>
      </c>
      <c r="L60" s="639">
        <f>J60+K60</f>
        <v>28580</v>
      </c>
      <c r="N60" s="113"/>
    </row>
    <row r="61" spans="1:14" s="148" customFormat="1" ht="18" customHeight="1" x14ac:dyDescent="0.3">
      <c r="A61" s="122"/>
      <c r="B61" s="123"/>
      <c r="C61" s="116" t="s">
        <v>100</v>
      </c>
      <c r="D61" s="631">
        <v>34807</v>
      </c>
      <c r="E61" s="631">
        <v>32113</v>
      </c>
      <c r="F61" s="631">
        <f>D61+E61</f>
        <v>66920</v>
      </c>
      <c r="G61" s="631">
        <v>18304</v>
      </c>
      <c r="H61" s="631">
        <v>23524</v>
      </c>
      <c r="I61" s="631">
        <f t="shared" si="23"/>
        <v>41828</v>
      </c>
      <c r="J61" s="631">
        <f t="shared" si="31"/>
        <v>53111</v>
      </c>
      <c r="K61" s="631">
        <f t="shared" si="31"/>
        <v>55637</v>
      </c>
      <c r="L61" s="639">
        <f>J61+K61</f>
        <v>108748</v>
      </c>
      <c r="N61" s="113"/>
    </row>
    <row r="62" spans="1:14" s="148" customFormat="1" ht="18" customHeight="1" x14ac:dyDescent="0.3">
      <c r="A62" s="122"/>
      <c r="B62" s="123"/>
      <c r="C62" s="116" t="s">
        <v>102</v>
      </c>
      <c r="D62" s="631">
        <v>4281</v>
      </c>
      <c r="E62" s="631">
        <v>4361</v>
      </c>
      <c r="F62" s="631">
        <f>D62+E62</f>
        <v>8642</v>
      </c>
      <c r="G62" s="631">
        <v>2871</v>
      </c>
      <c r="H62" s="631">
        <v>2635</v>
      </c>
      <c r="I62" s="631">
        <f t="shared" si="23"/>
        <v>5506</v>
      </c>
      <c r="J62" s="631">
        <f t="shared" si="31"/>
        <v>7152</v>
      </c>
      <c r="K62" s="631">
        <f t="shared" si="31"/>
        <v>6996</v>
      </c>
      <c r="L62" s="639">
        <f>J62+K62</f>
        <v>14148</v>
      </c>
      <c r="N62" s="113"/>
    </row>
    <row r="63" spans="1:14" s="148" customFormat="1" ht="42" customHeight="1" x14ac:dyDescent="0.3">
      <c r="A63" s="122"/>
      <c r="B63" s="724" t="s">
        <v>280</v>
      </c>
      <c r="C63" s="725"/>
      <c r="D63" s="633">
        <v>1599</v>
      </c>
      <c r="E63" s="633">
        <v>642</v>
      </c>
      <c r="F63" s="633">
        <f>D63+E63</f>
        <v>2241</v>
      </c>
      <c r="G63" s="633">
        <v>11</v>
      </c>
      <c r="H63" s="633">
        <v>4</v>
      </c>
      <c r="I63" s="633">
        <f t="shared" si="23"/>
        <v>15</v>
      </c>
      <c r="J63" s="633">
        <f t="shared" si="31"/>
        <v>1610</v>
      </c>
      <c r="K63" s="633">
        <f t="shared" si="31"/>
        <v>646</v>
      </c>
      <c r="L63" s="640">
        <f>J63+K63</f>
        <v>2256</v>
      </c>
      <c r="N63" s="113"/>
    </row>
    <row r="64" spans="1:14" s="148" customFormat="1" ht="42" customHeight="1" x14ac:dyDescent="0.3">
      <c r="A64" s="122"/>
      <c r="B64" s="724" t="s">
        <v>294</v>
      </c>
      <c r="C64" s="725"/>
      <c r="D64" s="633">
        <v>9584</v>
      </c>
      <c r="E64" s="633">
        <v>7381</v>
      </c>
      <c r="F64" s="633">
        <f>D64+E64</f>
        <v>16965</v>
      </c>
      <c r="G64" s="633">
        <v>2336</v>
      </c>
      <c r="H64" s="633">
        <v>4418</v>
      </c>
      <c r="I64" s="633">
        <f t="shared" si="23"/>
        <v>6754</v>
      </c>
      <c r="J64" s="633">
        <f t="shared" si="31"/>
        <v>11920</v>
      </c>
      <c r="K64" s="633">
        <f t="shared" si="31"/>
        <v>11799</v>
      </c>
      <c r="L64" s="640">
        <f>J64+K64</f>
        <v>23719</v>
      </c>
      <c r="N64" s="113"/>
    </row>
    <row r="65" spans="1:14" s="132" customFormat="1" ht="9" customHeight="1" x14ac:dyDescent="0.3">
      <c r="A65" s="122"/>
      <c r="B65" s="123"/>
      <c r="C65" s="127"/>
      <c r="D65" s="155"/>
      <c r="E65" s="155"/>
      <c r="F65" s="155"/>
      <c r="G65" s="155"/>
      <c r="H65" s="155"/>
      <c r="I65" s="155"/>
      <c r="J65" s="156"/>
      <c r="K65" s="155"/>
      <c r="L65" s="157"/>
    </row>
    <row r="66" spans="1:14" s="139" customFormat="1" ht="33" customHeight="1" thickBot="1" x14ac:dyDescent="0.35">
      <c r="A66" s="719" t="s">
        <v>103</v>
      </c>
      <c r="B66" s="720"/>
      <c r="C66" s="721"/>
      <c r="D66" s="158">
        <f>D37+D8+D6</f>
        <v>1666180</v>
      </c>
      <c r="E66" s="158">
        <f t="shared" ref="E66:L66" si="32">E37+E8+E6</f>
        <v>1449802</v>
      </c>
      <c r="F66" s="158">
        <f t="shared" si="32"/>
        <v>3115982</v>
      </c>
      <c r="G66" s="158">
        <f t="shared" si="32"/>
        <v>459470</v>
      </c>
      <c r="H66" s="158">
        <f t="shared" si="32"/>
        <v>670424</v>
      </c>
      <c r="I66" s="158">
        <f t="shared" si="32"/>
        <v>1129894</v>
      </c>
      <c r="J66" s="158">
        <f t="shared" si="32"/>
        <v>2125650</v>
      </c>
      <c r="K66" s="158">
        <f t="shared" si="32"/>
        <v>2120226</v>
      </c>
      <c r="L66" s="134">
        <f t="shared" si="32"/>
        <v>4245876</v>
      </c>
      <c r="M66" s="544"/>
      <c r="N66" s="132"/>
    </row>
    <row r="67" spans="1:14" s="132" customFormat="1" ht="0.75" hidden="1" customHeight="1" thickTop="1" thickBot="1" x14ac:dyDescent="0.35">
      <c r="A67" s="159"/>
      <c r="B67" s="160"/>
      <c r="C67" s="161"/>
      <c r="D67" s="162"/>
      <c r="E67" s="162"/>
      <c r="F67" s="162"/>
      <c r="G67" s="163"/>
      <c r="H67" s="163"/>
      <c r="I67" s="163"/>
      <c r="J67" s="163"/>
      <c r="K67" s="163"/>
      <c r="L67" s="164"/>
    </row>
    <row r="68" spans="1:14" s="532" customFormat="1" ht="30" customHeight="1" thickTop="1" x14ac:dyDescent="0.3">
      <c r="A68" s="729" t="s">
        <v>282</v>
      </c>
      <c r="B68" s="729"/>
      <c r="C68" s="729"/>
      <c r="D68" s="729"/>
      <c r="E68" s="729"/>
      <c r="F68" s="729"/>
      <c r="G68" s="729"/>
      <c r="H68" s="729"/>
      <c r="I68" s="729"/>
      <c r="J68" s="729"/>
      <c r="K68" s="729"/>
      <c r="L68" s="729"/>
      <c r="N68" s="533"/>
    </row>
    <row r="69" spans="1:14" s="165" customFormat="1" ht="18.75" customHeight="1" x14ac:dyDescent="0.3">
      <c r="A69" s="166"/>
      <c r="B69" s="135"/>
      <c r="C69" s="135"/>
      <c r="D69" s="135"/>
      <c r="E69" s="135"/>
      <c r="F69" s="135"/>
      <c r="G69" s="135"/>
      <c r="H69" s="135"/>
      <c r="I69" s="135"/>
      <c r="J69" s="135"/>
      <c r="K69" s="135"/>
      <c r="L69" s="135"/>
      <c r="N69" s="113"/>
    </row>
    <row r="70" spans="1:14" s="165" customFormat="1" ht="18.75" customHeight="1" x14ac:dyDescent="0.3">
      <c r="A70" s="166"/>
      <c r="B70" s="135"/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N70" s="113"/>
    </row>
    <row r="71" spans="1:14" s="113" customFormat="1" ht="21" customHeight="1" x14ac:dyDescent="0.3">
      <c r="A71" s="166"/>
      <c r="B71" s="135"/>
      <c r="C71" s="135"/>
      <c r="D71" s="135"/>
      <c r="E71" s="135"/>
      <c r="F71" s="135"/>
      <c r="G71" s="135"/>
      <c r="H71" s="135"/>
      <c r="I71" s="135"/>
      <c r="J71" s="135"/>
      <c r="K71" s="135"/>
      <c r="L71" s="135"/>
    </row>
    <row r="72" spans="1:14" s="113" customFormat="1" ht="21" customHeight="1" x14ac:dyDescent="0.3">
      <c r="A72" s="166"/>
      <c r="B72" s="135"/>
      <c r="C72" s="135"/>
      <c r="D72" s="135"/>
      <c r="E72" s="135"/>
      <c r="F72" s="135"/>
      <c r="G72" s="135"/>
      <c r="H72" s="135"/>
      <c r="I72" s="135"/>
      <c r="J72" s="135"/>
      <c r="K72" s="135"/>
      <c r="L72" s="135"/>
    </row>
    <row r="73" spans="1:14" s="113" customFormat="1" ht="21" customHeight="1" x14ac:dyDescent="0.3">
      <c r="A73" s="166"/>
      <c r="B73" s="135"/>
      <c r="C73" s="135"/>
      <c r="D73" s="135"/>
      <c r="E73" s="135"/>
      <c r="F73" s="135"/>
      <c r="G73" s="135"/>
      <c r="H73" s="135"/>
      <c r="I73" s="135"/>
      <c r="J73" s="135"/>
      <c r="K73" s="135"/>
      <c r="L73" s="135"/>
    </row>
    <row r="74" spans="1:14" s="139" customFormat="1" ht="24.75" customHeight="1" x14ac:dyDescent="0.2">
      <c r="A74" s="166"/>
      <c r="B74" s="135"/>
      <c r="C74" s="135"/>
      <c r="D74" s="135"/>
      <c r="E74" s="135"/>
      <c r="F74" s="135"/>
      <c r="G74" s="135"/>
      <c r="H74" s="135"/>
      <c r="I74" s="135"/>
      <c r="J74" s="135"/>
      <c r="K74" s="135"/>
      <c r="L74" s="135"/>
    </row>
    <row r="75" spans="1:14" s="139" customFormat="1" ht="6" customHeight="1" x14ac:dyDescent="0.2">
      <c r="A75" s="166"/>
      <c r="B75" s="135"/>
      <c r="C75" s="135"/>
      <c r="D75" s="135"/>
      <c r="E75" s="135"/>
      <c r="F75" s="135"/>
      <c r="G75" s="135"/>
      <c r="H75" s="135"/>
      <c r="I75" s="135"/>
      <c r="J75" s="135"/>
      <c r="K75" s="135"/>
      <c r="L75" s="135"/>
    </row>
    <row r="76" spans="1:14" x14ac:dyDescent="0.3">
      <c r="M76" s="105"/>
      <c r="N76" s="105"/>
    </row>
    <row r="77" spans="1:14" x14ac:dyDescent="0.3">
      <c r="M77" s="105"/>
      <c r="N77" s="105"/>
    </row>
    <row r="78" spans="1:14" ht="22.2" customHeight="1" x14ac:dyDescent="0.3"/>
    <row r="80" spans="1:14" x14ac:dyDescent="0.3">
      <c r="M80" s="105"/>
      <c r="N80" s="105"/>
    </row>
    <row r="81" spans="13:14" x14ac:dyDescent="0.3">
      <c r="M81" s="105"/>
      <c r="N81" s="105"/>
    </row>
    <row r="82" spans="13:14" x14ac:dyDescent="0.3">
      <c r="M82" s="105"/>
      <c r="N82" s="105"/>
    </row>
    <row r="83" spans="13:14" x14ac:dyDescent="0.3">
      <c r="M83" s="105"/>
      <c r="N83" s="105"/>
    </row>
    <row r="84" spans="13:14" x14ac:dyDescent="0.3">
      <c r="M84" s="105"/>
      <c r="N84" s="105"/>
    </row>
    <row r="85" spans="13:14" x14ac:dyDescent="0.3">
      <c r="M85" s="105"/>
      <c r="N85" s="105"/>
    </row>
  </sheetData>
  <mergeCells count="9">
    <mergeCell ref="A68:L68"/>
    <mergeCell ref="A1:L1"/>
    <mergeCell ref="A4:C5"/>
    <mergeCell ref="D4:F4"/>
    <mergeCell ref="A66:C66"/>
    <mergeCell ref="B36:C36"/>
    <mergeCell ref="B64:C64"/>
    <mergeCell ref="B63:C63"/>
    <mergeCell ref="A37:C37"/>
  </mergeCells>
  <printOptions horizontalCentered="1"/>
  <pageMargins left="0.78740157480314965" right="0.78740157480314965" top="0.6692913385826772" bottom="0.59055118110236227" header="0.51181102362204722" footer="0.51181102362204722"/>
  <pageSetup paperSize="9" scale="63" fitToHeight="2" orientation="landscape" verticalDpi="4294967292" r:id="rId1"/>
  <headerFooter alignWithMargins="0"/>
  <rowBreaks count="1" manualBreakCount="1">
    <brk id="30" max="11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81"/>
  <sheetViews>
    <sheetView view="pageBreakPreview" zoomScale="56" zoomScaleNormal="70" zoomScaleSheetLayoutView="56" workbookViewId="0">
      <selection sqref="A1:M1"/>
    </sheetView>
  </sheetViews>
  <sheetFormatPr baseColWidth="10" defaultColWidth="8.88671875" defaultRowHeight="13.8" x14ac:dyDescent="0.3"/>
  <cols>
    <col min="1" max="1" width="5.109375" style="166" customWidth="1"/>
    <col min="2" max="2" width="76" style="135" customWidth="1"/>
    <col min="3" max="7" width="14.6640625" style="135" customWidth="1"/>
    <col min="8" max="8" width="15.33203125" style="135" customWidth="1"/>
    <col min="9" max="11" width="14.6640625" style="135" customWidth="1"/>
    <col min="12" max="12" width="15.33203125" style="135" customWidth="1"/>
    <col min="13" max="14" width="14.6640625" style="135" customWidth="1"/>
    <col min="15" max="15" width="8.88671875" style="135" customWidth="1"/>
    <col min="16" max="235" width="8.88671875" style="105" customWidth="1"/>
    <col min="236" max="16384" width="8.88671875" style="105"/>
  </cols>
  <sheetData>
    <row r="1" spans="1:22" s="90" customFormat="1" ht="35.1" customHeight="1" x14ac:dyDescent="0.4">
      <c r="A1" s="731" t="str">
        <f>"Indeling van de werknemers naar sector, statuut en activiteitstak op "&amp;Feuil1!A7&amp;" "&amp;Feuil1!A8&amp;" "</f>
        <v xml:space="preserve">Indeling van de werknemers naar sector, statuut en activiteitstak op 31 december 2023 </v>
      </c>
      <c r="B1" s="732"/>
      <c r="C1" s="732"/>
      <c r="D1" s="732"/>
      <c r="E1" s="732"/>
      <c r="F1" s="732"/>
      <c r="G1" s="732"/>
      <c r="H1" s="732"/>
      <c r="I1" s="732"/>
      <c r="J1" s="732"/>
      <c r="K1" s="732"/>
      <c r="L1" s="732"/>
      <c r="M1" s="732"/>
      <c r="N1" s="575"/>
    </row>
    <row r="2" spans="1:22" s="90" customFormat="1" ht="24.6" customHeight="1" x14ac:dyDescent="0.4">
      <c r="A2" s="167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</row>
    <row r="3" spans="1:22" s="96" customFormat="1" ht="26.25" customHeight="1" thickBot="1" x14ac:dyDescent="0.4">
      <c r="A3" s="169" t="s">
        <v>105</v>
      </c>
      <c r="B3" s="92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</row>
    <row r="4" spans="1:22" ht="25.2" customHeight="1" x14ac:dyDescent="0.35">
      <c r="A4" s="733" t="s">
        <v>106</v>
      </c>
      <c r="B4" s="734"/>
      <c r="C4" s="170" t="s">
        <v>27</v>
      </c>
      <c r="D4" s="171"/>
      <c r="E4" s="172"/>
      <c r="F4" s="173" t="s">
        <v>11</v>
      </c>
      <c r="G4" s="174"/>
      <c r="H4" s="175"/>
      <c r="I4" s="176"/>
      <c r="J4" s="737" t="s">
        <v>52</v>
      </c>
      <c r="K4" s="738"/>
      <c r="L4" s="738"/>
      <c r="M4" s="739"/>
      <c r="N4" s="94"/>
      <c r="O4" s="105"/>
    </row>
    <row r="5" spans="1:22" ht="40.200000000000003" customHeight="1" x14ac:dyDescent="0.3">
      <c r="A5" s="735"/>
      <c r="B5" s="736"/>
      <c r="C5" s="179" t="s">
        <v>3</v>
      </c>
      <c r="D5" s="179" t="s">
        <v>4</v>
      </c>
      <c r="E5" s="179" t="s">
        <v>283</v>
      </c>
      <c r="F5" s="179" t="s">
        <v>3</v>
      </c>
      <c r="G5" s="179" t="s">
        <v>4</v>
      </c>
      <c r="H5" s="179" t="s">
        <v>5</v>
      </c>
      <c r="I5" s="179" t="s">
        <v>9</v>
      </c>
      <c r="J5" s="179" t="s">
        <v>3</v>
      </c>
      <c r="K5" s="179" t="s">
        <v>4</v>
      </c>
      <c r="L5" s="179" t="s">
        <v>5</v>
      </c>
      <c r="M5" s="180" t="s">
        <v>9</v>
      </c>
      <c r="N5" s="90"/>
      <c r="O5" s="105"/>
    </row>
    <row r="6" spans="1:22" s="113" customFormat="1" ht="25.5" customHeight="1" x14ac:dyDescent="0.3">
      <c r="A6" s="181" t="s">
        <v>107</v>
      </c>
      <c r="B6" s="182" t="s">
        <v>108</v>
      </c>
      <c r="C6" s="183">
        <f>SUM(C7:C9)</f>
        <v>16186</v>
      </c>
      <c r="D6" s="183">
        <f t="shared" ref="D6:G6" si="0">SUM(D7:D9)</f>
        <v>2533</v>
      </c>
      <c r="E6" s="183">
        <f t="shared" si="0"/>
        <v>18719</v>
      </c>
      <c r="F6" s="183">
        <f t="shared" si="0"/>
        <v>0</v>
      </c>
      <c r="G6" s="183">
        <f t="shared" si="0"/>
        <v>2</v>
      </c>
      <c r="H6" s="183">
        <f>SUM(H7:H9)</f>
        <v>0</v>
      </c>
      <c r="I6" s="183">
        <f t="shared" ref="I6:M6" si="1">SUM(I7:I9)</f>
        <v>2</v>
      </c>
      <c r="J6" s="183">
        <f t="shared" si="1"/>
        <v>16186</v>
      </c>
      <c r="K6" s="183">
        <f t="shared" si="1"/>
        <v>2535</v>
      </c>
      <c r="L6" s="183">
        <f>SUM(L7:L9)</f>
        <v>0</v>
      </c>
      <c r="M6" s="184">
        <f t="shared" si="1"/>
        <v>18721</v>
      </c>
      <c r="N6" s="90"/>
      <c r="P6" s="105"/>
      <c r="Q6" s="105"/>
      <c r="R6" s="105"/>
      <c r="S6" s="105"/>
      <c r="T6" s="105"/>
      <c r="U6" s="105"/>
    </row>
    <row r="7" spans="1:22" s="165" customFormat="1" ht="21" customHeight="1" x14ac:dyDescent="0.3">
      <c r="A7" s="181"/>
      <c r="B7" s="185" t="s">
        <v>109</v>
      </c>
      <c r="C7" s="574">
        <v>15480</v>
      </c>
      <c r="D7" s="574">
        <v>2358</v>
      </c>
      <c r="E7" s="574">
        <f>C7+D7</f>
        <v>17838</v>
      </c>
      <c r="F7" s="574">
        <v>0</v>
      </c>
      <c r="G7" s="574">
        <v>0</v>
      </c>
      <c r="H7" s="574">
        <v>0</v>
      </c>
      <c r="I7" s="574">
        <f>F7+G7+H7</f>
        <v>0</v>
      </c>
      <c r="J7" s="574">
        <f t="shared" ref="J7:K10" si="2">SUM(C7,F7)</f>
        <v>15480</v>
      </c>
      <c r="K7" s="574">
        <f t="shared" si="2"/>
        <v>2358</v>
      </c>
      <c r="L7" s="574">
        <f>SUM(H7)</f>
        <v>0</v>
      </c>
      <c r="M7" s="187">
        <f>E7+I7</f>
        <v>17838</v>
      </c>
      <c r="N7" s="188"/>
      <c r="O7" s="189"/>
      <c r="P7" s="105"/>
      <c r="Q7" s="105"/>
      <c r="R7" s="105"/>
      <c r="S7" s="105"/>
      <c r="T7" s="105"/>
      <c r="U7" s="105"/>
    </row>
    <row r="8" spans="1:22" s="165" customFormat="1" ht="21" customHeight="1" x14ac:dyDescent="0.3">
      <c r="A8" s="181"/>
      <c r="B8" s="185" t="s">
        <v>110</v>
      </c>
      <c r="C8" s="574">
        <v>627</v>
      </c>
      <c r="D8" s="574">
        <v>137</v>
      </c>
      <c r="E8" s="574">
        <f t="shared" ref="E8:E10" si="3">C8+D8</f>
        <v>764</v>
      </c>
      <c r="F8" s="574">
        <v>0</v>
      </c>
      <c r="G8" s="574">
        <v>2</v>
      </c>
      <c r="H8" s="574">
        <v>0</v>
      </c>
      <c r="I8" s="574">
        <f>F8+G8+H8</f>
        <v>2</v>
      </c>
      <c r="J8" s="574">
        <f t="shared" si="2"/>
        <v>627</v>
      </c>
      <c r="K8" s="574">
        <f t="shared" si="2"/>
        <v>139</v>
      </c>
      <c r="L8" s="574">
        <f>SUM(H8)</f>
        <v>0</v>
      </c>
      <c r="M8" s="187">
        <f t="shared" ref="M8:M10" si="4">E8+I8</f>
        <v>766</v>
      </c>
      <c r="N8" s="188"/>
      <c r="O8" s="189"/>
      <c r="P8" s="105"/>
      <c r="Q8" s="105"/>
      <c r="R8" s="105"/>
      <c r="S8" s="105"/>
      <c r="T8" s="105"/>
      <c r="U8" s="105"/>
    </row>
    <row r="9" spans="1:22" s="113" customFormat="1" ht="21" customHeight="1" x14ac:dyDescent="0.45">
      <c r="A9" s="181"/>
      <c r="B9" s="185" t="s">
        <v>111</v>
      </c>
      <c r="C9" s="574">
        <v>79</v>
      </c>
      <c r="D9" s="574">
        <v>38</v>
      </c>
      <c r="E9" s="574">
        <f t="shared" si="3"/>
        <v>117</v>
      </c>
      <c r="F9" s="574">
        <v>0</v>
      </c>
      <c r="G9" s="574">
        <v>0</v>
      </c>
      <c r="H9" s="574">
        <v>0</v>
      </c>
      <c r="I9" s="574">
        <f>F9+G9+H9</f>
        <v>0</v>
      </c>
      <c r="J9" s="574">
        <f t="shared" si="2"/>
        <v>79</v>
      </c>
      <c r="K9" s="574">
        <f t="shared" si="2"/>
        <v>38</v>
      </c>
      <c r="L9" s="574">
        <f>SUM(H9)</f>
        <v>0</v>
      </c>
      <c r="M9" s="187">
        <f t="shared" si="4"/>
        <v>117</v>
      </c>
      <c r="N9" s="188"/>
      <c r="O9" s="189"/>
      <c r="P9" s="105"/>
      <c r="Q9" s="545"/>
      <c r="R9" s="543"/>
      <c r="S9" s="543"/>
      <c r="T9" s="543"/>
      <c r="U9" s="543"/>
      <c r="V9" s="540"/>
    </row>
    <row r="10" spans="1:22" s="113" customFormat="1" ht="25.5" customHeight="1" x14ac:dyDescent="0.3">
      <c r="A10" s="181" t="s">
        <v>112</v>
      </c>
      <c r="B10" s="190" t="s">
        <v>113</v>
      </c>
      <c r="C10" s="191">
        <v>1545</v>
      </c>
      <c r="D10" s="191">
        <v>669</v>
      </c>
      <c r="E10" s="191">
        <f t="shared" si="3"/>
        <v>2214</v>
      </c>
      <c r="F10" s="191">
        <v>0</v>
      </c>
      <c r="G10" s="191">
        <v>0</v>
      </c>
      <c r="H10" s="191">
        <v>0</v>
      </c>
      <c r="I10" s="191">
        <f>F10+G10+H10</f>
        <v>0</v>
      </c>
      <c r="J10" s="191">
        <f t="shared" si="2"/>
        <v>1545</v>
      </c>
      <c r="K10" s="191">
        <f t="shared" si="2"/>
        <v>669</v>
      </c>
      <c r="L10" s="191">
        <f>SUM(H10)</f>
        <v>0</v>
      </c>
      <c r="M10" s="192">
        <f t="shared" si="4"/>
        <v>2214</v>
      </c>
      <c r="N10" s="188"/>
      <c r="O10" s="189"/>
      <c r="P10" s="105"/>
      <c r="Q10" s="105"/>
      <c r="R10" s="105"/>
      <c r="S10" s="105"/>
      <c r="T10" s="105"/>
      <c r="U10" s="105"/>
    </row>
    <row r="11" spans="1:22" s="165" customFormat="1" ht="25.5" customHeight="1" x14ac:dyDescent="0.3">
      <c r="A11" s="181" t="s">
        <v>114</v>
      </c>
      <c r="B11" s="190" t="s">
        <v>115</v>
      </c>
      <c r="C11" s="191">
        <f>SUM(C12:C30)</f>
        <v>282137</v>
      </c>
      <c r="D11" s="191">
        <f t="shared" ref="D11:G11" si="5">SUM(D12:D30)</f>
        <v>200517</v>
      </c>
      <c r="E11" s="191">
        <f t="shared" si="5"/>
        <v>482654</v>
      </c>
      <c r="F11" s="191">
        <f t="shared" si="5"/>
        <v>88</v>
      </c>
      <c r="G11" s="191">
        <f t="shared" si="5"/>
        <v>250</v>
      </c>
      <c r="H11" s="191">
        <f>SUM(H12:H30)</f>
        <v>2693</v>
      </c>
      <c r="I11" s="191">
        <f t="shared" ref="I11" si="6">SUM(I12:I30)</f>
        <v>3031</v>
      </c>
      <c r="J11" s="191">
        <f>SUM(J12:J30)</f>
        <v>282225</v>
      </c>
      <c r="K11" s="191">
        <f>SUM(K12:K30)</f>
        <v>200767</v>
      </c>
      <c r="L11" s="191">
        <f>SUM(L12:L30)</f>
        <v>2693</v>
      </c>
      <c r="M11" s="192">
        <f t="shared" ref="M11" si="7">SUM(M12:M30)</f>
        <v>485685</v>
      </c>
      <c r="N11" s="188"/>
      <c r="P11" s="105"/>
      <c r="Q11" s="105"/>
      <c r="R11" s="105"/>
      <c r="S11" s="105"/>
      <c r="T11" s="105"/>
      <c r="U11" s="105"/>
    </row>
    <row r="12" spans="1:22" s="165" customFormat="1" ht="21" customHeight="1" x14ac:dyDescent="0.3">
      <c r="A12" s="193"/>
      <c r="B12" s="194" t="s">
        <v>116</v>
      </c>
      <c r="C12" s="574">
        <v>67190</v>
      </c>
      <c r="D12" s="574">
        <v>34504</v>
      </c>
      <c r="E12" s="574">
        <f t="shared" ref="E12:E31" si="8">C12+D12</f>
        <v>101694</v>
      </c>
      <c r="F12" s="574">
        <v>17</v>
      </c>
      <c r="G12" s="574">
        <v>5</v>
      </c>
      <c r="H12" s="574">
        <v>0</v>
      </c>
      <c r="I12" s="574">
        <f>F12+G12+H12</f>
        <v>22</v>
      </c>
      <c r="J12" s="574">
        <f t="shared" ref="J12:K75" si="9">SUM(C12,F12)</f>
        <v>67207</v>
      </c>
      <c r="K12" s="574">
        <f t="shared" si="9"/>
        <v>34509</v>
      </c>
      <c r="L12" s="574">
        <f t="shared" ref="L12:L75" si="10">SUM(H12)</f>
        <v>0</v>
      </c>
      <c r="M12" s="187">
        <f t="shared" ref="M12:M44" si="11">E12+I12</f>
        <v>101716</v>
      </c>
      <c r="N12" s="188"/>
      <c r="O12" s="189"/>
      <c r="P12" s="105"/>
      <c r="Q12" s="105"/>
      <c r="R12" s="105"/>
      <c r="S12" s="105"/>
      <c r="T12" s="105"/>
      <c r="U12" s="105"/>
    </row>
    <row r="13" spans="1:22" s="113" customFormat="1" ht="21" customHeight="1" x14ac:dyDescent="0.3">
      <c r="A13" s="193"/>
      <c r="B13" s="194" t="s">
        <v>117</v>
      </c>
      <c r="C13" s="574">
        <v>13757</v>
      </c>
      <c r="D13" s="574">
        <v>5301</v>
      </c>
      <c r="E13" s="574">
        <f t="shared" si="8"/>
        <v>19058</v>
      </c>
      <c r="F13" s="574">
        <v>0</v>
      </c>
      <c r="G13" s="574">
        <v>0</v>
      </c>
      <c r="H13" s="574">
        <v>0</v>
      </c>
      <c r="I13" s="574">
        <f t="shared" ref="I13:I30" si="12">F13+G13+H13</f>
        <v>0</v>
      </c>
      <c r="J13" s="574">
        <f t="shared" si="9"/>
        <v>13757</v>
      </c>
      <c r="K13" s="574">
        <f t="shared" si="9"/>
        <v>5301</v>
      </c>
      <c r="L13" s="574">
        <f t="shared" si="10"/>
        <v>0</v>
      </c>
      <c r="M13" s="187">
        <f t="shared" si="11"/>
        <v>19058</v>
      </c>
      <c r="N13" s="188"/>
      <c r="O13" s="189"/>
      <c r="P13" s="105"/>
      <c r="Q13" s="105"/>
      <c r="R13" s="105"/>
      <c r="S13" s="105"/>
      <c r="T13" s="105"/>
      <c r="U13" s="105"/>
    </row>
    <row r="14" spans="1:22" s="113" customFormat="1" ht="21" customHeight="1" x14ac:dyDescent="0.3">
      <c r="A14" s="193"/>
      <c r="B14" s="194" t="s">
        <v>118</v>
      </c>
      <c r="C14" s="574">
        <v>7309</v>
      </c>
      <c r="D14" s="574">
        <v>2645</v>
      </c>
      <c r="E14" s="574">
        <f t="shared" si="8"/>
        <v>9954</v>
      </c>
      <c r="F14" s="574">
        <v>0</v>
      </c>
      <c r="G14" s="574">
        <v>0</v>
      </c>
      <c r="H14" s="574">
        <v>0</v>
      </c>
      <c r="I14" s="574">
        <f t="shared" si="12"/>
        <v>0</v>
      </c>
      <c r="J14" s="574">
        <f t="shared" si="9"/>
        <v>7309</v>
      </c>
      <c r="K14" s="574">
        <f t="shared" si="9"/>
        <v>2645</v>
      </c>
      <c r="L14" s="574">
        <f t="shared" si="10"/>
        <v>0</v>
      </c>
      <c r="M14" s="187">
        <f t="shared" si="11"/>
        <v>9954</v>
      </c>
      <c r="N14" s="188"/>
      <c r="O14" s="189"/>
      <c r="P14" s="105"/>
      <c r="Q14" s="105"/>
      <c r="R14" s="105"/>
      <c r="S14" s="105"/>
      <c r="T14" s="105"/>
      <c r="U14" s="105"/>
    </row>
    <row r="15" spans="1:22" s="195" customFormat="1" ht="21" customHeight="1" x14ac:dyDescent="0.3">
      <c r="A15" s="193"/>
      <c r="B15" s="194" t="s">
        <v>119</v>
      </c>
      <c r="C15" s="574">
        <v>8262</v>
      </c>
      <c r="D15" s="574">
        <v>3317</v>
      </c>
      <c r="E15" s="574">
        <f t="shared" si="8"/>
        <v>11579</v>
      </c>
      <c r="F15" s="574">
        <v>0</v>
      </c>
      <c r="G15" s="574">
        <v>0</v>
      </c>
      <c r="H15" s="574">
        <v>0</v>
      </c>
      <c r="I15" s="574">
        <f t="shared" si="12"/>
        <v>0</v>
      </c>
      <c r="J15" s="574">
        <f t="shared" si="9"/>
        <v>8262</v>
      </c>
      <c r="K15" s="574">
        <f t="shared" si="9"/>
        <v>3317</v>
      </c>
      <c r="L15" s="574">
        <f t="shared" si="10"/>
        <v>0</v>
      </c>
      <c r="M15" s="187">
        <f t="shared" si="11"/>
        <v>11579</v>
      </c>
      <c r="N15" s="188"/>
      <c r="O15" s="189"/>
      <c r="P15" s="105"/>
      <c r="Q15" s="105"/>
      <c r="R15" s="105"/>
      <c r="S15" s="105"/>
      <c r="T15" s="105"/>
      <c r="U15" s="105"/>
    </row>
    <row r="16" spans="1:22" s="195" customFormat="1" ht="21" customHeight="1" x14ac:dyDescent="0.3">
      <c r="A16" s="193"/>
      <c r="B16" s="194" t="s">
        <v>120</v>
      </c>
      <c r="C16" s="574">
        <v>4675</v>
      </c>
      <c r="D16" s="574">
        <v>3531</v>
      </c>
      <c r="E16" s="574">
        <f t="shared" si="8"/>
        <v>8206</v>
      </c>
      <c r="F16" s="574">
        <v>0</v>
      </c>
      <c r="G16" s="574">
        <v>0</v>
      </c>
      <c r="H16" s="574">
        <v>0</v>
      </c>
      <c r="I16" s="574">
        <f t="shared" si="12"/>
        <v>0</v>
      </c>
      <c r="J16" s="574">
        <f t="shared" si="9"/>
        <v>4675</v>
      </c>
      <c r="K16" s="574">
        <f t="shared" si="9"/>
        <v>3531</v>
      </c>
      <c r="L16" s="574">
        <f t="shared" si="10"/>
        <v>0</v>
      </c>
      <c r="M16" s="187">
        <f t="shared" si="11"/>
        <v>8206</v>
      </c>
      <c r="N16" s="188"/>
      <c r="O16" s="189"/>
      <c r="P16" s="105"/>
      <c r="Q16" s="105"/>
      <c r="R16" s="105"/>
      <c r="S16" s="105"/>
      <c r="T16" s="105"/>
      <c r="U16" s="105"/>
    </row>
    <row r="17" spans="1:21" s="126" customFormat="1" ht="21" customHeight="1" x14ac:dyDescent="0.3">
      <c r="A17" s="193"/>
      <c r="B17" s="194" t="s">
        <v>121</v>
      </c>
      <c r="C17" s="574">
        <v>676</v>
      </c>
      <c r="D17" s="574">
        <v>2481</v>
      </c>
      <c r="E17" s="574">
        <f t="shared" si="8"/>
        <v>3157</v>
      </c>
      <c r="F17" s="574">
        <v>0</v>
      </c>
      <c r="G17" s="574">
        <v>0</v>
      </c>
      <c r="H17" s="574">
        <v>0</v>
      </c>
      <c r="I17" s="574">
        <f t="shared" si="12"/>
        <v>0</v>
      </c>
      <c r="J17" s="574">
        <f t="shared" si="9"/>
        <v>676</v>
      </c>
      <c r="K17" s="574">
        <f t="shared" si="9"/>
        <v>2481</v>
      </c>
      <c r="L17" s="574">
        <f t="shared" si="10"/>
        <v>0</v>
      </c>
      <c r="M17" s="187">
        <f t="shared" si="11"/>
        <v>3157</v>
      </c>
      <c r="N17" s="188"/>
      <c r="O17" s="189"/>
      <c r="P17" s="105"/>
      <c r="Q17" s="105"/>
      <c r="R17" s="105"/>
      <c r="S17" s="105"/>
      <c r="T17" s="105"/>
      <c r="U17" s="105"/>
    </row>
    <row r="18" spans="1:21" s="195" customFormat="1" ht="21" customHeight="1" x14ac:dyDescent="0.3">
      <c r="A18" s="193"/>
      <c r="B18" s="194" t="s">
        <v>122</v>
      </c>
      <c r="C18" s="574">
        <v>16870</v>
      </c>
      <c r="D18" s="574">
        <v>26242</v>
      </c>
      <c r="E18" s="574">
        <f t="shared" si="8"/>
        <v>43112</v>
      </c>
      <c r="F18" s="574">
        <v>0</v>
      </c>
      <c r="G18" s="574">
        <v>0</v>
      </c>
      <c r="H18" s="574">
        <v>0</v>
      </c>
      <c r="I18" s="574">
        <f t="shared" si="12"/>
        <v>0</v>
      </c>
      <c r="J18" s="574">
        <f t="shared" si="9"/>
        <v>16870</v>
      </c>
      <c r="K18" s="574">
        <f t="shared" si="9"/>
        <v>26242</v>
      </c>
      <c r="L18" s="574">
        <f t="shared" si="10"/>
        <v>0</v>
      </c>
      <c r="M18" s="187">
        <f t="shared" si="11"/>
        <v>43112</v>
      </c>
      <c r="N18" s="188"/>
      <c r="O18" s="189"/>
      <c r="P18" s="105"/>
      <c r="Q18" s="105"/>
      <c r="R18" s="105"/>
      <c r="S18" s="105"/>
      <c r="T18" s="105"/>
      <c r="U18" s="105"/>
    </row>
    <row r="19" spans="1:21" s="126" customFormat="1" ht="21" customHeight="1" x14ac:dyDescent="0.3">
      <c r="A19" s="193"/>
      <c r="B19" s="194" t="s">
        <v>123</v>
      </c>
      <c r="C19" s="574">
        <v>8025</v>
      </c>
      <c r="D19" s="574">
        <v>27813</v>
      </c>
      <c r="E19" s="574">
        <f t="shared" si="8"/>
        <v>35838</v>
      </c>
      <c r="F19" s="574">
        <v>0</v>
      </c>
      <c r="G19" s="574">
        <v>0</v>
      </c>
      <c r="H19" s="574">
        <v>0</v>
      </c>
      <c r="I19" s="574">
        <f t="shared" si="12"/>
        <v>0</v>
      </c>
      <c r="J19" s="574">
        <f t="shared" si="9"/>
        <v>8025</v>
      </c>
      <c r="K19" s="574">
        <f t="shared" si="9"/>
        <v>27813</v>
      </c>
      <c r="L19" s="574">
        <f t="shared" si="10"/>
        <v>0</v>
      </c>
      <c r="M19" s="187">
        <f t="shared" si="11"/>
        <v>35838</v>
      </c>
      <c r="N19" s="188"/>
      <c r="O19" s="189"/>
      <c r="P19" s="105"/>
      <c r="Q19" s="105"/>
      <c r="R19" s="105"/>
      <c r="S19" s="105"/>
      <c r="T19" s="105"/>
      <c r="U19" s="105"/>
    </row>
    <row r="20" spans="1:21" s="195" customFormat="1" ht="21" customHeight="1" x14ac:dyDescent="0.3">
      <c r="A20" s="193"/>
      <c r="B20" s="194" t="s">
        <v>124</v>
      </c>
      <c r="C20" s="574">
        <v>13169</v>
      </c>
      <c r="D20" s="574">
        <v>7690</v>
      </c>
      <c r="E20" s="574">
        <f t="shared" si="8"/>
        <v>20859</v>
      </c>
      <c r="F20" s="574">
        <v>0</v>
      </c>
      <c r="G20" s="574">
        <v>0</v>
      </c>
      <c r="H20" s="574">
        <v>0</v>
      </c>
      <c r="I20" s="574">
        <f t="shared" si="12"/>
        <v>0</v>
      </c>
      <c r="J20" s="574">
        <f t="shared" si="9"/>
        <v>13169</v>
      </c>
      <c r="K20" s="574">
        <f t="shared" si="9"/>
        <v>7690</v>
      </c>
      <c r="L20" s="574">
        <f t="shared" si="10"/>
        <v>0</v>
      </c>
      <c r="M20" s="187">
        <f t="shared" si="11"/>
        <v>20859</v>
      </c>
      <c r="N20" s="188"/>
      <c r="O20" s="189"/>
      <c r="P20" s="105"/>
      <c r="Q20" s="105"/>
      <c r="R20" s="105"/>
      <c r="S20" s="105"/>
      <c r="T20" s="105"/>
      <c r="U20" s="105"/>
    </row>
    <row r="21" spans="1:21" s="126" customFormat="1" ht="21" customHeight="1" x14ac:dyDescent="0.3">
      <c r="A21" s="193"/>
      <c r="B21" s="194" t="s">
        <v>125</v>
      </c>
      <c r="C21" s="574">
        <v>18421</v>
      </c>
      <c r="D21" s="574">
        <v>8503</v>
      </c>
      <c r="E21" s="574">
        <f t="shared" si="8"/>
        <v>26924</v>
      </c>
      <c r="F21" s="574">
        <v>0</v>
      </c>
      <c r="G21" s="574">
        <v>0</v>
      </c>
      <c r="H21" s="574">
        <v>0</v>
      </c>
      <c r="I21" s="574">
        <f t="shared" si="12"/>
        <v>0</v>
      </c>
      <c r="J21" s="574">
        <f t="shared" si="9"/>
        <v>18421</v>
      </c>
      <c r="K21" s="574">
        <f t="shared" si="9"/>
        <v>8503</v>
      </c>
      <c r="L21" s="574">
        <f t="shared" si="10"/>
        <v>0</v>
      </c>
      <c r="M21" s="187">
        <f t="shared" si="11"/>
        <v>26924</v>
      </c>
      <c r="N21" s="188"/>
      <c r="O21" s="189"/>
      <c r="P21" s="105"/>
      <c r="Q21" s="105"/>
      <c r="R21" s="105"/>
      <c r="S21" s="105"/>
      <c r="T21" s="105"/>
      <c r="U21" s="105"/>
    </row>
    <row r="22" spans="1:21" s="126" customFormat="1" ht="21" customHeight="1" x14ac:dyDescent="0.3">
      <c r="A22" s="193"/>
      <c r="B22" s="194" t="s">
        <v>126</v>
      </c>
      <c r="C22" s="574">
        <v>14752</v>
      </c>
      <c r="D22" s="574">
        <v>9021</v>
      </c>
      <c r="E22" s="574">
        <f t="shared" si="8"/>
        <v>23773</v>
      </c>
      <c r="F22" s="574">
        <v>0</v>
      </c>
      <c r="G22" s="574">
        <v>0</v>
      </c>
      <c r="H22" s="574">
        <v>0</v>
      </c>
      <c r="I22" s="574">
        <f t="shared" si="12"/>
        <v>0</v>
      </c>
      <c r="J22" s="574">
        <f t="shared" si="9"/>
        <v>14752</v>
      </c>
      <c r="K22" s="574">
        <f t="shared" si="9"/>
        <v>9021</v>
      </c>
      <c r="L22" s="574">
        <f t="shared" si="10"/>
        <v>0</v>
      </c>
      <c r="M22" s="187">
        <f t="shared" si="11"/>
        <v>23773</v>
      </c>
      <c r="N22" s="188"/>
      <c r="O22" s="189"/>
      <c r="P22" s="105"/>
      <c r="Q22" s="105"/>
      <c r="R22" s="105"/>
      <c r="S22" s="105"/>
      <c r="T22" s="105"/>
      <c r="U22" s="105"/>
    </row>
    <row r="23" spans="1:21" s="195" customFormat="1" ht="21" customHeight="1" x14ac:dyDescent="0.3">
      <c r="A23" s="193"/>
      <c r="B23" s="194" t="s">
        <v>127</v>
      </c>
      <c r="C23" s="574">
        <v>37692</v>
      </c>
      <c r="D23" s="574">
        <v>17947</v>
      </c>
      <c r="E23" s="574">
        <f t="shared" si="8"/>
        <v>55639</v>
      </c>
      <c r="F23" s="574">
        <v>0</v>
      </c>
      <c r="G23" s="574">
        <v>0</v>
      </c>
      <c r="H23" s="574">
        <v>0</v>
      </c>
      <c r="I23" s="574">
        <f t="shared" si="12"/>
        <v>0</v>
      </c>
      <c r="J23" s="574">
        <f t="shared" si="9"/>
        <v>37692</v>
      </c>
      <c r="K23" s="574">
        <f t="shared" si="9"/>
        <v>17947</v>
      </c>
      <c r="L23" s="574">
        <f t="shared" si="10"/>
        <v>0</v>
      </c>
      <c r="M23" s="187">
        <f t="shared" si="11"/>
        <v>55639</v>
      </c>
      <c r="N23" s="188"/>
      <c r="O23" s="189"/>
      <c r="P23" s="105"/>
      <c r="Q23" s="105"/>
      <c r="R23" s="105"/>
      <c r="S23" s="105"/>
      <c r="T23" s="105"/>
      <c r="U23" s="105"/>
    </row>
    <row r="24" spans="1:21" s="126" customFormat="1" ht="21" customHeight="1" x14ac:dyDescent="0.3">
      <c r="A24" s="193"/>
      <c r="B24" s="194" t="s">
        <v>128</v>
      </c>
      <c r="C24" s="574">
        <v>3357</v>
      </c>
      <c r="D24" s="574">
        <v>9021</v>
      </c>
      <c r="E24" s="574">
        <f t="shared" si="8"/>
        <v>12378</v>
      </c>
      <c r="F24" s="574">
        <v>0</v>
      </c>
      <c r="G24" s="574">
        <v>0</v>
      </c>
      <c r="H24" s="574">
        <v>0</v>
      </c>
      <c r="I24" s="574">
        <f t="shared" si="12"/>
        <v>0</v>
      </c>
      <c r="J24" s="574">
        <f t="shared" si="9"/>
        <v>3357</v>
      </c>
      <c r="K24" s="574">
        <f t="shared" si="9"/>
        <v>9021</v>
      </c>
      <c r="L24" s="574">
        <f t="shared" si="10"/>
        <v>0</v>
      </c>
      <c r="M24" s="187">
        <f t="shared" si="11"/>
        <v>12378</v>
      </c>
      <c r="N24" s="188"/>
      <c r="O24" s="189"/>
      <c r="P24" s="105"/>
      <c r="Q24" s="105"/>
      <c r="R24" s="105"/>
      <c r="S24" s="105"/>
      <c r="T24" s="105"/>
      <c r="U24" s="105"/>
    </row>
    <row r="25" spans="1:21" s="126" customFormat="1" ht="21" customHeight="1" x14ac:dyDescent="0.3">
      <c r="A25" s="193"/>
      <c r="B25" s="194" t="s">
        <v>129</v>
      </c>
      <c r="C25" s="574">
        <v>6333</v>
      </c>
      <c r="D25" s="574">
        <v>5883</v>
      </c>
      <c r="E25" s="574">
        <f t="shared" si="8"/>
        <v>12216</v>
      </c>
      <c r="F25" s="574">
        <v>0</v>
      </c>
      <c r="G25" s="574">
        <v>0</v>
      </c>
      <c r="H25" s="574">
        <v>0</v>
      </c>
      <c r="I25" s="574">
        <f t="shared" si="12"/>
        <v>0</v>
      </c>
      <c r="J25" s="574">
        <f t="shared" si="9"/>
        <v>6333</v>
      </c>
      <c r="K25" s="574">
        <f t="shared" si="9"/>
        <v>5883</v>
      </c>
      <c r="L25" s="574">
        <f t="shared" si="10"/>
        <v>0</v>
      </c>
      <c r="M25" s="187">
        <f t="shared" si="11"/>
        <v>12216</v>
      </c>
      <c r="N25" s="188"/>
      <c r="O25" s="189"/>
      <c r="P25" s="105"/>
      <c r="Q25" s="105"/>
      <c r="R25" s="105"/>
      <c r="S25" s="105"/>
      <c r="T25" s="105"/>
      <c r="U25" s="105"/>
    </row>
    <row r="26" spans="1:21" s="126" customFormat="1" ht="21" customHeight="1" x14ac:dyDescent="0.3">
      <c r="A26" s="193"/>
      <c r="B26" s="194" t="s">
        <v>130</v>
      </c>
      <c r="C26" s="574">
        <v>18611</v>
      </c>
      <c r="D26" s="574">
        <v>14081</v>
      </c>
      <c r="E26" s="574">
        <f t="shared" si="8"/>
        <v>32692</v>
      </c>
      <c r="F26" s="574">
        <v>0</v>
      </c>
      <c r="G26" s="574">
        <v>0</v>
      </c>
      <c r="H26" s="574">
        <v>0</v>
      </c>
      <c r="I26" s="574">
        <f t="shared" si="12"/>
        <v>0</v>
      </c>
      <c r="J26" s="574">
        <f t="shared" si="9"/>
        <v>18611</v>
      </c>
      <c r="K26" s="574">
        <f t="shared" si="9"/>
        <v>14081</v>
      </c>
      <c r="L26" s="574">
        <f t="shared" si="10"/>
        <v>0</v>
      </c>
      <c r="M26" s="187">
        <f t="shared" si="11"/>
        <v>32692</v>
      </c>
      <c r="N26" s="188"/>
      <c r="O26" s="189"/>
      <c r="P26" s="105"/>
      <c r="Q26" s="105"/>
      <c r="R26" s="105"/>
      <c r="S26" s="105"/>
      <c r="T26" s="105"/>
      <c r="U26" s="105"/>
    </row>
    <row r="27" spans="1:21" s="195" customFormat="1" ht="21" customHeight="1" x14ac:dyDescent="0.3">
      <c r="A27" s="193"/>
      <c r="B27" s="194" t="s">
        <v>131</v>
      </c>
      <c r="C27" s="574">
        <v>22670</v>
      </c>
      <c r="D27" s="574">
        <v>6994</v>
      </c>
      <c r="E27" s="574">
        <f t="shared" si="8"/>
        <v>29664</v>
      </c>
      <c r="F27" s="574">
        <v>0</v>
      </c>
      <c r="G27" s="574">
        <v>0</v>
      </c>
      <c r="H27" s="574">
        <v>0</v>
      </c>
      <c r="I27" s="574">
        <f t="shared" si="12"/>
        <v>0</v>
      </c>
      <c r="J27" s="574">
        <f t="shared" si="9"/>
        <v>22670</v>
      </c>
      <c r="K27" s="574">
        <f t="shared" si="9"/>
        <v>6994</v>
      </c>
      <c r="L27" s="574">
        <f t="shared" si="10"/>
        <v>0</v>
      </c>
      <c r="M27" s="187">
        <f t="shared" si="11"/>
        <v>29664</v>
      </c>
      <c r="N27" s="188"/>
      <c r="O27" s="189"/>
      <c r="P27" s="105"/>
      <c r="Q27" s="105"/>
      <c r="R27" s="105"/>
      <c r="S27" s="105"/>
      <c r="T27" s="105"/>
      <c r="U27" s="105"/>
    </row>
    <row r="28" spans="1:21" ht="21" customHeight="1" x14ac:dyDescent="0.3">
      <c r="A28" s="193"/>
      <c r="B28" s="194" t="s">
        <v>132</v>
      </c>
      <c r="C28" s="574">
        <v>2470</v>
      </c>
      <c r="D28" s="574">
        <v>2644</v>
      </c>
      <c r="E28" s="574">
        <f t="shared" si="8"/>
        <v>5114</v>
      </c>
      <c r="F28" s="574">
        <v>0</v>
      </c>
      <c r="G28" s="574">
        <v>0</v>
      </c>
      <c r="H28" s="574">
        <v>0</v>
      </c>
      <c r="I28" s="574">
        <f t="shared" si="12"/>
        <v>0</v>
      </c>
      <c r="J28" s="574">
        <f t="shared" si="9"/>
        <v>2470</v>
      </c>
      <c r="K28" s="574">
        <f t="shared" si="9"/>
        <v>2644</v>
      </c>
      <c r="L28" s="574">
        <f t="shared" si="10"/>
        <v>0</v>
      </c>
      <c r="M28" s="187">
        <f t="shared" si="11"/>
        <v>5114</v>
      </c>
      <c r="N28" s="188"/>
      <c r="O28" s="189"/>
    </row>
    <row r="29" spans="1:21" s="195" customFormat="1" ht="21" customHeight="1" x14ac:dyDescent="0.3">
      <c r="A29" s="193"/>
      <c r="B29" s="194" t="s">
        <v>133</v>
      </c>
      <c r="C29" s="574">
        <v>10473</v>
      </c>
      <c r="D29" s="574">
        <v>6611</v>
      </c>
      <c r="E29" s="574">
        <f t="shared" si="8"/>
        <v>17084</v>
      </c>
      <c r="F29" s="574">
        <v>0</v>
      </c>
      <c r="G29" s="574">
        <v>0</v>
      </c>
      <c r="H29" s="574">
        <v>0</v>
      </c>
      <c r="I29" s="574">
        <f t="shared" si="12"/>
        <v>0</v>
      </c>
      <c r="J29" s="574">
        <f t="shared" si="9"/>
        <v>10473</v>
      </c>
      <c r="K29" s="574">
        <f t="shared" si="9"/>
        <v>6611</v>
      </c>
      <c r="L29" s="574">
        <f t="shared" si="10"/>
        <v>0</v>
      </c>
      <c r="M29" s="187">
        <f t="shared" si="11"/>
        <v>17084</v>
      </c>
      <c r="N29" s="188"/>
      <c r="O29" s="189"/>
      <c r="P29" s="105"/>
      <c r="Q29" s="105"/>
      <c r="R29" s="105"/>
      <c r="S29" s="105"/>
      <c r="T29" s="105"/>
      <c r="U29" s="105"/>
    </row>
    <row r="30" spans="1:21" s="126" customFormat="1" ht="21" customHeight="1" x14ac:dyDescent="0.3">
      <c r="A30" s="193"/>
      <c r="B30" s="194" t="s">
        <v>134</v>
      </c>
      <c r="C30" s="574">
        <v>7425</v>
      </c>
      <c r="D30" s="574">
        <v>6288</v>
      </c>
      <c r="E30" s="574">
        <f t="shared" si="8"/>
        <v>13713</v>
      </c>
      <c r="F30" s="574">
        <v>71</v>
      </c>
      <c r="G30" s="574">
        <v>245</v>
      </c>
      <c r="H30" s="574">
        <v>2693</v>
      </c>
      <c r="I30" s="574">
        <f t="shared" si="12"/>
        <v>3009</v>
      </c>
      <c r="J30" s="574">
        <f t="shared" si="9"/>
        <v>7496</v>
      </c>
      <c r="K30" s="574">
        <f t="shared" si="9"/>
        <v>6533</v>
      </c>
      <c r="L30" s="574">
        <f t="shared" si="10"/>
        <v>2693</v>
      </c>
      <c r="M30" s="187">
        <f t="shared" si="11"/>
        <v>16722</v>
      </c>
      <c r="N30" s="188"/>
      <c r="O30" s="189"/>
      <c r="P30" s="105"/>
      <c r="Q30" s="105"/>
      <c r="R30" s="105"/>
      <c r="S30" s="105"/>
      <c r="T30" s="105"/>
      <c r="U30" s="105"/>
    </row>
    <row r="31" spans="1:21" s="195" customFormat="1" ht="25.5" customHeight="1" x14ac:dyDescent="0.3">
      <c r="A31" s="181" t="s">
        <v>135</v>
      </c>
      <c r="B31" s="196" t="s">
        <v>136</v>
      </c>
      <c r="C31" s="191">
        <v>121</v>
      </c>
      <c r="D31" s="191">
        <v>18199</v>
      </c>
      <c r="E31" s="191">
        <f t="shared" si="8"/>
        <v>18320</v>
      </c>
      <c r="F31" s="191">
        <v>113</v>
      </c>
      <c r="G31" s="191">
        <v>240</v>
      </c>
      <c r="H31" s="191">
        <v>1482</v>
      </c>
      <c r="I31" s="191">
        <f>F31+G31+H31</f>
        <v>1835</v>
      </c>
      <c r="J31" s="191">
        <f t="shared" si="9"/>
        <v>234</v>
      </c>
      <c r="K31" s="191">
        <f t="shared" si="9"/>
        <v>18439</v>
      </c>
      <c r="L31" s="191">
        <f t="shared" si="10"/>
        <v>1482</v>
      </c>
      <c r="M31" s="192">
        <f t="shared" si="11"/>
        <v>20155</v>
      </c>
      <c r="N31" s="188"/>
      <c r="O31" s="189"/>
      <c r="P31" s="105"/>
      <c r="Q31" s="105"/>
      <c r="R31" s="105"/>
      <c r="S31" s="105"/>
      <c r="T31" s="105"/>
      <c r="U31" s="105"/>
    </row>
    <row r="32" spans="1:21" s="126" customFormat="1" ht="25.5" customHeight="1" x14ac:dyDescent="0.3">
      <c r="A32" s="181" t="s">
        <v>137</v>
      </c>
      <c r="B32" s="196" t="s">
        <v>138</v>
      </c>
      <c r="C32" s="191">
        <f>C34+C33</f>
        <v>10122</v>
      </c>
      <c r="D32" s="191">
        <f t="shared" ref="D32:G32" si="13">D34+D33</f>
        <v>6814</v>
      </c>
      <c r="E32" s="191">
        <f t="shared" si="13"/>
        <v>16936</v>
      </c>
      <c r="F32" s="191">
        <f t="shared" si="13"/>
        <v>6155</v>
      </c>
      <c r="G32" s="191">
        <f t="shared" si="13"/>
        <v>4473</v>
      </c>
      <c r="H32" s="191">
        <f>H34+H33</f>
        <v>6402</v>
      </c>
      <c r="I32" s="191">
        <f t="shared" ref="I32:M32" si="14">I34+I33</f>
        <v>17030</v>
      </c>
      <c r="J32" s="191">
        <f t="shared" si="9"/>
        <v>16277</v>
      </c>
      <c r="K32" s="191">
        <f t="shared" si="9"/>
        <v>11287</v>
      </c>
      <c r="L32" s="191">
        <f t="shared" si="10"/>
        <v>6402</v>
      </c>
      <c r="M32" s="192">
        <f t="shared" si="14"/>
        <v>33966</v>
      </c>
      <c r="N32" s="188"/>
      <c r="P32" s="105"/>
      <c r="Q32" s="105"/>
      <c r="R32" s="105"/>
      <c r="S32" s="105"/>
      <c r="T32" s="105"/>
      <c r="U32" s="105"/>
    </row>
    <row r="33" spans="1:21" s="195" customFormat="1" ht="21" customHeight="1" x14ac:dyDescent="0.3">
      <c r="A33" s="181"/>
      <c r="B33" s="197" t="s">
        <v>139</v>
      </c>
      <c r="C33" s="574">
        <v>0</v>
      </c>
      <c r="D33" s="574">
        <v>96</v>
      </c>
      <c r="E33" s="574">
        <f t="shared" ref="E33:E35" si="15">C33+D33</f>
        <v>96</v>
      </c>
      <c r="F33" s="574">
        <v>636</v>
      </c>
      <c r="G33" s="574">
        <v>1805</v>
      </c>
      <c r="H33" s="574">
        <v>4862</v>
      </c>
      <c r="I33" s="574">
        <f>F33+G33+H33</f>
        <v>7303</v>
      </c>
      <c r="J33" s="574">
        <f t="shared" si="9"/>
        <v>636</v>
      </c>
      <c r="K33" s="574">
        <f t="shared" si="9"/>
        <v>1901</v>
      </c>
      <c r="L33" s="574">
        <f t="shared" si="10"/>
        <v>4862</v>
      </c>
      <c r="M33" s="187">
        <f t="shared" si="11"/>
        <v>7399</v>
      </c>
      <c r="N33" s="188"/>
      <c r="O33" s="189"/>
      <c r="P33" s="105"/>
      <c r="Q33" s="105"/>
      <c r="R33" s="105"/>
      <c r="S33" s="105"/>
      <c r="T33" s="105"/>
      <c r="U33" s="105"/>
    </row>
    <row r="34" spans="1:21" s="195" customFormat="1" ht="21" customHeight="1" x14ac:dyDescent="0.3">
      <c r="A34" s="181"/>
      <c r="B34" s="197" t="s">
        <v>140</v>
      </c>
      <c r="C34" s="574">
        <v>10122</v>
      </c>
      <c r="D34" s="574">
        <v>6718</v>
      </c>
      <c r="E34" s="574">
        <f t="shared" si="15"/>
        <v>16840</v>
      </c>
      <c r="F34" s="574">
        <v>5519</v>
      </c>
      <c r="G34" s="574">
        <v>2668</v>
      </c>
      <c r="H34" s="574">
        <v>1540</v>
      </c>
      <c r="I34" s="574">
        <f>F34+G34+H34</f>
        <v>9727</v>
      </c>
      <c r="J34" s="574">
        <f t="shared" si="9"/>
        <v>15641</v>
      </c>
      <c r="K34" s="574">
        <f t="shared" si="9"/>
        <v>9386</v>
      </c>
      <c r="L34" s="574">
        <f t="shared" si="10"/>
        <v>1540</v>
      </c>
      <c r="M34" s="187">
        <f t="shared" si="11"/>
        <v>26567</v>
      </c>
      <c r="N34" s="188"/>
      <c r="O34" s="189"/>
      <c r="P34" s="105"/>
      <c r="Q34" s="105"/>
      <c r="R34" s="105"/>
      <c r="S34" s="105"/>
      <c r="T34" s="105"/>
      <c r="U34" s="105"/>
    </row>
    <row r="35" spans="1:21" s="195" customFormat="1" ht="25.5" customHeight="1" x14ac:dyDescent="0.3">
      <c r="A35" s="181" t="s">
        <v>141</v>
      </c>
      <c r="B35" s="190" t="s">
        <v>142</v>
      </c>
      <c r="C35" s="191">
        <v>154952</v>
      </c>
      <c r="D35" s="191">
        <v>56964</v>
      </c>
      <c r="E35" s="191">
        <f t="shared" si="15"/>
        <v>211916</v>
      </c>
      <c r="F35" s="191">
        <v>26</v>
      </c>
      <c r="G35" s="191">
        <v>142</v>
      </c>
      <c r="H35" s="191">
        <v>2718</v>
      </c>
      <c r="I35" s="191">
        <f>F35+G35+H35</f>
        <v>2886</v>
      </c>
      <c r="J35" s="191">
        <f t="shared" si="9"/>
        <v>154978</v>
      </c>
      <c r="K35" s="191">
        <f t="shared" si="9"/>
        <v>57106</v>
      </c>
      <c r="L35" s="191">
        <f t="shared" si="10"/>
        <v>2718</v>
      </c>
      <c r="M35" s="192">
        <f t="shared" si="11"/>
        <v>214802</v>
      </c>
      <c r="N35" s="188"/>
      <c r="O35" s="189"/>
      <c r="P35" s="105"/>
      <c r="Q35" s="105"/>
      <c r="R35" s="105"/>
      <c r="S35" s="105"/>
      <c r="T35" s="105"/>
      <c r="U35" s="105"/>
    </row>
    <row r="36" spans="1:21" s="154" customFormat="1" ht="25.5" customHeight="1" x14ac:dyDescent="0.3">
      <c r="A36" s="181" t="s">
        <v>143</v>
      </c>
      <c r="B36" s="196" t="s">
        <v>144</v>
      </c>
      <c r="C36" s="191">
        <f>SUM(C37:C39)</f>
        <v>116999</v>
      </c>
      <c r="D36" s="191">
        <f t="shared" ref="D36:G36" si="16">SUM(D37:D39)</f>
        <v>397769</v>
      </c>
      <c r="E36" s="191">
        <f t="shared" si="16"/>
        <v>514768</v>
      </c>
      <c r="F36" s="191">
        <f t="shared" si="16"/>
        <v>0</v>
      </c>
      <c r="G36" s="191">
        <f t="shared" si="16"/>
        <v>3</v>
      </c>
      <c r="H36" s="191">
        <f>SUM(H37:H39)</f>
        <v>1</v>
      </c>
      <c r="I36" s="191">
        <f t="shared" ref="I36:M36" si="17">SUM(I37:I39)</f>
        <v>4</v>
      </c>
      <c r="J36" s="191">
        <f t="shared" si="9"/>
        <v>116999</v>
      </c>
      <c r="K36" s="191">
        <f t="shared" si="9"/>
        <v>397772</v>
      </c>
      <c r="L36" s="191">
        <f t="shared" si="10"/>
        <v>1</v>
      </c>
      <c r="M36" s="192">
        <f t="shared" si="17"/>
        <v>514772</v>
      </c>
      <c r="N36" s="188"/>
      <c r="P36" s="105"/>
      <c r="Q36" s="105"/>
      <c r="R36" s="105"/>
      <c r="S36" s="105"/>
      <c r="T36" s="105"/>
      <c r="U36" s="105"/>
    </row>
    <row r="37" spans="1:21" ht="21" customHeight="1" x14ac:dyDescent="0.3">
      <c r="A37" s="181"/>
      <c r="B37" s="197" t="s">
        <v>145</v>
      </c>
      <c r="C37" s="574">
        <v>30833</v>
      </c>
      <c r="D37" s="574">
        <v>28654</v>
      </c>
      <c r="E37" s="574">
        <f t="shared" ref="E37:E39" si="18">C37+D37</f>
        <v>59487</v>
      </c>
      <c r="F37" s="574">
        <v>0</v>
      </c>
      <c r="G37" s="574">
        <v>0</v>
      </c>
      <c r="H37" s="574">
        <v>0</v>
      </c>
      <c r="I37" s="574">
        <f>F37+G37+H37</f>
        <v>0</v>
      </c>
      <c r="J37" s="574">
        <f t="shared" si="9"/>
        <v>30833</v>
      </c>
      <c r="K37" s="574">
        <f t="shared" si="9"/>
        <v>28654</v>
      </c>
      <c r="L37" s="574">
        <f t="shared" si="10"/>
        <v>0</v>
      </c>
      <c r="M37" s="187">
        <f t="shared" si="11"/>
        <v>59487</v>
      </c>
      <c r="N37" s="188"/>
      <c r="O37" s="189"/>
    </row>
    <row r="38" spans="1:21" s="195" customFormat="1" ht="21" customHeight="1" x14ac:dyDescent="0.3">
      <c r="A38" s="181"/>
      <c r="B38" s="197" t="s">
        <v>146</v>
      </c>
      <c r="C38" s="574">
        <v>51562</v>
      </c>
      <c r="D38" s="574">
        <v>137534</v>
      </c>
      <c r="E38" s="574">
        <f t="shared" si="18"/>
        <v>189096</v>
      </c>
      <c r="F38" s="574">
        <v>0</v>
      </c>
      <c r="G38" s="574">
        <v>0</v>
      </c>
      <c r="H38" s="574">
        <v>0</v>
      </c>
      <c r="I38" s="574">
        <f>F38+G38+H38</f>
        <v>0</v>
      </c>
      <c r="J38" s="574">
        <f t="shared" si="9"/>
        <v>51562</v>
      </c>
      <c r="K38" s="574">
        <f t="shared" si="9"/>
        <v>137534</v>
      </c>
      <c r="L38" s="574">
        <f t="shared" si="10"/>
        <v>0</v>
      </c>
      <c r="M38" s="187">
        <f t="shared" si="11"/>
        <v>189096</v>
      </c>
      <c r="N38" s="188"/>
      <c r="O38" s="189"/>
      <c r="P38" s="105"/>
      <c r="Q38" s="105"/>
      <c r="R38" s="105"/>
      <c r="S38" s="105"/>
      <c r="T38" s="105"/>
      <c r="U38" s="105"/>
    </row>
    <row r="39" spans="1:21" s="126" customFormat="1" ht="21" customHeight="1" x14ac:dyDescent="0.3">
      <c r="A39" s="181"/>
      <c r="B39" s="197" t="s">
        <v>147</v>
      </c>
      <c r="C39" s="574">
        <v>34604</v>
      </c>
      <c r="D39" s="574">
        <v>231581</v>
      </c>
      <c r="E39" s="574">
        <f t="shared" si="18"/>
        <v>266185</v>
      </c>
      <c r="F39" s="574">
        <v>0</v>
      </c>
      <c r="G39" s="574">
        <v>3</v>
      </c>
      <c r="H39" s="574">
        <v>1</v>
      </c>
      <c r="I39" s="574">
        <f>F39+G39+H39</f>
        <v>4</v>
      </c>
      <c r="J39" s="574">
        <f t="shared" si="9"/>
        <v>34604</v>
      </c>
      <c r="K39" s="574">
        <f t="shared" si="9"/>
        <v>231584</v>
      </c>
      <c r="L39" s="574">
        <f t="shared" si="10"/>
        <v>1</v>
      </c>
      <c r="M39" s="187">
        <f t="shared" si="11"/>
        <v>266189</v>
      </c>
      <c r="N39" s="188"/>
      <c r="O39" s="189"/>
      <c r="P39" s="105"/>
      <c r="Q39" s="105"/>
      <c r="R39" s="105"/>
      <c r="S39" s="105"/>
      <c r="T39" s="105"/>
      <c r="U39" s="105"/>
    </row>
    <row r="40" spans="1:21" s="195" customFormat="1" ht="25.5" customHeight="1" x14ac:dyDescent="0.3">
      <c r="A40" s="181" t="s">
        <v>148</v>
      </c>
      <c r="B40" s="190" t="s">
        <v>149</v>
      </c>
      <c r="C40" s="191">
        <f>SUM(C41:C43)</f>
        <v>98011</v>
      </c>
      <c r="D40" s="191">
        <f t="shared" ref="D40:G40" si="19">SUM(D41:D43)</f>
        <v>66641</v>
      </c>
      <c r="E40" s="191">
        <f t="shared" si="19"/>
        <v>164652</v>
      </c>
      <c r="F40" s="191">
        <f t="shared" si="19"/>
        <v>18740</v>
      </c>
      <c r="G40" s="191">
        <f t="shared" si="19"/>
        <v>30984</v>
      </c>
      <c r="H40" s="191">
        <f>SUM(H41:H43)</f>
        <v>27864</v>
      </c>
      <c r="I40" s="191">
        <f t="shared" ref="I40:M40" si="20">SUM(I41:I43)</f>
        <v>77588</v>
      </c>
      <c r="J40" s="191">
        <f t="shared" si="9"/>
        <v>116751</v>
      </c>
      <c r="K40" s="191">
        <f t="shared" si="9"/>
        <v>97625</v>
      </c>
      <c r="L40" s="191">
        <f t="shared" si="10"/>
        <v>27864</v>
      </c>
      <c r="M40" s="192">
        <f t="shared" si="20"/>
        <v>242240</v>
      </c>
      <c r="N40" s="188"/>
      <c r="P40" s="105"/>
      <c r="Q40" s="105"/>
      <c r="R40" s="105"/>
      <c r="S40" s="105"/>
      <c r="T40" s="105"/>
      <c r="U40" s="105"/>
    </row>
    <row r="41" spans="1:21" s="195" customFormat="1" ht="21" customHeight="1" x14ac:dyDescent="0.3">
      <c r="A41" s="181"/>
      <c r="B41" s="185" t="s">
        <v>150</v>
      </c>
      <c r="C41" s="574">
        <v>67287</v>
      </c>
      <c r="D41" s="574">
        <v>20194</v>
      </c>
      <c r="E41" s="574">
        <f t="shared" ref="E41:E43" si="21">C41+D41</f>
        <v>87481</v>
      </c>
      <c r="F41" s="574">
        <v>18484</v>
      </c>
      <c r="G41" s="574">
        <v>9633</v>
      </c>
      <c r="H41" s="574">
        <v>19291</v>
      </c>
      <c r="I41" s="574">
        <f>F41+G41+H41</f>
        <v>47408</v>
      </c>
      <c r="J41" s="574">
        <f t="shared" si="9"/>
        <v>85771</v>
      </c>
      <c r="K41" s="574">
        <f t="shared" si="9"/>
        <v>29827</v>
      </c>
      <c r="L41" s="574">
        <f t="shared" si="10"/>
        <v>19291</v>
      </c>
      <c r="M41" s="187">
        <f t="shared" si="11"/>
        <v>134889</v>
      </c>
      <c r="N41" s="188"/>
      <c r="O41" s="189"/>
      <c r="P41" s="105"/>
      <c r="Q41" s="105"/>
      <c r="R41" s="105"/>
      <c r="S41" s="105"/>
      <c r="T41" s="105"/>
      <c r="U41" s="105"/>
    </row>
    <row r="42" spans="1:21" s="113" customFormat="1" ht="21" customHeight="1" x14ac:dyDescent="0.3">
      <c r="A42" s="181"/>
      <c r="B42" s="185" t="s">
        <v>151</v>
      </c>
      <c r="C42" s="574">
        <v>25438</v>
      </c>
      <c r="D42" s="574">
        <v>42305</v>
      </c>
      <c r="E42" s="574">
        <f t="shared" si="21"/>
        <v>67743</v>
      </c>
      <c r="F42" s="574">
        <v>62</v>
      </c>
      <c r="G42" s="574">
        <v>2295</v>
      </c>
      <c r="H42" s="574">
        <v>2595</v>
      </c>
      <c r="I42" s="574">
        <f>F42+G42+H42</f>
        <v>4952</v>
      </c>
      <c r="J42" s="574">
        <f t="shared" si="9"/>
        <v>25500</v>
      </c>
      <c r="K42" s="574">
        <f t="shared" si="9"/>
        <v>44600</v>
      </c>
      <c r="L42" s="574">
        <f t="shared" si="10"/>
        <v>2595</v>
      </c>
      <c r="M42" s="187">
        <f t="shared" si="11"/>
        <v>72695</v>
      </c>
      <c r="N42" s="188"/>
      <c r="O42" s="189"/>
      <c r="P42" s="105"/>
      <c r="Q42" s="105"/>
      <c r="R42" s="105"/>
      <c r="S42" s="105"/>
      <c r="T42" s="105"/>
      <c r="U42" s="105"/>
    </row>
    <row r="43" spans="1:21" s="113" customFormat="1" ht="21" customHeight="1" x14ac:dyDescent="0.3">
      <c r="A43" s="181"/>
      <c r="B43" s="185" t="s">
        <v>152</v>
      </c>
      <c r="C43" s="574">
        <v>5286</v>
      </c>
      <c r="D43" s="574">
        <v>4142</v>
      </c>
      <c r="E43" s="574">
        <f t="shared" si="21"/>
        <v>9428</v>
      </c>
      <c r="F43" s="574">
        <v>194</v>
      </c>
      <c r="G43" s="574">
        <v>19056</v>
      </c>
      <c r="H43" s="574">
        <v>5978</v>
      </c>
      <c r="I43" s="574">
        <f>F43+G43+H43</f>
        <v>25228</v>
      </c>
      <c r="J43" s="574">
        <f t="shared" si="9"/>
        <v>5480</v>
      </c>
      <c r="K43" s="574">
        <f t="shared" si="9"/>
        <v>23198</v>
      </c>
      <c r="L43" s="574">
        <f t="shared" si="10"/>
        <v>5978</v>
      </c>
      <c r="M43" s="187">
        <f t="shared" si="11"/>
        <v>34656</v>
      </c>
      <c r="N43" s="188"/>
      <c r="O43" s="189"/>
      <c r="P43" s="105"/>
      <c r="Q43" s="105"/>
      <c r="R43" s="105"/>
      <c r="S43" s="105"/>
      <c r="T43" s="105"/>
      <c r="U43" s="105"/>
    </row>
    <row r="44" spans="1:21" s="132" customFormat="1" ht="25.5" customHeight="1" x14ac:dyDescent="0.3">
      <c r="A44" s="181" t="s">
        <v>153</v>
      </c>
      <c r="B44" s="190" t="s">
        <v>154</v>
      </c>
      <c r="C44" s="191">
        <v>126106</v>
      </c>
      <c r="D44" s="191">
        <v>18148</v>
      </c>
      <c r="E44" s="191">
        <f>C44+D44</f>
        <v>144254</v>
      </c>
      <c r="F44" s="191">
        <v>734</v>
      </c>
      <c r="G44" s="191">
        <v>1762</v>
      </c>
      <c r="H44" s="191">
        <v>1797</v>
      </c>
      <c r="I44" s="191">
        <f>F44+G44+H44</f>
        <v>4293</v>
      </c>
      <c r="J44" s="191">
        <f t="shared" si="9"/>
        <v>126840</v>
      </c>
      <c r="K44" s="191">
        <f t="shared" si="9"/>
        <v>19910</v>
      </c>
      <c r="L44" s="191">
        <f t="shared" si="10"/>
        <v>1797</v>
      </c>
      <c r="M44" s="192">
        <f t="shared" si="11"/>
        <v>148547</v>
      </c>
      <c r="N44" s="188"/>
      <c r="O44" s="189"/>
      <c r="P44" s="105"/>
      <c r="Q44" s="105"/>
      <c r="R44" s="105"/>
      <c r="S44" s="105"/>
      <c r="T44" s="105"/>
      <c r="U44" s="105"/>
    </row>
    <row r="45" spans="1:21" s="148" customFormat="1" ht="25.5" customHeight="1" x14ac:dyDescent="0.3">
      <c r="A45" s="181" t="s">
        <v>155</v>
      </c>
      <c r="B45" s="190" t="s">
        <v>156</v>
      </c>
      <c r="C45" s="191">
        <f>SUM(C46:C49)</f>
        <v>1443</v>
      </c>
      <c r="D45" s="191">
        <f t="shared" ref="D45:G45" si="22">SUM(D46:D49)</f>
        <v>109647</v>
      </c>
      <c r="E45" s="191">
        <f t="shared" si="22"/>
        <v>111090</v>
      </c>
      <c r="F45" s="191">
        <f t="shared" si="22"/>
        <v>28</v>
      </c>
      <c r="G45" s="191">
        <f t="shared" si="22"/>
        <v>11903</v>
      </c>
      <c r="H45" s="191">
        <f>SUM(H46:H49)</f>
        <v>2540</v>
      </c>
      <c r="I45" s="191">
        <f t="shared" ref="I45:M45" si="23">SUM(I46:I49)</f>
        <v>14471</v>
      </c>
      <c r="J45" s="191">
        <f t="shared" si="9"/>
        <v>1471</v>
      </c>
      <c r="K45" s="191">
        <f t="shared" si="9"/>
        <v>121550</v>
      </c>
      <c r="L45" s="191">
        <f t="shared" si="10"/>
        <v>2540</v>
      </c>
      <c r="M45" s="192">
        <f t="shared" si="23"/>
        <v>125561</v>
      </c>
      <c r="N45" s="188"/>
      <c r="O45" s="189"/>
      <c r="P45" s="105"/>
      <c r="Q45" s="105"/>
      <c r="R45" s="105"/>
      <c r="S45" s="105"/>
      <c r="T45" s="105"/>
      <c r="U45" s="105"/>
    </row>
    <row r="46" spans="1:21" s="165" customFormat="1" ht="21" customHeight="1" x14ac:dyDescent="0.3">
      <c r="A46" s="181"/>
      <c r="B46" s="185" t="s">
        <v>157</v>
      </c>
      <c r="C46" s="574">
        <v>360</v>
      </c>
      <c r="D46" s="574">
        <v>6335</v>
      </c>
      <c r="E46" s="574">
        <f t="shared" ref="E46:E51" si="24">C46+D46</f>
        <v>6695</v>
      </c>
      <c r="F46" s="574">
        <v>0</v>
      </c>
      <c r="G46" s="574">
        <v>0</v>
      </c>
      <c r="H46" s="574">
        <v>0</v>
      </c>
      <c r="I46" s="574">
        <f t="shared" ref="I46:I51" si="25">F46+G46+H46</f>
        <v>0</v>
      </c>
      <c r="J46" s="574">
        <f t="shared" si="9"/>
        <v>360</v>
      </c>
      <c r="K46" s="574">
        <f t="shared" si="9"/>
        <v>6335</v>
      </c>
      <c r="L46" s="574">
        <f t="shared" si="10"/>
        <v>0</v>
      </c>
      <c r="M46" s="187">
        <f t="shared" ref="M46:M71" si="26">E46+I46</f>
        <v>6695</v>
      </c>
      <c r="N46" s="188"/>
      <c r="O46" s="189"/>
      <c r="P46" s="105"/>
      <c r="Q46" s="105"/>
      <c r="R46" s="105"/>
      <c r="S46" s="105"/>
      <c r="T46" s="105"/>
      <c r="U46" s="105"/>
    </row>
    <row r="47" spans="1:21" s="148" customFormat="1" ht="21" customHeight="1" x14ac:dyDescent="0.3">
      <c r="A47" s="181"/>
      <c r="B47" s="185" t="s">
        <v>158</v>
      </c>
      <c r="C47" s="574">
        <v>395</v>
      </c>
      <c r="D47" s="574">
        <v>7431</v>
      </c>
      <c r="E47" s="574">
        <f t="shared" si="24"/>
        <v>7826</v>
      </c>
      <c r="F47" s="574">
        <v>19</v>
      </c>
      <c r="G47" s="574">
        <v>3174</v>
      </c>
      <c r="H47" s="574">
        <v>821</v>
      </c>
      <c r="I47" s="574">
        <f>F47+G47+H47</f>
        <v>4014</v>
      </c>
      <c r="J47" s="574">
        <f t="shared" si="9"/>
        <v>414</v>
      </c>
      <c r="K47" s="574">
        <f t="shared" si="9"/>
        <v>10605</v>
      </c>
      <c r="L47" s="574">
        <f t="shared" si="10"/>
        <v>821</v>
      </c>
      <c r="M47" s="187">
        <f t="shared" si="26"/>
        <v>11840</v>
      </c>
      <c r="N47" s="188"/>
      <c r="O47" s="189"/>
      <c r="P47" s="105"/>
      <c r="Q47" s="105"/>
      <c r="R47" s="105"/>
      <c r="S47" s="105"/>
      <c r="T47" s="105"/>
      <c r="U47" s="105"/>
    </row>
    <row r="48" spans="1:21" s="113" customFormat="1" ht="21" customHeight="1" x14ac:dyDescent="0.3">
      <c r="A48" s="181"/>
      <c r="B48" s="185" t="s">
        <v>159</v>
      </c>
      <c r="C48" s="574">
        <v>177</v>
      </c>
      <c r="D48" s="574">
        <v>8115</v>
      </c>
      <c r="E48" s="574">
        <f t="shared" si="24"/>
        <v>8292</v>
      </c>
      <c r="F48" s="574">
        <v>9</v>
      </c>
      <c r="G48" s="574">
        <v>7842</v>
      </c>
      <c r="H48" s="574">
        <v>1690</v>
      </c>
      <c r="I48" s="574">
        <f>F48+G48+H48</f>
        <v>9541</v>
      </c>
      <c r="J48" s="574">
        <f t="shared" si="9"/>
        <v>186</v>
      </c>
      <c r="K48" s="574">
        <f t="shared" si="9"/>
        <v>15957</v>
      </c>
      <c r="L48" s="574">
        <f t="shared" si="10"/>
        <v>1690</v>
      </c>
      <c r="M48" s="187">
        <f t="shared" si="26"/>
        <v>17833</v>
      </c>
      <c r="N48" s="188"/>
      <c r="O48" s="189"/>
      <c r="P48" s="105"/>
      <c r="Q48" s="105"/>
      <c r="R48" s="105"/>
      <c r="S48" s="105"/>
      <c r="T48" s="105"/>
      <c r="U48" s="105"/>
    </row>
    <row r="49" spans="1:21" s="113" customFormat="1" ht="21" customHeight="1" x14ac:dyDescent="0.3">
      <c r="A49" s="181"/>
      <c r="B49" s="197" t="s">
        <v>160</v>
      </c>
      <c r="C49" s="574">
        <v>511</v>
      </c>
      <c r="D49" s="574">
        <v>87766</v>
      </c>
      <c r="E49" s="574">
        <f t="shared" si="24"/>
        <v>88277</v>
      </c>
      <c r="F49" s="574">
        <v>0</v>
      </c>
      <c r="G49" s="574">
        <v>887</v>
      </c>
      <c r="H49" s="574">
        <v>29</v>
      </c>
      <c r="I49" s="574">
        <f>F49+G49+H49</f>
        <v>916</v>
      </c>
      <c r="J49" s="574">
        <f t="shared" si="9"/>
        <v>511</v>
      </c>
      <c r="K49" s="574">
        <f t="shared" si="9"/>
        <v>88653</v>
      </c>
      <c r="L49" s="574">
        <f t="shared" si="10"/>
        <v>29</v>
      </c>
      <c r="M49" s="187">
        <f t="shared" si="26"/>
        <v>89193</v>
      </c>
      <c r="N49" s="188"/>
      <c r="O49" s="189"/>
      <c r="P49" s="105"/>
      <c r="Q49" s="105"/>
      <c r="R49" s="105"/>
      <c r="S49" s="105"/>
      <c r="T49" s="105"/>
      <c r="U49" s="105"/>
    </row>
    <row r="50" spans="1:21" s="165" customFormat="1" ht="25.5" customHeight="1" x14ac:dyDescent="0.3">
      <c r="A50" s="181" t="s">
        <v>161</v>
      </c>
      <c r="B50" s="190" t="s">
        <v>162</v>
      </c>
      <c r="C50" s="191">
        <v>1119</v>
      </c>
      <c r="D50" s="191">
        <v>114837</v>
      </c>
      <c r="E50" s="191">
        <f t="shared" si="24"/>
        <v>115956</v>
      </c>
      <c r="F50" s="191">
        <v>8</v>
      </c>
      <c r="G50" s="191">
        <v>2542</v>
      </c>
      <c r="H50" s="191">
        <v>149</v>
      </c>
      <c r="I50" s="191">
        <f t="shared" si="25"/>
        <v>2699</v>
      </c>
      <c r="J50" s="191">
        <f t="shared" si="9"/>
        <v>1127</v>
      </c>
      <c r="K50" s="191">
        <f t="shared" si="9"/>
        <v>117379</v>
      </c>
      <c r="L50" s="191">
        <f t="shared" si="10"/>
        <v>149</v>
      </c>
      <c r="M50" s="192">
        <f t="shared" si="26"/>
        <v>118655</v>
      </c>
      <c r="N50" s="188"/>
      <c r="O50" s="189"/>
      <c r="P50" s="105"/>
      <c r="Q50" s="105"/>
      <c r="R50" s="105"/>
      <c r="S50" s="105"/>
      <c r="T50" s="105"/>
      <c r="U50" s="105"/>
    </row>
    <row r="51" spans="1:21" s="165" customFormat="1" ht="25.5" customHeight="1" x14ac:dyDescent="0.3">
      <c r="A51" s="181" t="s">
        <v>163</v>
      </c>
      <c r="B51" s="190" t="s">
        <v>164</v>
      </c>
      <c r="C51" s="191">
        <v>6271</v>
      </c>
      <c r="D51" s="191">
        <v>16470</v>
      </c>
      <c r="E51" s="191">
        <f t="shared" si="24"/>
        <v>22741</v>
      </c>
      <c r="F51" s="191">
        <v>43</v>
      </c>
      <c r="G51" s="191">
        <v>307</v>
      </c>
      <c r="H51" s="191">
        <v>239</v>
      </c>
      <c r="I51" s="191">
        <f t="shared" si="25"/>
        <v>589</v>
      </c>
      <c r="J51" s="191">
        <f t="shared" si="9"/>
        <v>6314</v>
      </c>
      <c r="K51" s="191">
        <f t="shared" si="9"/>
        <v>16777</v>
      </c>
      <c r="L51" s="191">
        <f t="shared" si="10"/>
        <v>239</v>
      </c>
      <c r="M51" s="192">
        <f t="shared" si="26"/>
        <v>23330</v>
      </c>
      <c r="N51" s="188"/>
      <c r="O51" s="189"/>
      <c r="P51" s="105"/>
      <c r="Q51" s="105"/>
      <c r="R51" s="105"/>
      <c r="S51" s="105"/>
      <c r="T51" s="105"/>
      <c r="U51" s="105"/>
    </row>
    <row r="52" spans="1:21" s="113" customFormat="1" ht="25.5" customHeight="1" x14ac:dyDescent="0.3">
      <c r="A52" s="181" t="s">
        <v>165</v>
      </c>
      <c r="B52" s="190" t="s">
        <v>166</v>
      </c>
      <c r="C52" s="191">
        <f>SUM(C53:C57)</f>
        <v>6418</v>
      </c>
      <c r="D52" s="191">
        <f t="shared" ref="D52:G52" si="27">SUM(D53:D57)</f>
        <v>186966</v>
      </c>
      <c r="E52" s="191">
        <f t="shared" si="27"/>
        <v>193384</v>
      </c>
      <c r="F52" s="191">
        <f t="shared" si="27"/>
        <v>196</v>
      </c>
      <c r="G52" s="191">
        <f t="shared" si="27"/>
        <v>8978</v>
      </c>
      <c r="H52" s="191">
        <f>SUM(H53:H57)</f>
        <v>2609</v>
      </c>
      <c r="I52" s="191">
        <f t="shared" ref="I52:M52" si="28">SUM(I53:I57)</f>
        <v>11783</v>
      </c>
      <c r="J52" s="191">
        <f t="shared" si="9"/>
        <v>6614</v>
      </c>
      <c r="K52" s="191">
        <f t="shared" si="9"/>
        <v>195944</v>
      </c>
      <c r="L52" s="191">
        <f t="shared" si="10"/>
        <v>2609</v>
      </c>
      <c r="M52" s="192">
        <f t="shared" si="28"/>
        <v>205167</v>
      </c>
      <c r="N52" s="188"/>
      <c r="P52" s="105"/>
      <c r="Q52" s="105"/>
      <c r="R52" s="105"/>
      <c r="S52" s="105"/>
      <c r="T52" s="105"/>
      <c r="U52" s="105"/>
    </row>
    <row r="53" spans="1:21" s="165" customFormat="1" ht="21" customHeight="1" x14ac:dyDescent="0.3">
      <c r="A53" s="181"/>
      <c r="B53" s="197" t="s">
        <v>167</v>
      </c>
      <c r="C53" s="574">
        <v>1990</v>
      </c>
      <c r="D53" s="574">
        <v>99894</v>
      </c>
      <c r="E53" s="574">
        <f t="shared" ref="E53:E57" si="29">C53+D53</f>
        <v>101884</v>
      </c>
      <c r="F53" s="574">
        <v>1</v>
      </c>
      <c r="G53" s="574">
        <v>49</v>
      </c>
      <c r="H53" s="574">
        <v>0</v>
      </c>
      <c r="I53" s="574">
        <f>F53+G53+H53</f>
        <v>50</v>
      </c>
      <c r="J53" s="574">
        <f t="shared" si="9"/>
        <v>1991</v>
      </c>
      <c r="K53" s="574">
        <f t="shared" si="9"/>
        <v>99943</v>
      </c>
      <c r="L53" s="574">
        <f t="shared" si="10"/>
        <v>0</v>
      </c>
      <c r="M53" s="187">
        <f t="shared" si="26"/>
        <v>101934</v>
      </c>
      <c r="N53" s="188"/>
      <c r="O53" s="189"/>
      <c r="P53" s="105"/>
      <c r="Q53" s="105"/>
      <c r="R53" s="105"/>
      <c r="S53" s="105"/>
      <c r="T53" s="105"/>
      <c r="U53" s="105"/>
    </row>
    <row r="54" spans="1:21" s="165" customFormat="1" ht="21" customHeight="1" x14ac:dyDescent="0.3">
      <c r="A54" s="181"/>
      <c r="B54" s="185" t="s">
        <v>168</v>
      </c>
      <c r="C54" s="574">
        <v>2120</v>
      </c>
      <c r="D54" s="574">
        <v>50638</v>
      </c>
      <c r="E54" s="574">
        <f t="shared" si="29"/>
        <v>52758</v>
      </c>
      <c r="F54" s="574">
        <v>27</v>
      </c>
      <c r="G54" s="574">
        <v>784</v>
      </c>
      <c r="H54" s="574">
        <v>1633</v>
      </c>
      <c r="I54" s="574">
        <f>F54+G54+H54</f>
        <v>2444</v>
      </c>
      <c r="J54" s="574">
        <f t="shared" si="9"/>
        <v>2147</v>
      </c>
      <c r="K54" s="574">
        <f t="shared" si="9"/>
        <v>51422</v>
      </c>
      <c r="L54" s="574">
        <f t="shared" si="10"/>
        <v>1633</v>
      </c>
      <c r="M54" s="187">
        <f t="shared" si="26"/>
        <v>55202</v>
      </c>
      <c r="N54" s="188"/>
      <c r="O54" s="189"/>
      <c r="P54" s="105"/>
      <c r="Q54" s="105"/>
      <c r="R54" s="105"/>
      <c r="S54" s="105"/>
      <c r="T54" s="105"/>
      <c r="U54" s="105"/>
    </row>
    <row r="55" spans="1:21" s="165" customFormat="1" ht="21" customHeight="1" x14ac:dyDescent="0.3">
      <c r="A55" s="181"/>
      <c r="B55" s="185" t="s">
        <v>169</v>
      </c>
      <c r="C55" s="574">
        <v>281</v>
      </c>
      <c r="D55" s="574">
        <v>17075</v>
      </c>
      <c r="E55" s="574">
        <f t="shared" si="29"/>
        <v>17356</v>
      </c>
      <c r="F55" s="574">
        <v>163</v>
      </c>
      <c r="G55" s="574">
        <v>7945</v>
      </c>
      <c r="H55" s="574">
        <v>919</v>
      </c>
      <c r="I55" s="574">
        <f>F55+G55+H55</f>
        <v>9027</v>
      </c>
      <c r="J55" s="574">
        <f t="shared" si="9"/>
        <v>444</v>
      </c>
      <c r="K55" s="574">
        <f t="shared" si="9"/>
        <v>25020</v>
      </c>
      <c r="L55" s="574">
        <f t="shared" si="10"/>
        <v>919</v>
      </c>
      <c r="M55" s="187">
        <f t="shared" si="26"/>
        <v>26383</v>
      </c>
      <c r="N55" s="188"/>
      <c r="O55" s="189"/>
      <c r="P55" s="105"/>
      <c r="Q55" s="105"/>
      <c r="R55" s="105"/>
      <c r="S55" s="105"/>
      <c r="T55" s="105"/>
      <c r="U55" s="105"/>
    </row>
    <row r="56" spans="1:21" s="113" customFormat="1" ht="21" customHeight="1" x14ac:dyDescent="0.3">
      <c r="A56" s="181"/>
      <c r="B56" s="185" t="s">
        <v>170</v>
      </c>
      <c r="C56" s="574">
        <v>1092</v>
      </c>
      <c r="D56" s="574">
        <v>11565</v>
      </c>
      <c r="E56" s="574">
        <f t="shared" si="29"/>
        <v>12657</v>
      </c>
      <c r="F56" s="574">
        <v>0</v>
      </c>
      <c r="G56" s="574">
        <v>0</v>
      </c>
      <c r="H56" s="574">
        <v>0</v>
      </c>
      <c r="I56" s="574">
        <f>F56+G56+H56</f>
        <v>0</v>
      </c>
      <c r="J56" s="574">
        <f t="shared" si="9"/>
        <v>1092</v>
      </c>
      <c r="K56" s="574">
        <f t="shared" si="9"/>
        <v>11565</v>
      </c>
      <c r="L56" s="574">
        <f t="shared" si="10"/>
        <v>0</v>
      </c>
      <c r="M56" s="187">
        <f t="shared" si="26"/>
        <v>12657</v>
      </c>
      <c r="N56" s="188"/>
      <c r="O56" s="189"/>
      <c r="P56" s="105"/>
      <c r="Q56" s="105"/>
      <c r="R56" s="105"/>
      <c r="S56" s="105"/>
      <c r="T56" s="105"/>
      <c r="U56" s="105"/>
    </row>
    <row r="57" spans="1:21" s="165" customFormat="1" ht="21" customHeight="1" x14ac:dyDescent="0.3">
      <c r="A57" s="181"/>
      <c r="B57" s="185" t="s">
        <v>171</v>
      </c>
      <c r="C57" s="574">
        <v>935</v>
      </c>
      <c r="D57" s="574">
        <v>7794</v>
      </c>
      <c r="E57" s="574">
        <f t="shared" si="29"/>
        <v>8729</v>
      </c>
      <c r="F57" s="574">
        <v>5</v>
      </c>
      <c r="G57" s="574">
        <v>200</v>
      </c>
      <c r="H57" s="574">
        <v>57</v>
      </c>
      <c r="I57" s="574">
        <f>F57+G57+H57</f>
        <v>262</v>
      </c>
      <c r="J57" s="574">
        <f t="shared" si="9"/>
        <v>940</v>
      </c>
      <c r="K57" s="574">
        <f t="shared" si="9"/>
        <v>7994</v>
      </c>
      <c r="L57" s="574">
        <f t="shared" si="10"/>
        <v>57</v>
      </c>
      <c r="M57" s="187">
        <f t="shared" si="26"/>
        <v>8991</v>
      </c>
      <c r="N57" s="188"/>
      <c r="O57" s="189"/>
      <c r="P57" s="105"/>
      <c r="Q57" s="105"/>
      <c r="R57" s="105"/>
      <c r="S57" s="105"/>
      <c r="T57" s="105"/>
      <c r="U57" s="105"/>
    </row>
    <row r="58" spans="1:21" s="165" customFormat="1" ht="25.5" customHeight="1" x14ac:dyDescent="0.3">
      <c r="A58" s="181" t="s">
        <v>172</v>
      </c>
      <c r="B58" s="190" t="s">
        <v>173</v>
      </c>
      <c r="C58" s="191">
        <f>SUM(C59:C62)</f>
        <v>300317</v>
      </c>
      <c r="D58" s="191">
        <f t="shared" ref="D58:G58" si="30">SUM(D59:D62)</f>
        <v>128852</v>
      </c>
      <c r="E58" s="191">
        <f t="shared" si="30"/>
        <v>429169</v>
      </c>
      <c r="F58" s="191">
        <f t="shared" si="30"/>
        <v>4204</v>
      </c>
      <c r="G58" s="191">
        <f t="shared" si="30"/>
        <v>8756</v>
      </c>
      <c r="H58" s="191">
        <f>SUM(H59:H62)</f>
        <v>5634</v>
      </c>
      <c r="I58" s="191">
        <f t="shared" ref="I58:M58" si="31">SUM(I59:I62)</f>
        <v>18594</v>
      </c>
      <c r="J58" s="191">
        <f t="shared" si="9"/>
        <v>304521</v>
      </c>
      <c r="K58" s="191">
        <f t="shared" si="9"/>
        <v>137608</v>
      </c>
      <c r="L58" s="191">
        <f t="shared" si="10"/>
        <v>5634</v>
      </c>
      <c r="M58" s="192">
        <f t="shared" si="31"/>
        <v>447763</v>
      </c>
      <c r="N58" s="188"/>
      <c r="P58" s="105"/>
      <c r="Q58" s="105"/>
      <c r="R58" s="105"/>
      <c r="S58" s="105"/>
      <c r="T58" s="105"/>
      <c r="U58" s="105"/>
    </row>
    <row r="59" spans="1:21" s="165" customFormat="1" ht="21" customHeight="1" x14ac:dyDescent="0.3">
      <c r="A59" s="181"/>
      <c r="B59" s="185" t="s">
        <v>174</v>
      </c>
      <c r="C59" s="574">
        <v>3990</v>
      </c>
      <c r="D59" s="574">
        <v>7039</v>
      </c>
      <c r="E59" s="574">
        <f t="shared" ref="E59:E64" si="32">C59+D59</f>
        <v>11029</v>
      </c>
      <c r="F59" s="574">
        <v>0</v>
      </c>
      <c r="G59" s="574">
        <v>0</v>
      </c>
      <c r="H59" s="574">
        <v>0</v>
      </c>
      <c r="I59" s="574">
        <f t="shared" ref="I59:I64" si="33">F59+G59+H59</f>
        <v>0</v>
      </c>
      <c r="J59" s="574">
        <f t="shared" si="9"/>
        <v>3990</v>
      </c>
      <c r="K59" s="574">
        <f t="shared" si="9"/>
        <v>7039</v>
      </c>
      <c r="L59" s="574">
        <f t="shared" si="10"/>
        <v>0</v>
      </c>
      <c r="M59" s="187">
        <f t="shared" si="26"/>
        <v>11029</v>
      </c>
      <c r="N59" s="188"/>
      <c r="O59" s="189"/>
      <c r="P59" s="105"/>
      <c r="Q59" s="105"/>
      <c r="R59" s="105"/>
      <c r="S59" s="105"/>
      <c r="T59" s="105"/>
      <c r="U59" s="105"/>
    </row>
    <row r="60" spans="1:21" s="165" customFormat="1" ht="21" customHeight="1" x14ac:dyDescent="0.3">
      <c r="A60" s="181"/>
      <c r="B60" s="185" t="s">
        <v>175</v>
      </c>
      <c r="C60" s="574">
        <v>93674</v>
      </c>
      <c r="D60" s="574">
        <v>77107</v>
      </c>
      <c r="E60" s="574">
        <f t="shared" si="32"/>
        <v>170781</v>
      </c>
      <c r="F60" s="574">
        <v>2158</v>
      </c>
      <c r="G60" s="574">
        <v>7588</v>
      </c>
      <c r="H60" s="574">
        <v>4338</v>
      </c>
      <c r="I60" s="574">
        <f t="shared" si="33"/>
        <v>14084</v>
      </c>
      <c r="J60" s="574">
        <f t="shared" si="9"/>
        <v>95832</v>
      </c>
      <c r="K60" s="574">
        <f t="shared" si="9"/>
        <v>84695</v>
      </c>
      <c r="L60" s="574">
        <f t="shared" si="10"/>
        <v>4338</v>
      </c>
      <c r="M60" s="187">
        <f t="shared" si="26"/>
        <v>184865</v>
      </c>
      <c r="N60" s="188"/>
      <c r="O60" s="189"/>
      <c r="P60" s="105"/>
      <c r="Q60" s="105"/>
      <c r="R60" s="105"/>
      <c r="S60" s="105"/>
      <c r="T60" s="105"/>
      <c r="U60" s="105"/>
    </row>
    <row r="61" spans="1:21" s="165" customFormat="1" ht="21" customHeight="1" x14ac:dyDescent="0.3">
      <c r="A61" s="181"/>
      <c r="B61" s="197" t="s">
        <v>176</v>
      </c>
      <c r="C61" s="574">
        <v>534</v>
      </c>
      <c r="D61" s="574">
        <v>5548</v>
      </c>
      <c r="E61" s="574">
        <f t="shared" si="32"/>
        <v>6082</v>
      </c>
      <c r="F61" s="574">
        <v>47</v>
      </c>
      <c r="G61" s="574">
        <v>493</v>
      </c>
      <c r="H61" s="574">
        <v>138</v>
      </c>
      <c r="I61" s="574">
        <f t="shared" si="33"/>
        <v>678</v>
      </c>
      <c r="J61" s="574">
        <f t="shared" si="9"/>
        <v>581</v>
      </c>
      <c r="K61" s="574">
        <f t="shared" si="9"/>
        <v>6041</v>
      </c>
      <c r="L61" s="574">
        <f t="shared" si="10"/>
        <v>138</v>
      </c>
      <c r="M61" s="187">
        <f t="shared" si="26"/>
        <v>6760</v>
      </c>
      <c r="N61" s="188"/>
      <c r="O61" s="189"/>
      <c r="P61" s="105"/>
      <c r="Q61" s="105"/>
      <c r="R61" s="105"/>
      <c r="S61" s="105"/>
      <c r="T61" s="105"/>
      <c r="U61" s="105"/>
    </row>
    <row r="62" spans="1:21" s="113" customFormat="1" ht="21" customHeight="1" x14ac:dyDescent="0.3">
      <c r="A62" s="181"/>
      <c r="B62" s="185" t="s">
        <v>177</v>
      </c>
      <c r="C62" s="574">
        <v>202119</v>
      </c>
      <c r="D62" s="574">
        <v>39158</v>
      </c>
      <c r="E62" s="574">
        <f t="shared" si="32"/>
        <v>241277</v>
      </c>
      <c r="F62" s="574">
        <v>1999</v>
      </c>
      <c r="G62" s="574">
        <v>675</v>
      </c>
      <c r="H62" s="574">
        <v>1158</v>
      </c>
      <c r="I62" s="574">
        <f t="shared" si="33"/>
        <v>3832</v>
      </c>
      <c r="J62" s="574">
        <f t="shared" si="9"/>
        <v>204118</v>
      </c>
      <c r="K62" s="574">
        <f t="shared" si="9"/>
        <v>39833</v>
      </c>
      <c r="L62" s="574">
        <f t="shared" si="10"/>
        <v>1158</v>
      </c>
      <c r="M62" s="187">
        <f t="shared" si="26"/>
        <v>245109</v>
      </c>
      <c r="N62" s="188"/>
      <c r="O62" s="189"/>
      <c r="P62" s="105"/>
      <c r="Q62" s="105"/>
      <c r="R62" s="105"/>
      <c r="S62" s="105"/>
      <c r="T62" s="105"/>
      <c r="U62" s="105"/>
    </row>
    <row r="63" spans="1:21" s="113" customFormat="1" ht="25.5" customHeight="1" x14ac:dyDescent="0.3">
      <c r="A63" s="181" t="s">
        <v>178</v>
      </c>
      <c r="B63" s="190" t="s">
        <v>179</v>
      </c>
      <c r="C63" s="191">
        <v>290</v>
      </c>
      <c r="D63" s="191">
        <v>21126</v>
      </c>
      <c r="E63" s="191">
        <f t="shared" si="32"/>
        <v>21416</v>
      </c>
      <c r="F63" s="191">
        <v>48827</v>
      </c>
      <c r="G63" s="191">
        <v>109850</v>
      </c>
      <c r="H63" s="191">
        <v>207872</v>
      </c>
      <c r="I63" s="191">
        <f t="shared" si="33"/>
        <v>366549</v>
      </c>
      <c r="J63" s="191">
        <f t="shared" si="9"/>
        <v>49117</v>
      </c>
      <c r="K63" s="191">
        <f t="shared" si="9"/>
        <v>130976</v>
      </c>
      <c r="L63" s="191">
        <f t="shared" si="10"/>
        <v>207872</v>
      </c>
      <c r="M63" s="192">
        <f t="shared" si="26"/>
        <v>387965</v>
      </c>
      <c r="N63" s="188"/>
      <c r="O63" s="189"/>
      <c r="P63" s="105"/>
      <c r="Q63" s="105"/>
      <c r="R63" s="105"/>
      <c r="S63" s="105"/>
      <c r="T63" s="105"/>
      <c r="U63" s="105"/>
    </row>
    <row r="64" spans="1:21" s="113" customFormat="1" ht="25.5" customHeight="1" x14ac:dyDescent="0.3">
      <c r="A64" s="181" t="s">
        <v>180</v>
      </c>
      <c r="B64" s="190" t="s">
        <v>181</v>
      </c>
      <c r="C64" s="191">
        <v>1065</v>
      </c>
      <c r="D64" s="191">
        <v>18425</v>
      </c>
      <c r="E64" s="191">
        <f t="shared" si="32"/>
        <v>19490</v>
      </c>
      <c r="F64" s="191">
        <v>25589</v>
      </c>
      <c r="G64" s="191">
        <v>170738</v>
      </c>
      <c r="H64" s="191">
        <v>246768</v>
      </c>
      <c r="I64" s="191">
        <f t="shared" si="33"/>
        <v>443095</v>
      </c>
      <c r="J64" s="191">
        <f t="shared" si="9"/>
        <v>26654</v>
      </c>
      <c r="K64" s="191">
        <f t="shared" si="9"/>
        <v>189163</v>
      </c>
      <c r="L64" s="191">
        <f t="shared" si="10"/>
        <v>246768</v>
      </c>
      <c r="M64" s="192">
        <f t="shared" si="26"/>
        <v>462585</v>
      </c>
      <c r="N64" s="188"/>
      <c r="O64" s="189"/>
      <c r="P64" s="105"/>
      <c r="Q64" s="105"/>
      <c r="R64" s="105"/>
      <c r="S64" s="105"/>
      <c r="T64" s="105"/>
      <c r="U64" s="105"/>
    </row>
    <row r="65" spans="1:21" s="113" customFormat="1" ht="25.5" customHeight="1" x14ac:dyDescent="0.3">
      <c r="A65" s="181" t="s">
        <v>182</v>
      </c>
      <c r="B65" s="190" t="s">
        <v>183</v>
      </c>
      <c r="C65" s="191">
        <f>SUM(C66:C68)</f>
        <v>111563</v>
      </c>
      <c r="D65" s="191">
        <f t="shared" ref="D65:G65" si="34">SUM(D66:D68)</f>
        <v>399472</v>
      </c>
      <c r="E65" s="191">
        <f t="shared" si="34"/>
        <v>511035</v>
      </c>
      <c r="F65" s="191">
        <f t="shared" si="34"/>
        <v>21134</v>
      </c>
      <c r="G65" s="191">
        <f t="shared" si="34"/>
        <v>93732</v>
      </c>
      <c r="H65" s="191">
        <f>SUM(H66:H68)</f>
        <v>23743</v>
      </c>
      <c r="I65" s="191">
        <f t="shared" ref="I65:M65" si="35">SUM(I66:I68)</f>
        <v>138609</v>
      </c>
      <c r="J65" s="191">
        <f t="shared" si="9"/>
        <v>132697</v>
      </c>
      <c r="K65" s="191">
        <f t="shared" si="9"/>
        <v>493204</v>
      </c>
      <c r="L65" s="191">
        <f t="shared" si="10"/>
        <v>23743</v>
      </c>
      <c r="M65" s="192">
        <f t="shared" si="35"/>
        <v>649644</v>
      </c>
      <c r="N65" s="188"/>
      <c r="O65" s="198"/>
      <c r="P65" s="105"/>
      <c r="Q65" s="105"/>
      <c r="R65" s="105"/>
      <c r="S65" s="105"/>
      <c r="T65" s="105"/>
      <c r="U65" s="105"/>
    </row>
    <row r="66" spans="1:21" s="165" customFormat="1" ht="21" customHeight="1" x14ac:dyDescent="0.3">
      <c r="A66" s="181"/>
      <c r="B66" s="185" t="s">
        <v>184</v>
      </c>
      <c r="C66" s="574">
        <v>16946</v>
      </c>
      <c r="D66" s="574">
        <v>186331</v>
      </c>
      <c r="E66" s="574">
        <f t="shared" ref="E66:E68" si="36">C66+D66</f>
        <v>203277</v>
      </c>
      <c r="F66" s="574">
        <v>4154</v>
      </c>
      <c r="G66" s="574">
        <v>43842</v>
      </c>
      <c r="H66" s="574">
        <v>15204</v>
      </c>
      <c r="I66" s="574">
        <f>F66+G66+H66</f>
        <v>63200</v>
      </c>
      <c r="J66" s="574">
        <f t="shared" si="9"/>
        <v>21100</v>
      </c>
      <c r="K66" s="574">
        <f t="shared" si="9"/>
        <v>230173</v>
      </c>
      <c r="L66" s="574">
        <f t="shared" si="10"/>
        <v>15204</v>
      </c>
      <c r="M66" s="187">
        <f t="shared" si="26"/>
        <v>266477</v>
      </c>
      <c r="N66" s="188"/>
      <c r="O66" s="189"/>
      <c r="P66" s="105"/>
      <c r="Q66" s="105"/>
      <c r="R66" s="105"/>
      <c r="S66" s="105"/>
      <c r="T66" s="105"/>
      <c r="U66" s="105"/>
    </row>
    <row r="67" spans="1:21" s="165" customFormat="1" ht="21" customHeight="1" x14ac:dyDescent="0.3">
      <c r="A67" s="181"/>
      <c r="B67" s="185" t="s">
        <v>185</v>
      </c>
      <c r="C67" s="574">
        <v>23488</v>
      </c>
      <c r="D67" s="574">
        <v>134579</v>
      </c>
      <c r="E67" s="574">
        <f t="shared" si="36"/>
        <v>158067</v>
      </c>
      <c r="F67" s="574">
        <v>11225</v>
      </c>
      <c r="G67" s="574">
        <v>31414</v>
      </c>
      <c r="H67" s="574">
        <v>5721</v>
      </c>
      <c r="I67" s="574">
        <f>F67+G67+H67</f>
        <v>48360</v>
      </c>
      <c r="J67" s="574">
        <f t="shared" si="9"/>
        <v>34713</v>
      </c>
      <c r="K67" s="574">
        <f t="shared" si="9"/>
        <v>165993</v>
      </c>
      <c r="L67" s="574">
        <f t="shared" si="10"/>
        <v>5721</v>
      </c>
      <c r="M67" s="187">
        <f t="shared" si="26"/>
        <v>206427</v>
      </c>
      <c r="N67" s="188"/>
      <c r="O67" s="189"/>
      <c r="P67" s="105"/>
      <c r="Q67" s="105"/>
      <c r="R67" s="105"/>
      <c r="S67" s="105"/>
      <c r="T67" s="105"/>
      <c r="U67" s="105"/>
    </row>
    <row r="68" spans="1:21" s="165" customFormat="1" ht="21" customHeight="1" x14ac:dyDescent="0.3">
      <c r="A68" s="181"/>
      <c r="B68" s="185" t="s">
        <v>186</v>
      </c>
      <c r="C68" s="574">
        <v>71129</v>
      </c>
      <c r="D68" s="574">
        <v>78562</v>
      </c>
      <c r="E68" s="574">
        <f t="shared" si="36"/>
        <v>149691</v>
      </c>
      <c r="F68" s="574">
        <v>5755</v>
      </c>
      <c r="G68" s="574">
        <v>18476</v>
      </c>
      <c r="H68" s="574">
        <v>2818</v>
      </c>
      <c r="I68" s="574">
        <f>F68+G68+H68</f>
        <v>27049</v>
      </c>
      <c r="J68" s="574">
        <f t="shared" si="9"/>
        <v>76884</v>
      </c>
      <c r="K68" s="574">
        <f t="shared" si="9"/>
        <v>97038</v>
      </c>
      <c r="L68" s="574">
        <f t="shared" si="10"/>
        <v>2818</v>
      </c>
      <c r="M68" s="187">
        <f t="shared" si="26"/>
        <v>176740</v>
      </c>
      <c r="N68" s="188"/>
      <c r="O68" s="189"/>
      <c r="P68" s="105"/>
      <c r="Q68" s="105"/>
      <c r="R68" s="105"/>
      <c r="S68" s="105"/>
      <c r="T68" s="105"/>
      <c r="U68" s="105"/>
    </row>
    <row r="69" spans="1:21" s="165" customFormat="1" ht="25.5" customHeight="1" x14ac:dyDescent="0.3">
      <c r="A69" s="181" t="s">
        <v>187</v>
      </c>
      <c r="B69" s="190" t="s">
        <v>188</v>
      </c>
      <c r="C69" s="191">
        <f>C71+C70</f>
        <v>9896</v>
      </c>
      <c r="D69" s="191">
        <f t="shared" ref="D69:G69" si="37">D71+D70</f>
        <v>28664</v>
      </c>
      <c r="E69" s="191">
        <f t="shared" si="37"/>
        <v>38560</v>
      </c>
      <c r="F69" s="191">
        <f t="shared" si="37"/>
        <v>4412</v>
      </c>
      <c r="G69" s="191">
        <f t="shared" si="37"/>
        <v>10438</v>
      </c>
      <c r="H69" s="191">
        <f>H71+H70</f>
        <v>4752</v>
      </c>
      <c r="I69" s="191">
        <f t="shared" ref="I69" si="38">I71+I70</f>
        <v>19602</v>
      </c>
      <c r="J69" s="191">
        <f t="shared" si="9"/>
        <v>14308</v>
      </c>
      <c r="K69" s="191">
        <f t="shared" si="9"/>
        <v>39102</v>
      </c>
      <c r="L69" s="191">
        <f t="shared" si="10"/>
        <v>4752</v>
      </c>
      <c r="M69" s="192">
        <f t="shared" ref="M69" si="39">M71+M70</f>
        <v>58162</v>
      </c>
      <c r="N69" s="188"/>
      <c r="P69" s="105"/>
      <c r="Q69" s="105"/>
      <c r="R69" s="105"/>
      <c r="S69" s="105"/>
      <c r="T69" s="105"/>
      <c r="U69" s="105"/>
    </row>
    <row r="70" spans="1:21" s="113" customFormat="1" ht="21" customHeight="1" x14ac:dyDescent="0.3">
      <c r="A70" s="181"/>
      <c r="B70" s="185" t="s">
        <v>189</v>
      </c>
      <c r="C70" s="574">
        <v>3290</v>
      </c>
      <c r="D70" s="574">
        <v>15509</v>
      </c>
      <c r="E70" s="574">
        <f t="shared" ref="E70:E71" si="40">C70+D70</f>
        <v>18799</v>
      </c>
      <c r="F70" s="574">
        <v>1751</v>
      </c>
      <c r="G70" s="574">
        <v>8173</v>
      </c>
      <c r="H70" s="574">
        <v>3500</v>
      </c>
      <c r="I70" s="574">
        <f>F70+G70+H70</f>
        <v>13424</v>
      </c>
      <c r="J70" s="574">
        <f t="shared" si="9"/>
        <v>5041</v>
      </c>
      <c r="K70" s="574">
        <f t="shared" si="9"/>
        <v>23682</v>
      </c>
      <c r="L70" s="574">
        <f t="shared" si="10"/>
        <v>3500</v>
      </c>
      <c r="M70" s="187">
        <f t="shared" si="26"/>
        <v>32223</v>
      </c>
      <c r="N70" s="188"/>
      <c r="O70" s="189"/>
      <c r="P70" s="105"/>
      <c r="Q70" s="105"/>
      <c r="R70" s="105"/>
      <c r="S70" s="105"/>
      <c r="T70" s="105"/>
      <c r="U70" s="105"/>
    </row>
    <row r="71" spans="1:21" s="113" customFormat="1" ht="21" customHeight="1" x14ac:dyDescent="0.3">
      <c r="A71" s="181"/>
      <c r="B71" s="185" t="s">
        <v>190</v>
      </c>
      <c r="C71" s="574">
        <v>6606</v>
      </c>
      <c r="D71" s="574">
        <v>13155</v>
      </c>
      <c r="E71" s="574">
        <f t="shared" si="40"/>
        <v>19761</v>
      </c>
      <c r="F71" s="574">
        <v>2661</v>
      </c>
      <c r="G71" s="574">
        <v>2265</v>
      </c>
      <c r="H71" s="574">
        <v>1252</v>
      </c>
      <c r="I71" s="574">
        <f>F71+G71+H71</f>
        <v>6178</v>
      </c>
      <c r="J71" s="574">
        <f t="shared" si="9"/>
        <v>9267</v>
      </c>
      <c r="K71" s="574">
        <f t="shared" si="9"/>
        <v>15420</v>
      </c>
      <c r="L71" s="574">
        <f t="shared" si="10"/>
        <v>1252</v>
      </c>
      <c r="M71" s="187">
        <f t="shared" si="26"/>
        <v>25939</v>
      </c>
      <c r="N71" s="188"/>
      <c r="O71" s="189"/>
      <c r="P71" s="105"/>
      <c r="Q71" s="105"/>
      <c r="R71" s="105"/>
      <c r="S71" s="105"/>
      <c r="T71" s="105"/>
      <c r="U71" s="105"/>
    </row>
    <row r="72" spans="1:21" s="113" customFormat="1" ht="25.5" customHeight="1" x14ac:dyDescent="0.3">
      <c r="A72" s="181" t="s">
        <v>191</v>
      </c>
      <c r="B72" s="190" t="s">
        <v>192</v>
      </c>
      <c r="C72" s="191">
        <f>SUM(C73:C75)</f>
        <v>22710</v>
      </c>
      <c r="D72" s="191">
        <f t="shared" ref="D72:G72" si="41">SUM(D73:D75)</f>
        <v>50695</v>
      </c>
      <c r="E72" s="191">
        <f t="shared" si="41"/>
        <v>73405</v>
      </c>
      <c r="F72" s="191">
        <f t="shared" si="41"/>
        <v>376</v>
      </c>
      <c r="G72" s="191">
        <f t="shared" si="41"/>
        <v>512</v>
      </c>
      <c r="H72" s="191">
        <f>SUM(H73:H75)</f>
        <v>3257</v>
      </c>
      <c r="I72" s="191">
        <f t="shared" ref="I72" si="42">SUM(I73:I75)</f>
        <v>4145</v>
      </c>
      <c r="J72" s="191">
        <f t="shared" si="9"/>
        <v>23086</v>
      </c>
      <c r="K72" s="191">
        <f t="shared" si="9"/>
        <v>51207</v>
      </c>
      <c r="L72" s="191">
        <f t="shared" si="10"/>
        <v>3257</v>
      </c>
      <c r="M72" s="192">
        <f>SUM(M73:M75)</f>
        <v>77550</v>
      </c>
      <c r="N72" s="188"/>
      <c r="P72" s="105"/>
      <c r="Q72" s="105"/>
      <c r="R72" s="105"/>
      <c r="S72" s="105"/>
      <c r="T72" s="105"/>
      <c r="U72" s="105"/>
    </row>
    <row r="73" spans="1:21" s="139" customFormat="1" ht="21" customHeight="1" x14ac:dyDescent="0.3">
      <c r="A73" s="181"/>
      <c r="B73" s="185" t="s">
        <v>193</v>
      </c>
      <c r="C73" s="574">
        <v>3090</v>
      </c>
      <c r="D73" s="574">
        <v>43433</v>
      </c>
      <c r="E73" s="574">
        <f t="shared" ref="E73:E77" si="43">C73+D73</f>
        <v>46523</v>
      </c>
      <c r="F73" s="574">
        <v>34</v>
      </c>
      <c r="G73" s="574">
        <v>358</v>
      </c>
      <c r="H73" s="574">
        <v>2988</v>
      </c>
      <c r="I73" s="574">
        <f>F73+G73+H73</f>
        <v>3380</v>
      </c>
      <c r="J73" s="574">
        <f t="shared" si="9"/>
        <v>3124</v>
      </c>
      <c r="K73" s="574">
        <f t="shared" si="9"/>
        <v>43791</v>
      </c>
      <c r="L73" s="574">
        <f t="shared" si="10"/>
        <v>2988</v>
      </c>
      <c r="M73" s="187">
        <f>E73+I73</f>
        <v>49903</v>
      </c>
      <c r="N73" s="188"/>
      <c r="O73" s="189"/>
      <c r="P73" s="105"/>
      <c r="Q73" s="105"/>
      <c r="R73" s="105"/>
      <c r="S73" s="105"/>
      <c r="T73" s="105"/>
      <c r="U73" s="105"/>
    </row>
    <row r="74" spans="1:21" ht="21" customHeight="1" x14ac:dyDescent="0.3">
      <c r="A74" s="181"/>
      <c r="B74" s="185" t="s">
        <v>194</v>
      </c>
      <c r="C74" s="574">
        <v>803</v>
      </c>
      <c r="D74" s="574">
        <v>1076</v>
      </c>
      <c r="E74" s="574">
        <f t="shared" si="43"/>
        <v>1879</v>
      </c>
      <c r="F74" s="574">
        <v>0</v>
      </c>
      <c r="G74" s="574">
        <v>0</v>
      </c>
      <c r="H74" s="574">
        <v>0</v>
      </c>
      <c r="I74" s="574">
        <f>F74+G74+H74</f>
        <v>0</v>
      </c>
      <c r="J74" s="574">
        <f t="shared" si="9"/>
        <v>803</v>
      </c>
      <c r="K74" s="574">
        <f t="shared" si="9"/>
        <v>1076</v>
      </c>
      <c r="L74" s="574">
        <f t="shared" si="10"/>
        <v>0</v>
      </c>
      <c r="M74" s="187">
        <f>E74+I74</f>
        <v>1879</v>
      </c>
      <c r="N74" s="188"/>
      <c r="O74" s="189"/>
    </row>
    <row r="75" spans="1:21" ht="21" customHeight="1" x14ac:dyDescent="0.3">
      <c r="A75" s="181"/>
      <c r="B75" s="185" t="s">
        <v>195</v>
      </c>
      <c r="C75" s="574">
        <v>18817</v>
      </c>
      <c r="D75" s="574">
        <v>6186</v>
      </c>
      <c r="E75" s="574">
        <f t="shared" si="43"/>
        <v>25003</v>
      </c>
      <c r="F75" s="574">
        <v>342</v>
      </c>
      <c r="G75" s="574">
        <v>154</v>
      </c>
      <c r="H75" s="574">
        <v>269</v>
      </c>
      <c r="I75" s="574">
        <f>F75+G75+H75</f>
        <v>765</v>
      </c>
      <c r="J75" s="574">
        <f t="shared" si="9"/>
        <v>19159</v>
      </c>
      <c r="K75" s="574">
        <f t="shared" si="9"/>
        <v>6340</v>
      </c>
      <c r="L75" s="574">
        <f t="shared" si="10"/>
        <v>269</v>
      </c>
      <c r="M75" s="187">
        <f>E75+I75</f>
        <v>25768</v>
      </c>
      <c r="N75" s="188"/>
      <c r="O75" s="189"/>
    </row>
    <row r="76" spans="1:21" ht="25.5" customHeight="1" x14ac:dyDescent="0.3">
      <c r="A76" s="181" t="s">
        <v>196</v>
      </c>
      <c r="B76" s="190" t="s">
        <v>197</v>
      </c>
      <c r="C76" s="191">
        <v>1138</v>
      </c>
      <c r="D76" s="191">
        <v>3985</v>
      </c>
      <c r="E76" s="191">
        <f t="shared" si="43"/>
        <v>5123</v>
      </c>
      <c r="F76" s="191">
        <v>0</v>
      </c>
      <c r="G76" s="191">
        <v>1</v>
      </c>
      <c r="H76" s="191">
        <v>0</v>
      </c>
      <c r="I76" s="191">
        <f>F76+G76+H76</f>
        <v>1</v>
      </c>
      <c r="J76" s="191">
        <f t="shared" ref="J76:K77" si="44">SUM(C76,F76)</f>
        <v>1138</v>
      </c>
      <c r="K76" s="191">
        <f t="shared" si="44"/>
        <v>3986</v>
      </c>
      <c r="L76" s="191">
        <f t="shared" ref="L76:L77" si="45">SUM(H76)</f>
        <v>0</v>
      </c>
      <c r="M76" s="192">
        <f>E76+I76</f>
        <v>5124</v>
      </c>
      <c r="N76" s="188"/>
      <c r="O76" s="189"/>
    </row>
    <row r="77" spans="1:21" ht="25.5" customHeight="1" x14ac:dyDescent="0.3">
      <c r="A77" s="181" t="s">
        <v>198</v>
      </c>
      <c r="B77" s="190" t="s">
        <v>199</v>
      </c>
      <c r="C77" s="191">
        <v>6</v>
      </c>
      <c r="D77" s="191">
        <v>174</v>
      </c>
      <c r="E77" s="191">
        <f t="shared" si="43"/>
        <v>180</v>
      </c>
      <c r="F77" s="191">
        <v>562</v>
      </c>
      <c r="G77" s="191">
        <v>2526</v>
      </c>
      <c r="H77" s="191">
        <v>0</v>
      </c>
      <c r="I77" s="191">
        <f>F77+G77+H77</f>
        <v>3088</v>
      </c>
      <c r="J77" s="191">
        <f t="shared" si="44"/>
        <v>568</v>
      </c>
      <c r="K77" s="191">
        <f t="shared" si="44"/>
        <v>2700</v>
      </c>
      <c r="L77" s="191">
        <f t="shared" si="45"/>
        <v>0</v>
      </c>
      <c r="M77" s="192">
        <f>E77+I77</f>
        <v>3268</v>
      </c>
      <c r="N77" s="188"/>
      <c r="O77" s="189"/>
    </row>
    <row r="78" spans="1:21" ht="25.5" customHeight="1" thickBot="1" x14ac:dyDescent="0.35">
      <c r="A78" s="199" t="s">
        <v>9</v>
      </c>
      <c r="B78" s="200"/>
      <c r="C78" s="201">
        <f>C77+C76+C72+C69+C65+C64+C63+C58+C52+C51+C50+C45+C44+C40+C36+C35+C32+C31+C11+C10+C6</f>
        <v>1268415</v>
      </c>
      <c r="D78" s="201">
        <f t="shared" ref="D78:G78" si="46">D77+D76+D72+D69+D65+D64+D63+D58+D52+D51+D50+D45+D44+D40+D36+D35+D32+D31+D11+D10+D6</f>
        <v>1847567</v>
      </c>
      <c r="E78" s="201">
        <f t="shared" si="46"/>
        <v>3115982</v>
      </c>
      <c r="F78" s="201">
        <f t="shared" si="46"/>
        <v>131235</v>
      </c>
      <c r="G78" s="201">
        <f t="shared" si="46"/>
        <v>458139</v>
      </c>
      <c r="H78" s="201">
        <f>H77+H76+H72+H69+H65+H64+H63+H58+H52+H51+H50+H45+H44+H40+H36+H35+H32+H31+H11+H10+H6</f>
        <v>540520</v>
      </c>
      <c r="I78" s="201">
        <f t="shared" ref="I78:L78" si="47">I77+I76+I72+I69+I65+I64+I63+I58+I52+I51+I50+I45+I44+I40+I36+I35+I32+I31+I11+I10+I6</f>
        <v>1129894</v>
      </c>
      <c r="J78" s="201">
        <f t="shared" si="47"/>
        <v>1399650</v>
      </c>
      <c r="K78" s="201">
        <f t="shared" si="47"/>
        <v>2305706</v>
      </c>
      <c r="L78" s="201">
        <f t="shared" si="47"/>
        <v>540520</v>
      </c>
      <c r="M78" s="202">
        <f>M77+M76+M72+M69+M65+M64+M63+M58+M52+M51+M50+M45+M44+M40+M36+M35+M32+M31+M11+M10+M6</f>
        <v>4245876</v>
      </c>
      <c r="N78" s="546"/>
      <c r="O78" s="105"/>
    </row>
    <row r="79" spans="1:21" ht="24.6" x14ac:dyDescent="0.4">
      <c r="L79" s="534"/>
      <c r="M79" s="541"/>
      <c r="N79" s="542"/>
      <c r="O79" s="540"/>
      <c r="P79" s="540"/>
    </row>
    <row r="80" spans="1:21" x14ac:dyDescent="0.3">
      <c r="O80" s="105"/>
    </row>
    <row r="81" spans="15:15" x14ac:dyDescent="0.3">
      <c r="O81" s="105"/>
    </row>
  </sheetData>
  <mergeCells count="3">
    <mergeCell ref="A1:M1"/>
    <mergeCell ref="A4:B5"/>
    <mergeCell ref="J4:M4"/>
  </mergeCells>
  <printOptions horizontalCentered="1"/>
  <pageMargins left="0.47244094488188981" right="0.47244094488188981" top="0.6692913385826772" bottom="0.59055118110236227" header="0.51181102362204722" footer="0.51181102362204722"/>
  <pageSetup paperSize="9" scale="56" fitToHeight="2" orientation="landscape" verticalDpi="4294967292" r:id="rId1"/>
  <headerFooter alignWithMargins="0"/>
  <rowBreaks count="1" manualBreakCount="1">
    <brk id="39" max="14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81"/>
  <sheetViews>
    <sheetView view="pageBreakPreview" zoomScale="66" zoomScaleNormal="80" zoomScaleSheetLayoutView="66" workbookViewId="0">
      <selection sqref="A1:K1"/>
    </sheetView>
  </sheetViews>
  <sheetFormatPr baseColWidth="10" defaultColWidth="8.88671875" defaultRowHeight="13.8" x14ac:dyDescent="0.3"/>
  <cols>
    <col min="1" max="1" width="5.109375" style="166" customWidth="1"/>
    <col min="2" max="2" width="73.5546875" style="135" customWidth="1"/>
    <col min="3" max="5" width="16.6640625" style="135" customWidth="1"/>
    <col min="6" max="8" width="16.6640625" style="211" customWidth="1"/>
    <col min="9" max="11" width="16.6640625" style="135" customWidth="1"/>
    <col min="12" max="12" width="8.88671875" style="105" customWidth="1"/>
    <col min="13" max="13" width="8.88671875" style="135" customWidth="1"/>
    <col min="14" max="230" width="8.88671875" style="105" customWidth="1"/>
    <col min="231" max="16384" width="8.88671875" style="105"/>
  </cols>
  <sheetData>
    <row r="1" spans="1:13" s="90" customFormat="1" ht="24.6" customHeight="1" x14ac:dyDescent="0.4">
      <c r="A1" s="731" t="str">
        <f>"Indeling van de werknemers naar sector, geslacht en activiteitstak op "&amp;Feuil1!A7&amp;" "&amp;Feuil1!A8&amp;" "</f>
        <v xml:space="preserve">Indeling van de werknemers naar sector, geslacht en activiteitstak op 31 december 2023 </v>
      </c>
      <c r="B1" s="732"/>
      <c r="C1" s="732"/>
      <c r="D1" s="732"/>
      <c r="E1" s="732"/>
      <c r="F1" s="732"/>
      <c r="G1" s="732"/>
      <c r="H1" s="732"/>
      <c r="I1" s="732"/>
      <c r="J1" s="732"/>
      <c r="K1" s="732"/>
    </row>
    <row r="2" spans="1:13" s="90" customFormat="1" ht="24.6" customHeight="1" x14ac:dyDescent="0.4">
      <c r="A2" s="203"/>
      <c r="B2" s="204"/>
      <c r="C2" s="204"/>
      <c r="D2" s="204"/>
      <c r="E2" s="204"/>
      <c r="F2" s="204"/>
      <c r="G2" s="204"/>
      <c r="H2" s="204"/>
      <c r="I2" s="204"/>
      <c r="J2" s="204"/>
      <c r="K2" s="204"/>
    </row>
    <row r="3" spans="1:13" s="96" customFormat="1" ht="26.25" customHeight="1" thickBot="1" x14ac:dyDescent="0.4">
      <c r="A3" s="97" t="s">
        <v>200</v>
      </c>
      <c r="B3" s="92"/>
      <c r="C3" s="93"/>
      <c r="D3" s="94"/>
      <c r="E3" s="94"/>
      <c r="F3" s="205"/>
      <c r="G3" s="205"/>
      <c r="H3" s="205"/>
      <c r="I3" s="94"/>
      <c r="J3" s="94"/>
      <c r="K3" s="94"/>
    </row>
    <row r="4" spans="1:13" ht="25.2" customHeight="1" x14ac:dyDescent="0.35">
      <c r="A4" s="733" t="s">
        <v>106</v>
      </c>
      <c r="B4" s="734"/>
      <c r="C4" s="173" t="s">
        <v>284</v>
      </c>
      <c r="D4" s="206"/>
      <c r="E4" s="176"/>
      <c r="F4" s="207" t="s">
        <v>11</v>
      </c>
      <c r="G4" s="208"/>
      <c r="H4" s="209"/>
      <c r="I4" s="170" t="s">
        <v>52</v>
      </c>
      <c r="J4" s="177"/>
      <c r="K4" s="178"/>
      <c r="M4" s="105"/>
    </row>
    <row r="5" spans="1:13" ht="40.200000000000003" customHeight="1" x14ac:dyDescent="0.3">
      <c r="A5" s="735"/>
      <c r="B5" s="736"/>
      <c r="C5" s="179" t="s">
        <v>7</v>
      </c>
      <c r="D5" s="179" t="s">
        <v>8</v>
      </c>
      <c r="E5" s="179" t="s">
        <v>9</v>
      </c>
      <c r="F5" s="210" t="s">
        <v>7</v>
      </c>
      <c r="G5" s="210" t="s">
        <v>8</v>
      </c>
      <c r="H5" s="210" t="s">
        <v>9</v>
      </c>
      <c r="I5" s="179" t="s">
        <v>7</v>
      </c>
      <c r="J5" s="179" t="s">
        <v>8</v>
      </c>
      <c r="K5" s="180" t="s">
        <v>9</v>
      </c>
      <c r="M5" s="105"/>
    </row>
    <row r="6" spans="1:13" s="113" customFormat="1" ht="25.5" customHeight="1" x14ac:dyDescent="0.3">
      <c r="A6" s="181" t="s">
        <v>107</v>
      </c>
      <c r="B6" s="182" t="s">
        <v>108</v>
      </c>
      <c r="C6" s="183">
        <f>SUM(C7:C9)</f>
        <v>12387</v>
      </c>
      <c r="D6" s="183">
        <f t="shared" ref="D6:K6" si="0">SUM(D7:D9)</f>
        <v>6332</v>
      </c>
      <c r="E6" s="183">
        <f t="shared" si="0"/>
        <v>18719</v>
      </c>
      <c r="F6" s="183">
        <f t="shared" si="0"/>
        <v>1</v>
      </c>
      <c r="G6" s="183">
        <f t="shared" si="0"/>
        <v>1</v>
      </c>
      <c r="H6" s="183">
        <f t="shared" si="0"/>
        <v>2</v>
      </c>
      <c r="I6" s="183">
        <f t="shared" si="0"/>
        <v>12388</v>
      </c>
      <c r="J6" s="183">
        <f t="shared" si="0"/>
        <v>6333</v>
      </c>
      <c r="K6" s="184">
        <f t="shared" si="0"/>
        <v>18721</v>
      </c>
    </row>
    <row r="7" spans="1:13" s="165" customFormat="1" ht="21" customHeight="1" x14ac:dyDescent="0.3">
      <c r="A7" s="181"/>
      <c r="B7" s="185" t="s">
        <v>109</v>
      </c>
      <c r="C7" s="574">
        <v>11649</v>
      </c>
      <c r="D7" s="574">
        <v>6189</v>
      </c>
      <c r="E7" s="574">
        <f>+C7+D7</f>
        <v>17838</v>
      </c>
      <c r="F7" s="574">
        <v>0</v>
      </c>
      <c r="G7" s="574">
        <v>0</v>
      </c>
      <c r="H7" s="574">
        <f>SUM(F7:G7)</f>
        <v>0</v>
      </c>
      <c r="I7" s="574">
        <f t="shared" ref="I7:K10" si="1">C7+F7</f>
        <v>11649</v>
      </c>
      <c r="J7" s="574">
        <f t="shared" si="1"/>
        <v>6189</v>
      </c>
      <c r="K7" s="187">
        <f t="shared" si="1"/>
        <v>17838</v>
      </c>
      <c r="M7" s="189"/>
    </row>
    <row r="8" spans="1:13" s="165" customFormat="1" ht="21" customHeight="1" x14ac:dyDescent="0.3">
      <c r="A8" s="181"/>
      <c r="B8" s="185" t="s">
        <v>110</v>
      </c>
      <c r="C8" s="574">
        <v>670</v>
      </c>
      <c r="D8" s="574">
        <v>94</v>
      </c>
      <c r="E8" s="574">
        <f>+C8+D8</f>
        <v>764</v>
      </c>
      <c r="F8" s="574">
        <v>1</v>
      </c>
      <c r="G8" s="574">
        <v>1</v>
      </c>
      <c r="H8" s="574">
        <f t="shared" ref="H8:H10" si="2">SUM(F8:G8)</f>
        <v>2</v>
      </c>
      <c r="I8" s="574">
        <f t="shared" si="1"/>
        <v>671</v>
      </c>
      <c r="J8" s="574">
        <f t="shared" si="1"/>
        <v>95</v>
      </c>
      <c r="K8" s="187">
        <f t="shared" si="1"/>
        <v>766</v>
      </c>
      <c r="M8" s="189"/>
    </row>
    <row r="9" spans="1:13" s="113" customFormat="1" ht="21" customHeight="1" x14ac:dyDescent="0.3">
      <c r="A9" s="181"/>
      <c r="B9" s="185" t="s">
        <v>111</v>
      </c>
      <c r="C9" s="574">
        <v>68</v>
      </c>
      <c r="D9" s="574">
        <v>49</v>
      </c>
      <c r="E9" s="574">
        <f>+C9+D9</f>
        <v>117</v>
      </c>
      <c r="F9" s="574">
        <v>0</v>
      </c>
      <c r="G9" s="574">
        <v>0</v>
      </c>
      <c r="H9" s="574">
        <f t="shared" si="2"/>
        <v>0</v>
      </c>
      <c r="I9" s="574">
        <f t="shared" si="1"/>
        <v>68</v>
      </c>
      <c r="J9" s="574">
        <f t="shared" si="1"/>
        <v>49</v>
      </c>
      <c r="K9" s="187">
        <f t="shared" si="1"/>
        <v>117</v>
      </c>
      <c r="M9" s="189"/>
    </row>
    <row r="10" spans="1:13" s="113" customFormat="1" ht="25.5" customHeight="1" x14ac:dyDescent="0.3">
      <c r="A10" s="181" t="s">
        <v>112</v>
      </c>
      <c r="B10" s="190" t="s">
        <v>113</v>
      </c>
      <c r="C10" s="191">
        <v>1937</v>
      </c>
      <c r="D10" s="191">
        <v>277</v>
      </c>
      <c r="E10" s="191">
        <f>C10+D10</f>
        <v>2214</v>
      </c>
      <c r="F10" s="191">
        <v>0</v>
      </c>
      <c r="G10" s="191">
        <v>0</v>
      </c>
      <c r="H10" s="574">
        <f t="shared" si="2"/>
        <v>0</v>
      </c>
      <c r="I10" s="191">
        <f t="shared" si="1"/>
        <v>1937</v>
      </c>
      <c r="J10" s="191">
        <f t="shared" si="1"/>
        <v>277</v>
      </c>
      <c r="K10" s="192">
        <f t="shared" si="1"/>
        <v>2214</v>
      </c>
      <c r="M10" s="189"/>
    </row>
    <row r="11" spans="1:13" s="165" customFormat="1" ht="25.5" customHeight="1" x14ac:dyDescent="0.3">
      <c r="A11" s="181" t="s">
        <v>114</v>
      </c>
      <c r="B11" s="190" t="s">
        <v>115</v>
      </c>
      <c r="C11" s="191">
        <f>SUM(C12:C30)</f>
        <v>366584</v>
      </c>
      <c r="D11" s="191">
        <f t="shared" ref="D11:K11" si="3">SUM(D12:D30)</f>
        <v>116070</v>
      </c>
      <c r="E11" s="191">
        <f t="shared" si="3"/>
        <v>482654</v>
      </c>
      <c r="F11" s="191">
        <f t="shared" si="3"/>
        <v>2894</v>
      </c>
      <c r="G11" s="191">
        <f t="shared" si="3"/>
        <v>137</v>
      </c>
      <c r="H11" s="191">
        <f t="shared" si="3"/>
        <v>3031</v>
      </c>
      <c r="I11" s="191">
        <f t="shared" si="3"/>
        <v>369478</v>
      </c>
      <c r="J11" s="191">
        <f t="shared" si="3"/>
        <v>116207</v>
      </c>
      <c r="K11" s="192">
        <f t="shared" si="3"/>
        <v>485685</v>
      </c>
    </row>
    <row r="12" spans="1:13" s="165" customFormat="1" ht="21" customHeight="1" x14ac:dyDescent="0.3">
      <c r="A12" s="193"/>
      <c r="B12" s="194" t="s">
        <v>116</v>
      </c>
      <c r="C12" s="574">
        <v>66711</v>
      </c>
      <c r="D12" s="574">
        <v>34983</v>
      </c>
      <c r="E12" s="574">
        <f>+C12+D12</f>
        <v>101694</v>
      </c>
      <c r="F12" s="574">
        <v>18</v>
      </c>
      <c r="G12" s="574">
        <v>4</v>
      </c>
      <c r="H12" s="574">
        <f>F12+G12</f>
        <v>22</v>
      </c>
      <c r="I12" s="574">
        <f>C12+F12</f>
        <v>66729</v>
      </c>
      <c r="J12" s="574">
        <f>D12+G12</f>
        <v>34987</v>
      </c>
      <c r="K12" s="187">
        <f>E12+H12</f>
        <v>101716</v>
      </c>
      <c r="M12" s="189"/>
    </row>
    <row r="13" spans="1:13" s="113" customFormat="1" ht="21" customHeight="1" x14ac:dyDescent="0.3">
      <c r="A13" s="193"/>
      <c r="B13" s="194" t="s">
        <v>117</v>
      </c>
      <c r="C13" s="574">
        <v>11553</v>
      </c>
      <c r="D13" s="574">
        <v>7505</v>
      </c>
      <c r="E13" s="574">
        <f t="shared" ref="E13:E31" si="4">+C13+D13</f>
        <v>19058</v>
      </c>
      <c r="F13" s="574">
        <v>0</v>
      </c>
      <c r="G13" s="574">
        <v>0</v>
      </c>
      <c r="H13" s="574">
        <f t="shared" ref="H13:H35" si="5">F13+G13</f>
        <v>0</v>
      </c>
      <c r="I13" s="574">
        <f t="shared" ref="I13:K31" si="6">C13+F13</f>
        <v>11553</v>
      </c>
      <c r="J13" s="574">
        <f t="shared" si="6"/>
        <v>7505</v>
      </c>
      <c r="K13" s="187">
        <f t="shared" si="6"/>
        <v>19058</v>
      </c>
      <c r="M13" s="189"/>
    </row>
    <row r="14" spans="1:13" s="113" customFormat="1" ht="21" customHeight="1" x14ac:dyDescent="0.3">
      <c r="A14" s="193"/>
      <c r="B14" s="194" t="s">
        <v>118</v>
      </c>
      <c r="C14" s="574">
        <v>8566</v>
      </c>
      <c r="D14" s="574">
        <v>1388</v>
      </c>
      <c r="E14" s="574">
        <f t="shared" si="4"/>
        <v>9954</v>
      </c>
      <c r="F14" s="574">
        <v>0</v>
      </c>
      <c r="G14" s="574">
        <v>0</v>
      </c>
      <c r="H14" s="574">
        <f t="shared" si="5"/>
        <v>0</v>
      </c>
      <c r="I14" s="574">
        <f t="shared" si="6"/>
        <v>8566</v>
      </c>
      <c r="J14" s="574">
        <f t="shared" si="6"/>
        <v>1388</v>
      </c>
      <c r="K14" s="187">
        <f t="shared" si="6"/>
        <v>9954</v>
      </c>
      <c r="M14" s="189"/>
    </row>
    <row r="15" spans="1:13" s="195" customFormat="1" ht="21" customHeight="1" x14ac:dyDescent="0.3">
      <c r="A15" s="193"/>
      <c r="B15" s="194" t="s">
        <v>119</v>
      </c>
      <c r="C15" s="574">
        <v>9298</v>
      </c>
      <c r="D15" s="574">
        <v>2281</v>
      </c>
      <c r="E15" s="574">
        <f t="shared" si="4"/>
        <v>11579</v>
      </c>
      <c r="F15" s="574">
        <v>0</v>
      </c>
      <c r="G15" s="574">
        <v>0</v>
      </c>
      <c r="H15" s="574">
        <f t="shared" si="5"/>
        <v>0</v>
      </c>
      <c r="I15" s="574">
        <f t="shared" si="6"/>
        <v>9298</v>
      </c>
      <c r="J15" s="574">
        <f t="shared" si="6"/>
        <v>2281</v>
      </c>
      <c r="K15" s="187">
        <f t="shared" si="6"/>
        <v>11579</v>
      </c>
      <c r="M15" s="189"/>
    </row>
    <row r="16" spans="1:13" s="195" customFormat="1" ht="21" customHeight="1" x14ac:dyDescent="0.3">
      <c r="A16" s="193"/>
      <c r="B16" s="194" t="s">
        <v>120</v>
      </c>
      <c r="C16" s="574">
        <v>5492</v>
      </c>
      <c r="D16" s="574">
        <v>2714</v>
      </c>
      <c r="E16" s="574">
        <f t="shared" si="4"/>
        <v>8206</v>
      </c>
      <c r="F16" s="574">
        <v>0</v>
      </c>
      <c r="G16" s="574">
        <v>0</v>
      </c>
      <c r="H16" s="574">
        <f t="shared" si="5"/>
        <v>0</v>
      </c>
      <c r="I16" s="574">
        <f t="shared" si="6"/>
        <v>5492</v>
      </c>
      <c r="J16" s="574">
        <f t="shared" si="6"/>
        <v>2714</v>
      </c>
      <c r="K16" s="187">
        <f t="shared" si="6"/>
        <v>8206</v>
      </c>
      <c r="M16" s="189"/>
    </row>
    <row r="17" spans="1:13" s="126" customFormat="1" ht="21" customHeight="1" x14ac:dyDescent="0.3">
      <c r="A17" s="193"/>
      <c r="B17" s="194" t="s">
        <v>121</v>
      </c>
      <c r="C17" s="574">
        <v>2571</v>
      </c>
      <c r="D17" s="574">
        <v>586</v>
      </c>
      <c r="E17" s="574">
        <f t="shared" si="4"/>
        <v>3157</v>
      </c>
      <c r="F17" s="574">
        <v>0</v>
      </c>
      <c r="G17" s="574">
        <v>0</v>
      </c>
      <c r="H17" s="574">
        <f t="shared" si="5"/>
        <v>0</v>
      </c>
      <c r="I17" s="574">
        <f t="shared" si="6"/>
        <v>2571</v>
      </c>
      <c r="J17" s="574">
        <f t="shared" si="6"/>
        <v>586</v>
      </c>
      <c r="K17" s="187">
        <f t="shared" si="6"/>
        <v>3157</v>
      </c>
      <c r="M17" s="189"/>
    </row>
    <row r="18" spans="1:13" s="195" customFormat="1" ht="21" customHeight="1" x14ac:dyDescent="0.3">
      <c r="A18" s="193"/>
      <c r="B18" s="194" t="s">
        <v>122</v>
      </c>
      <c r="C18" s="574">
        <v>34332</v>
      </c>
      <c r="D18" s="574">
        <v>8780</v>
      </c>
      <c r="E18" s="574">
        <f t="shared" si="4"/>
        <v>43112</v>
      </c>
      <c r="F18" s="574">
        <v>0</v>
      </c>
      <c r="G18" s="574">
        <v>0</v>
      </c>
      <c r="H18" s="574">
        <f t="shared" si="5"/>
        <v>0</v>
      </c>
      <c r="I18" s="574">
        <f t="shared" si="6"/>
        <v>34332</v>
      </c>
      <c r="J18" s="574">
        <f t="shared" si="6"/>
        <v>8780</v>
      </c>
      <c r="K18" s="187">
        <f t="shared" si="6"/>
        <v>43112</v>
      </c>
      <c r="M18" s="189"/>
    </row>
    <row r="19" spans="1:13" s="126" customFormat="1" ht="21" customHeight="1" x14ac:dyDescent="0.3">
      <c r="A19" s="193"/>
      <c r="B19" s="194" t="s">
        <v>123</v>
      </c>
      <c r="C19" s="574">
        <v>19466</v>
      </c>
      <c r="D19" s="574">
        <v>16372</v>
      </c>
      <c r="E19" s="574">
        <f t="shared" si="4"/>
        <v>35838</v>
      </c>
      <c r="F19" s="574">
        <v>0</v>
      </c>
      <c r="G19" s="574">
        <v>0</v>
      </c>
      <c r="H19" s="574">
        <f t="shared" si="5"/>
        <v>0</v>
      </c>
      <c r="I19" s="574">
        <f t="shared" si="6"/>
        <v>19466</v>
      </c>
      <c r="J19" s="574">
        <f t="shared" si="6"/>
        <v>16372</v>
      </c>
      <c r="K19" s="187">
        <f t="shared" si="6"/>
        <v>35838</v>
      </c>
      <c r="M19" s="189"/>
    </row>
    <row r="20" spans="1:13" s="195" customFormat="1" ht="21" customHeight="1" x14ac:dyDescent="0.3">
      <c r="A20" s="193"/>
      <c r="B20" s="194" t="s">
        <v>124</v>
      </c>
      <c r="C20" s="574">
        <v>16622</v>
      </c>
      <c r="D20" s="574">
        <v>4237</v>
      </c>
      <c r="E20" s="574">
        <f t="shared" si="4"/>
        <v>20859</v>
      </c>
      <c r="F20" s="574">
        <v>0</v>
      </c>
      <c r="G20" s="574">
        <v>0</v>
      </c>
      <c r="H20" s="574">
        <f t="shared" si="5"/>
        <v>0</v>
      </c>
      <c r="I20" s="574">
        <f t="shared" si="6"/>
        <v>16622</v>
      </c>
      <c r="J20" s="574">
        <f t="shared" si="6"/>
        <v>4237</v>
      </c>
      <c r="K20" s="187">
        <f t="shared" si="6"/>
        <v>20859</v>
      </c>
      <c r="M20" s="189"/>
    </row>
    <row r="21" spans="1:13" s="126" customFormat="1" ht="21" customHeight="1" x14ac:dyDescent="0.3">
      <c r="A21" s="193"/>
      <c r="B21" s="194" t="s">
        <v>125</v>
      </c>
      <c r="C21" s="574">
        <v>23456</v>
      </c>
      <c r="D21" s="574">
        <v>3468</v>
      </c>
      <c r="E21" s="574">
        <f t="shared" si="4"/>
        <v>26924</v>
      </c>
      <c r="F21" s="574">
        <v>0</v>
      </c>
      <c r="G21" s="574">
        <v>0</v>
      </c>
      <c r="H21" s="574">
        <f t="shared" si="5"/>
        <v>0</v>
      </c>
      <c r="I21" s="574">
        <f t="shared" si="6"/>
        <v>23456</v>
      </c>
      <c r="J21" s="574">
        <f t="shared" si="6"/>
        <v>3468</v>
      </c>
      <c r="K21" s="187">
        <f t="shared" si="6"/>
        <v>26924</v>
      </c>
      <c r="M21" s="189"/>
    </row>
    <row r="22" spans="1:13" s="126" customFormat="1" ht="21" customHeight="1" x14ac:dyDescent="0.3">
      <c r="A22" s="193"/>
      <c r="B22" s="194" t="s">
        <v>126</v>
      </c>
      <c r="C22" s="574">
        <v>21273</v>
      </c>
      <c r="D22" s="574">
        <v>2500</v>
      </c>
      <c r="E22" s="574">
        <f t="shared" si="4"/>
        <v>23773</v>
      </c>
      <c r="F22" s="574">
        <v>0</v>
      </c>
      <c r="G22" s="574">
        <v>0</v>
      </c>
      <c r="H22" s="574">
        <f t="shared" si="5"/>
        <v>0</v>
      </c>
      <c r="I22" s="574">
        <f t="shared" si="6"/>
        <v>21273</v>
      </c>
      <c r="J22" s="574">
        <f t="shared" si="6"/>
        <v>2500</v>
      </c>
      <c r="K22" s="187">
        <f t="shared" si="6"/>
        <v>23773</v>
      </c>
      <c r="M22" s="189"/>
    </row>
    <row r="23" spans="1:13" s="195" customFormat="1" ht="21" customHeight="1" x14ac:dyDescent="0.3">
      <c r="A23" s="193"/>
      <c r="B23" s="194" t="s">
        <v>127</v>
      </c>
      <c r="C23" s="574">
        <v>47957</v>
      </c>
      <c r="D23" s="574">
        <v>7682</v>
      </c>
      <c r="E23" s="574">
        <f t="shared" si="4"/>
        <v>55639</v>
      </c>
      <c r="F23" s="574">
        <v>0</v>
      </c>
      <c r="G23" s="574">
        <v>0</v>
      </c>
      <c r="H23" s="574">
        <f t="shared" si="5"/>
        <v>0</v>
      </c>
      <c r="I23" s="574">
        <f t="shared" si="6"/>
        <v>47957</v>
      </c>
      <c r="J23" s="574">
        <f t="shared" si="6"/>
        <v>7682</v>
      </c>
      <c r="K23" s="187">
        <f t="shared" si="6"/>
        <v>55639</v>
      </c>
      <c r="M23" s="189"/>
    </row>
    <row r="24" spans="1:13" s="126" customFormat="1" ht="21" customHeight="1" x14ac:dyDescent="0.3">
      <c r="A24" s="193"/>
      <c r="B24" s="194" t="s">
        <v>128</v>
      </c>
      <c r="C24" s="574">
        <v>8673</v>
      </c>
      <c r="D24" s="574">
        <v>3705</v>
      </c>
      <c r="E24" s="574">
        <f t="shared" si="4"/>
        <v>12378</v>
      </c>
      <c r="F24" s="574">
        <v>0</v>
      </c>
      <c r="G24" s="574">
        <v>0</v>
      </c>
      <c r="H24" s="574">
        <f t="shared" si="5"/>
        <v>0</v>
      </c>
      <c r="I24" s="574">
        <f t="shared" si="6"/>
        <v>8673</v>
      </c>
      <c r="J24" s="574">
        <f t="shared" si="6"/>
        <v>3705</v>
      </c>
      <c r="K24" s="187">
        <f t="shared" si="6"/>
        <v>12378</v>
      </c>
      <c r="M24" s="189"/>
    </row>
    <row r="25" spans="1:13" s="126" customFormat="1" ht="21" customHeight="1" x14ac:dyDescent="0.3">
      <c r="A25" s="193"/>
      <c r="B25" s="194" t="s">
        <v>129</v>
      </c>
      <c r="C25" s="574">
        <v>9690</v>
      </c>
      <c r="D25" s="574">
        <v>2526</v>
      </c>
      <c r="E25" s="574">
        <f t="shared" si="4"/>
        <v>12216</v>
      </c>
      <c r="F25" s="574">
        <v>0</v>
      </c>
      <c r="G25" s="574">
        <v>0</v>
      </c>
      <c r="H25" s="574">
        <f t="shared" si="5"/>
        <v>0</v>
      </c>
      <c r="I25" s="574">
        <f t="shared" si="6"/>
        <v>9690</v>
      </c>
      <c r="J25" s="574">
        <f t="shared" si="6"/>
        <v>2526</v>
      </c>
      <c r="K25" s="187">
        <f t="shared" si="6"/>
        <v>12216</v>
      </c>
      <c r="M25" s="189"/>
    </row>
    <row r="26" spans="1:13" s="126" customFormat="1" ht="21" customHeight="1" x14ac:dyDescent="0.3">
      <c r="A26" s="193"/>
      <c r="B26" s="194" t="s">
        <v>130</v>
      </c>
      <c r="C26" s="574">
        <v>27711</v>
      </c>
      <c r="D26" s="574">
        <v>4981</v>
      </c>
      <c r="E26" s="574">
        <f t="shared" si="4"/>
        <v>32692</v>
      </c>
      <c r="F26" s="574">
        <v>0</v>
      </c>
      <c r="G26" s="574">
        <v>0</v>
      </c>
      <c r="H26" s="574">
        <f t="shared" si="5"/>
        <v>0</v>
      </c>
      <c r="I26" s="574">
        <f t="shared" si="6"/>
        <v>27711</v>
      </c>
      <c r="J26" s="574">
        <f t="shared" si="6"/>
        <v>4981</v>
      </c>
      <c r="K26" s="187">
        <f t="shared" si="6"/>
        <v>32692</v>
      </c>
      <c r="M26" s="189"/>
    </row>
    <row r="27" spans="1:13" s="195" customFormat="1" ht="21" customHeight="1" x14ac:dyDescent="0.3">
      <c r="A27" s="193"/>
      <c r="B27" s="194" t="s">
        <v>131</v>
      </c>
      <c r="C27" s="574">
        <v>25210</v>
      </c>
      <c r="D27" s="574">
        <v>4454</v>
      </c>
      <c r="E27" s="574">
        <f t="shared" si="4"/>
        <v>29664</v>
      </c>
      <c r="F27" s="574">
        <v>0</v>
      </c>
      <c r="G27" s="574">
        <v>0</v>
      </c>
      <c r="H27" s="574">
        <f t="shared" si="5"/>
        <v>0</v>
      </c>
      <c r="I27" s="574">
        <f t="shared" si="6"/>
        <v>25210</v>
      </c>
      <c r="J27" s="574">
        <f t="shared" si="6"/>
        <v>4454</v>
      </c>
      <c r="K27" s="187">
        <f t="shared" si="6"/>
        <v>29664</v>
      </c>
      <c r="M27" s="189"/>
    </row>
    <row r="28" spans="1:13" ht="21" customHeight="1" x14ac:dyDescent="0.3">
      <c r="A28" s="193"/>
      <c r="B28" s="194" t="s">
        <v>132</v>
      </c>
      <c r="C28" s="574">
        <v>4469</v>
      </c>
      <c r="D28" s="574">
        <v>645</v>
      </c>
      <c r="E28" s="574">
        <f t="shared" si="4"/>
        <v>5114</v>
      </c>
      <c r="F28" s="574">
        <v>0</v>
      </c>
      <c r="G28" s="574">
        <v>0</v>
      </c>
      <c r="H28" s="574">
        <f t="shared" si="5"/>
        <v>0</v>
      </c>
      <c r="I28" s="574">
        <f t="shared" si="6"/>
        <v>4469</v>
      </c>
      <c r="J28" s="574">
        <f t="shared" si="6"/>
        <v>645</v>
      </c>
      <c r="K28" s="187">
        <f t="shared" si="6"/>
        <v>5114</v>
      </c>
      <c r="M28" s="189"/>
    </row>
    <row r="29" spans="1:13" s="195" customFormat="1" ht="21" customHeight="1" x14ac:dyDescent="0.3">
      <c r="A29" s="193"/>
      <c r="B29" s="194" t="s">
        <v>133</v>
      </c>
      <c r="C29" s="574">
        <v>11432</v>
      </c>
      <c r="D29" s="574">
        <v>5652</v>
      </c>
      <c r="E29" s="574">
        <f t="shared" si="4"/>
        <v>17084</v>
      </c>
      <c r="F29" s="574">
        <v>0</v>
      </c>
      <c r="G29" s="574">
        <v>0</v>
      </c>
      <c r="H29" s="574">
        <f t="shared" si="5"/>
        <v>0</v>
      </c>
      <c r="I29" s="574">
        <f t="shared" si="6"/>
        <v>11432</v>
      </c>
      <c r="J29" s="574">
        <f t="shared" si="6"/>
        <v>5652</v>
      </c>
      <c r="K29" s="187">
        <f t="shared" si="6"/>
        <v>17084</v>
      </c>
      <c r="M29" s="189"/>
    </row>
    <row r="30" spans="1:13" s="126" customFormat="1" ht="21" customHeight="1" x14ac:dyDescent="0.3">
      <c r="A30" s="193"/>
      <c r="B30" s="194" t="s">
        <v>134</v>
      </c>
      <c r="C30" s="574">
        <v>12102</v>
      </c>
      <c r="D30" s="574">
        <v>1611</v>
      </c>
      <c r="E30" s="574">
        <f t="shared" si="4"/>
        <v>13713</v>
      </c>
      <c r="F30" s="574">
        <v>2876</v>
      </c>
      <c r="G30" s="574">
        <v>133</v>
      </c>
      <c r="H30" s="574">
        <f t="shared" si="5"/>
        <v>3009</v>
      </c>
      <c r="I30" s="574">
        <f t="shared" si="6"/>
        <v>14978</v>
      </c>
      <c r="J30" s="574">
        <f t="shared" si="6"/>
        <v>1744</v>
      </c>
      <c r="K30" s="187">
        <f t="shared" si="6"/>
        <v>16722</v>
      </c>
      <c r="M30" s="189"/>
    </row>
    <row r="31" spans="1:13" s="195" customFormat="1" ht="25.5" customHeight="1" x14ac:dyDescent="0.3">
      <c r="A31" s="181" t="s">
        <v>135</v>
      </c>
      <c r="B31" s="196" t="s">
        <v>136</v>
      </c>
      <c r="C31" s="191">
        <v>12883</v>
      </c>
      <c r="D31" s="191">
        <v>5437</v>
      </c>
      <c r="E31" s="191">
        <f t="shared" si="4"/>
        <v>18320</v>
      </c>
      <c r="F31" s="191">
        <v>1469</v>
      </c>
      <c r="G31" s="191">
        <v>366</v>
      </c>
      <c r="H31" s="191">
        <f t="shared" si="5"/>
        <v>1835</v>
      </c>
      <c r="I31" s="191">
        <f t="shared" si="6"/>
        <v>14352</v>
      </c>
      <c r="J31" s="191">
        <f t="shared" si="6"/>
        <v>5803</v>
      </c>
      <c r="K31" s="192">
        <f t="shared" si="6"/>
        <v>20155</v>
      </c>
      <c r="M31" s="189"/>
    </row>
    <row r="32" spans="1:13" s="126" customFormat="1" ht="25.5" customHeight="1" x14ac:dyDescent="0.3">
      <c r="A32" s="181" t="s">
        <v>137</v>
      </c>
      <c r="B32" s="196" t="s">
        <v>138</v>
      </c>
      <c r="C32" s="191">
        <f>C34+C33</f>
        <v>13987</v>
      </c>
      <c r="D32" s="191">
        <f t="shared" ref="D32:K32" si="7">D34+D33</f>
        <v>2949</v>
      </c>
      <c r="E32" s="191">
        <f t="shared" si="7"/>
        <v>16936</v>
      </c>
      <c r="F32" s="191">
        <f t="shared" si="7"/>
        <v>13710</v>
      </c>
      <c r="G32" s="191">
        <f t="shared" si="7"/>
        <v>3320</v>
      </c>
      <c r="H32" s="191">
        <f t="shared" si="7"/>
        <v>17030</v>
      </c>
      <c r="I32" s="191">
        <f t="shared" si="7"/>
        <v>27697</v>
      </c>
      <c r="J32" s="191">
        <f t="shared" si="7"/>
        <v>6269</v>
      </c>
      <c r="K32" s="192">
        <f t="shared" si="7"/>
        <v>33966</v>
      </c>
      <c r="M32" s="165"/>
    </row>
    <row r="33" spans="1:13" s="195" customFormat="1" ht="21" customHeight="1" x14ac:dyDescent="0.3">
      <c r="A33" s="181"/>
      <c r="B33" s="197" t="s">
        <v>139</v>
      </c>
      <c r="C33" s="574">
        <v>75</v>
      </c>
      <c r="D33" s="574">
        <v>21</v>
      </c>
      <c r="E33" s="574">
        <f>+C33+D33</f>
        <v>96</v>
      </c>
      <c r="F33" s="574">
        <v>5406</v>
      </c>
      <c r="G33" s="574">
        <v>1897</v>
      </c>
      <c r="H33" s="191">
        <f t="shared" si="5"/>
        <v>7303</v>
      </c>
      <c r="I33" s="574">
        <f t="shared" ref="I33:K39" si="8">C33+F33</f>
        <v>5481</v>
      </c>
      <c r="J33" s="574">
        <f t="shared" si="8"/>
        <v>1918</v>
      </c>
      <c r="K33" s="187">
        <f t="shared" si="8"/>
        <v>7399</v>
      </c>
      <c r="M33" s="189"/>
    </row>
    <row r="34" spans="1:13" s="195" customFormat="1" ht="21" customHeight="1" x14ac:dyDescent="0.3">
      <c r="A34" s="181"/>
      <c r="B34" s="197" t="s">
        <v>140</v>
      </c>
      <c r="C34" s="574">
        <v>13912</v>
      </c>
      <c r="D34" s="574">
        <v>2928</v>
      </c>
      <c r="E34" s="574">
        <f>+C34+D34</f>
        <v>16840</v>
      </c>
      <c r="F34" s="574">
        <v>8304</v>
      </c>
      <c r="G34" s="574">
        <v>1423</v>
      </c>
      <c r="H34" s="574">
        <f t="shared" si="5"/>
        <v>9727</v>
      </c>
      <c r="I34" s="574">
        <f t="shared" si="8"/>
        <v>22216</v>
      </c>
      <c r="J34" s="574">
        <f t="shared" si="8"/>
        <v>4351</v>
      </c>
      <c r="K34" s="187">
        <f t="shared" si="8"/>
        <v>26567</v>
      </c>
      <c r="M34" s="189"/>
    </row>
    <row r="35" spans="1:13" s="195" customFormat="1" ht="25.5" customHeight="1" x14ac:dyDescent="0.3">
      <c r="A35" s="181" t="s">
        <v>141</v>
      </c>
      <c r="B35" s="190" t="s">
        <v>142</v>
      </c>
      <c r="C35" s="191">
        <v>189036</v>
      </c>
      <c r="D35" s="191">
        <v>22880</v>
      </c>
      <c r="E35" s="191">
        <f>+C35+D35</f>
        <v>211916</v>
      </c>
      <c r="F35" s="191">
        <v>2647</v>
      </c>
      <c r="G35" s="191">
        <v>239</v>
      </c>
      <c r="H35" s="191">
        <f t="shared" si="5"/>
        <v>2886</v>
      </c>
      <c r="I35" s="191">
        <f t="shared" si="8"/>
        <v>191683</v>
      </c>
      <c r="J35" s="191">
        <f t="shared" si="8"/>
        <v>23119</v>
      </c>
      <c r="K35" s="192">
        <f t="shared" si="8"/>
        <v>214802</v>
      </c>
      <c r="M35" s="189"/>
    </row>
    <row r="36" spans="1:13" s="154" customFormat="1" ht="25.5" customHeight="1" x14ac:dyDescent="0.3">
      <c r="A36" s="181" t="s">
        <v>143</v>
      </c>
      <c r="B36" s="196" t="s">
        <v>144</v>
      </c>
      <c r="C36" s="191">
        <f>SUM(C37:C39)</f>
        <v>277393</v>
      </c>
      <c r="D36" s="191">
        <f t="shared" ref="D36:K36" si="9">SUM(D37:D39)</f>
        <v>237375</v>
      </c>
      <c r="E36" s="191">
        <f t="shared" si="9"/>
        <v>514768</v>
      </c>
      <c r="F36" s="191">
        <f t="shared" si="9"/>
        <v>0</v>
      </c>
      <c r="G36" s="191">
        <f t="shared" si="9"/>
        <v>4</v>
      </c>
      <c r="H36" s="191">
        <f t="shared" si="9"/>
        <v>4</v>
      </c>
      <c r="I36" s="191">
        <f t="shared" si="9"/>
        <v>277393</v>
      </c>
      <c r="J36" s="191">
        <f t="shared" si="9"/>
        <v>237379</v>
      </c>
      <c r="K36" s="192">
        <f t="shared" si="9"/>
        <v>514772</v>
      </c>
      <c r="M36" s="165"/>
    </row>
    <row r="37" spans="1:13" ht="21" customHeight="1" x14ac:dyDescent="0.3">
      <c r="A37" s="181"/>
      <c r="B37" s="197" t="s">
        <v>145</v>
      </c>
      <c r="C37" s="574">
        <v>49631</v>
      </c>
      <c r="D37" s="574">
        <v>9856</v>
      </c>
      <c r="E37" s="574">
        <f>+C37+D37</f>
        <v>59487</v>
      </c>
      <c r="F37" s="574">
        <v>0</v>
      </c>
      <c r="G37" s="574">
        <v>0</v>
      </c>
      <c r="H37" s="574">
        <f>F37+G37</f>
        <v>0</v>
      </c>
      <c r="I37" s="574">
        <f t="shared" ref="I37:J39" si="10">C37+F37</f>
        <v>49631</v>
      </c>
      <c r="J37" s="574">
        <f t="shared" si="10"/>
        <v>9856</v>
      </c>
      <c r="K37" s="187">
        <f t="shared" si="8"/>
        <v>59487</v>
      </c>
      <c r="M37" s="189"/>
    </row>
    <row r="38" spans="1:13" s="195" customFormat="1" ht="21" customHeight="1" x14ac:dyDescent="0.3">
      <c r="A38" s="181"/>
      <c r="B38" s="197" t="s">
        <v>146</v>
      </c>
      <c r="C38" s="574">
        <v>125848</v>
      </c>
      <c r="D38" s="574">
        <v>63248</v>
      </c>
      <c r="E38" s="574">
        <f>+C38+D38</f>
        <v>189096</v>
      </c>
      <c r="F38" s="574">
        <v>0</v>
      </c>
      <c r="G38" s="574">
        <v>0</v>
      </c>
      <c r="H38" s="574">
        <f>F38+G38</f>
        <v>0</v>
      </c>
      <c r="I38" s="574">
        <f t="shared" si="10"/>
        <v>125848</v>
      </c>
      <c r="J38" s="574">
        <f t="shared" si="10"/>
        <v>63248</v>
      </c>
      <c r="K38" s="187">
        <f t="shared" si="8"/>
        <v>189096</v>
      </c>
      <c r="M38" s="189"/>
    </row>
    <row r="39" spans="1:13" s="126" customFormat="1" ht="21" customHeight="1" x14ac:dyDescent="0.3">
      <c r="A39" s="181"/>
      <c r="B39" s="197" t="s">
        <v>147</v>
      </c>
      <c r="C39" s="574">
        <v>101914</v>
      </c>
      <c r="D39" s="574">
        <v>164271</v>
      </c>
      <c r="E39" s="574">
        <f>+C39+D39</f>
        <v>266185</v>
      </c>
      <c r="F39" s="574">
        <v>0</v>
      </c>
      <c r="G39" s="574">
        <v>4</v>
      </c>
      <c r="H39" s="574">
        <f>F39+G39</f>
        <v>4</v>
      </c>
      <c r="I39" s="574">
        <f t="shared" si="10"/>
        <v>101914</v>
      </c>
      <c r="J39" s="574">
        <f t="shared" si="10"/>
        <v>164275</v>
      </c>
      <c r="K39" s="187">
        <f t="shared" si="8"/>
        <v>266189</v>
      </c>
      <c r="M39" s="189"/>
    </row>
    <row r="40" spans="1:13" s="195" customFormat="1" ht="25.5" customHeight="1" x14ac:dyDescent="0.3">
      <c r="A40" s="181" t="s">
        <v>148</v>
      </c>
      <c r="B40" s="190" t="s">
        <v>149</v>
      </c>
      <c r="C40" s="191">
        <f>SUM(C41:C43)</f>
        <v>130874</v>
      </c>
      <c r="D40" s="191">
        <f t="shared" ref="D40:K40" si="11">SUM(D41:D43)</f>
        <v>33778</v>
      </c>
      <c r="E40" s="191">
        <f t="shared" si="11"/>
        <v>164652</v>
      </c>
      <c r="F40" s="191">
        <f t="shared" si="11"/>
        <v>60140</v>
      </c>
      <c r="G40" s="191">
        <f t="shared" si="11"/>
        <v>17448</v>
      </c>
      <c r="H40" s="191">
        <f t="shared" si="11"/>
        <v>77588</v>
      </c>
      <c r="I40" s="191">
        <f t="shared" si="11"/>
        <v>191014</v>
      </c>
      <c r="J40" s="191">
        <f t="shared" si="11"/>
        <v>51226</v>
      </c>
      <c r="K40" s="192">
        <f t="shared" si="11"/>
        <v>242240</v>
      </c>
      <c r="M40" s="165"/>
    </row>
    <row r="41" spans="1:13" s="195" customFormat="1" ht="21" customHeight="1" x14ac:dyDescent="0.3">
      <c r="A41" s="181"/>
      <c r="B41" s="185" t="s">
        <v>150</v>
      </c>
      <c r="C41" s="574">
        <v>75763</v>
      </c>
      <c r="D41" s="574">
        <v>11718</v>
      </c>
      <c r="E41" s="574">
        <f>+C41+D41</f>
        <v>87481</v>
      </c>
      <c r="F41" s="574">
        <v>39049</v>
      </c>
      <c r="G41" s="574">
        <v>8359</v>
      </c>
      <c r="H41" s="574">
        <f>F41+G41</f>
        <v>47408</v>
      </c>
      <c r="I41" s="574">
        <f t="shared" ref="I41:K44" si="12">C41+F41</f>
        <v>114812</v>
      </c>
      <c r="J41" s="574">
        <f t="shared" si="12"/>
        <v>20077</v>
      </c>
      <c r="K41" s="187">
        <f t="shared" si="12"/>
        <v>134889</v>
      </c>
      <c r="M41" s="189"/>
    </row>
    <row r="42" spans="1:13" s="113" customFormat="1" ht="21" customHeight="1" x14ac:dyDescent="0.3">
      <c r="A42" s="181"/>
      <c r="B42" s="185" t="s">
        <v>151</v>
      </c>
      <c r="C42" s="574">
        <v>47346</v>
      </c>
      <c r="D42" s="574">
        <v>20397</v>
      </c>
      <c r="E42" s="574">
        <f>+C42+D42</f>
        <v>67743</v>
      </c>
      <c r="F42" s="574">
        <v>3592</v>
      </c>
      <c r="G42" s="574">
        <v>1360</v>
      </c>
      <c r="H42" s="574">
        <f>F42+G42</f>
        <v>4952</v>
      </c>
      <c r="I42" s="574">
        <f t="shared" si="12"/>
        <v>50938</v>
      </c>
      <c r="J42" s="574">
        <f t="shared" si="12"/>
        <v>21757</v>
      </c>
      <c r="K42" s="187">
        <f t="shared" si="12"/>
        <v>72695</v>
      </c>
      <c r="M42" s="189"/>
    </row>
    <row r="43" spans="1:13" s="113" customFormat="1" ht="21" customHeight="1" x14ac:dyDescent="0.3">
      <c r="A43" s="181"/>
      <c r="B43" s="185" t="s">
        <v>152</v>
      </c>
      <c r="C43" s="574">
        <v>7765</v>
      </c>
      <c r="D43" s="574">
        <v>1663</v>
      </c>
      <c r="E43" s="574">
        <f>+C43+D43</f>
        <v>9428</v>
      </c>
      <c r="F43" s="574">
        <v>17499</v>
      </c>
      <c r="G43" s="574">
        <v>7729</v>
      </c>
      <c r="H43" s="574">
        <f>F43+G43</f>
        <v>25228</v>
      </c>
      <c r="I43" s="574">
        <f t="shared" si="12"/>
        <v>25264</v>
      </c>
      <c r="J43" s="574">
        <f t="shared" si="12"/>
        <v>9392</v>
      </c>
      <c r="K43" s="187">
        <f t="shared" si="12"/>
        <v>34656</v>
      </c>
      <c r="M43" s="189"/>
    </row>
    <row r="44" spans="1:13" s="132" customFormat="1" ht="25.5" customHeight="1" x14ac:dyDescent="0.3">
      <c r="A44" s="181" t="s">
        <v>153</v>
      </c>
      <c r="B44" s="190" t="s">
        <v>154</v>
      </c>
      <c r="C44" s="191">
        <v>75878</v>
      </c>
      <c r="D44" s="191">
        <v>68376</v>
      </c>
      <c r="E44" s="191">
        <f>+C44+D44</f>
        <v>144254</v>
      </c>
      <c r="F44" s="191">
        <v>1608</v>
      </c>
      <c r="G44" s="191">
        <v>2685</v>
      </c>
      <c r="H44" s="191">
        <f>F44+G44</f>
        <v>4293</v>
      </c>
      <c r="I44" s="191">
        <f t="shared" si="12"/>
        <v>77486</v>
      </c>
      <c r="J44" s="191">
        <f t="shared" si="12"/>
        <v>71061</v>
      </c>
      <c r="K44" s="192">
        <f t="shared" si="12"/>
        <v>148547</v>
      </c>
      <c r="M44" s="189"/>
    </row>
    <row r="45" spans="1:13" s="148" customFormat="1" ht="25.5" customHeight="1" x14ac:dyDescent="0.3">
      <c r="A45" s="181" t="s">
        <v>155</v>
      </c>
      <c r="B45" s="190" t="s">
        <v>156</v>
      </c>
      <c r="C45" s="191">
        <f>SUM(C46:C49)</f>
        <v>76928</v>
      </c>
      <c r="D45" s="191">
        <f t="shared" ref="D45:K45" si="13">SUM(D46:D49)</f>
        <v>34162</v>
      </c>
      <c r="E45" s="191">
        <f t="shared" si="13"/>
        <v>111090</v>
      </c>
      <c r="F45" s="191">
        <f t="shared" si="13"/>
        <v>9518</v>
      </c>
      <c r="G45" s="191">
        <f t="shared" si="13"/>
        <v>4953</v>
      </c>
      <c r="H45" s="191">
        <f t="shared" si="13"/>
        <v>14471</v>
      </c>
      <c r="I45" s="191">
        <f t="shared" si="13"/>
        <v>86446</v>
      </c>
      <c r="J45" s="191">
        <f t="shared" si="13"/>
        <v>39115</v>
      </c>
      <c r="K45" s="192">
        <f t="shared" si="13"/>
        <v>125561</v>
      </c>
      <c r="M45" s="165"/>
    </row>
    <row r="46" spans="1:13" s="165" customFormat="1" ht="21" customHeight="1" x14ac:dyDescent="0.3">
      <c r="A46" s="181"/>
      <c r="B46" s="185" t="s">
        <v>157</v>
      </c>
      <c r="C46" s="574">
        <v>3403</v>
      </c>
      <c r="D46" s="574">
        <v>3292</v>
      </c>
      <c r="E46" s="574">
        <f t="shared" ref="E46:E51" si="14">+C46+D46</f>
        <v>6695</v>
      </c>
      <c r="F46" s="574">
        <v>0</v>
      </c>
      <c r="G46" s="574">
        <v>0</v>
      </c>
      <c r="H46" s="574">
        <f t="shared" ref="H46:H51" si="15">F46+G46</f>
        <v>0</v>
      </c>
      <c r="I46" s="574">
        <f t="shared" ref="I46:K51" si="16">C46+F46</f>
        <v>3403</v>
      </c>
      <c r="J46" s="574">
        <f t="shared" si="16"/>
        <v>3292</v>
      </c>
      <c r="K46" s="187">
        <f t="shared" si="16"/>
        <v>6695</v>
      </c>
      <c r="M46" s="189"/>
    </row>
    <row r="47" spans="1:13" s="148" customFormat="1" ht="21" customHeight="1" x14ac:dyDescent="0.3">
      <c r="A47" s="181"/>
      <c r="B47" s="185" t="s">
        <v>158</v>
      </c>
      <c r="C47" s="574">
        <v>4193</v>
      </c>
      <c r="D47" s="574">
        <v>3633</v>
      </c>
      <c r="E47" s="574">
        <f t="shared" si="14"/>
        <v>7826</v>
      </c>
      <c r="F47" s="574">
        <v>2352</v>
      </c>
      <c r="G47" s="574">
        <v>1662</v>
      </c>
      <c r="H47" s="574">
        <f t="shared" si="15"/>
        <v>4014</v>
      </c>
      <c r="I47" s="574">
        <f t="shared" si="16"/>
        <v>6545</v>
      </c>
      <c r="J47" s="574">
        <f t="shared" si="16"/>
        <v>5295</v>
      </c>
      <c r="K47" s="187">
        <f t="shared" si="16"/>
        <v>11840</v>
      </c>
      <c r="M47" s="189"/>
    </row>
    <row r="48" spans="1:13" s="113" customFormat="1" ht="21" customHeight="1" x14ac:dyDescent="0.3">
      <c r="A48" s="181"/>
      <c r="B48" s="185" t="s">
        <v>159</v>
      </c>
      <c r="C48" s="574">
        <v>5554</v>
      </c>
      <c r="D48" s="574">
        <v>2738</v>
      </c>
      <c r="E48" s="574">
        <f t="shared" si="14"/>
        <v>8292</v>
      </c>
      <c r="F48" s="574">
        <v>6476</v>
      </c>
      <c r="G48" s="574">
        <v>3065</v>
      </c>
      <c r="H48" s="574">
        <f t="shared" si="15"/>
        <v>9541</v>
      </c>
      <c r="I48" s="574">
        <f t="shared" si="16"/>
        <v>12030</v>
      </c>
      <c r="J48" s="574">
        <f t="shared" si="16"/>
        <v>5803</v>
      </c>
      <c r="K48" s="187">
        <f t="shared" si="16"/>
        <v>17833</v>
      </c>
      <c r="M48" s="189"/>
    </row>
    <row r="49" spans="1:13" s="113" customFormat="1" ht="21" customHeight="1" x14ac:dyDescent="0.3">
      <c r="A49" s="181"/>
      <c r="B49" s="197" t="s">
        <v>160</v>
      </c>
      <c r="C49" s="574">
        <v>63778</v>
      </c>
      <c r="D49" s="574">
        <v>24499</v>
      </c>
      <c r="E49" s="574">
        <f t="shared" si="14"/>
        <v>88277</v>
      </c>
      <c r="F49" s="574">
        <v>690</v>
      </c>
      <c r="G49" s="574">
        <v>226</v>
      </c>
      <c r="H49" s="574">
        <f t="shared" si="15"/>
        <v>916</v>
      </c>
      <c r="I49" s="574">
        <f t="shared" si="16"/>
        <v>64468</v>
      </c>
      <c r="J49" s="574">
        <f t="shared" si="16"/>
        <v>24725</v>
      </c>
      <c r="K49" s="187">
        <f t="shared" si="16"/>
        <v>89193</v>
      </c>
      <c r="M49" s="189"/>
    </row>
    <row r="50" spans="1:13" s="165" customFormat="1" ht="25.5" customHeight="1" x14ac:dyDescent="0.3">
      <c r="A50" s="181" t="s">
        <v>161</v>
      </c>
      <c r="B50" s="190" t="s">
        <v>162</v>
      </c>
      <c r="C50" s="191">
        <v>53703</v>
      </c>
      <c r="D50" s="191">
        <v>62253</v>
      </c>
      <c r="E50" s="191">
        <f t="shared" si="14"/>
        <v>115956</v>
      </c>
      <c r="F50" s="191">
        <v>1472</v>
      </c>
      <c r="G50" s="191">
        <v>1227</v>
      </c>
      <c r="H50" s="191">
        <f t="shared" si="15"/>
        <v>2699</v>
      </c>
      <c r="I50" s="191">
        <f t="shared" si="16"/>
        <v>55175</v>
      </c>
      <c r="J50" s="191">
        <f t="shared" si="16"/>
        <v>63480</v>
      </c>
      <c r="K50" s="192">
        <f t="shared" si="16"/>
        <v>118655</v>
      </c>
      <c r="M50" s="189"/>
    </row>
    <row r="51" spans="1:13" s="165" customFormat="1" ht="25.5" customHeight="1" x14ac:dyDescent="0.3">
      <c r="A51" s="181" t="s">
        <v>163</v>
      </c>
      <c r="B51" s="190" t="s">
        <v>164</v>
      </c>
      <c r="C51" s="191">
        <v>10149</v>
      </c>
      <c r="D51" s="191">
        <v>12592</v>
      </c>
      <c r="E51" s="191">
        <f t="shared" si="14"/>
        <v>22741</v>
      </c>
      <c r="F51" s="191">
        <v>257</v>
      </c>
      <c r="G51" s="191">
        <v>332</v>
      </c>
      <c r="H51" s="191">
        <f t="shared" si="15"/>
        <v>589</v>
      </c>
      <c r="I51" s="191">
        <f t="shared" si="16"/>
        <v>10406</v>
      </c>
      <c r="J51" s="191">
        <f t="shared" si="16"/>
        <v>12924</v>
      </c>
      <c r="K51" s="192">
        <f t="shared" si="16"/>
        <v>23330</v>
      </c>
      <c r="M51" s="189"/>
    </row>
    <row r="52" spans="1:13" s="113" customFormat="1" ht="25.5" customHeight="1" x14ac:dyDescent="0.3">
      <c r="A52" s="181" t="s">
        <v>165</v>
      </c>
      <c r="B52" s="190" t="s">
        <v>166</v>
      </c>
      <c r="C52" s="191">
        <f>SUM(C53:C57)</f>
        <v>96947</v>
      </c>
      <c r="D52" s="191">
        <f t="shared" ref="D52:K52" si="17">SUM(D53:D57)</f>
        <v>96437</v>
      </c>
      <c r="E52" s="191">
        <f t="shared" si="17"/>
        <v>193384</v>
      </c>
      <c r="F52" s="191">
        <f t="shared" si="17"/>
        <v>5763</v>
      </c>
      <c r="G52" s="191">
        <f t="shared" si="17"/>
        <v>6020</v>
      </c>
      <c r="H52" s="191">
        <f t="shared" si="17"/>
        <v>11783</v>
      </c>
      <c r="I52" s="191">
        <f t="shared" si="17"/>
        <v>102710</v>
      </c>
      <c r="J52" s="191">
        <f t="shared" si="17"/>
        <v>102457</v>
      </c>
      <c r="K52" s="192">
        <f t="shared" si="17"/>
        <v>205167</v>
      </c>
      <c r="M52" s="165"/>
    </row>
    <row r="53" spans="1:13" s="165" customFormat="1" ht="21" customHeight="1" x14ac:dyDescent="0.3">
      <c r="A53" s="181"/>
      <c r="B53" s="197" t="s">
        <v>167</v>
      </c>
      <c r="C53" s="574">
        <v>41118</v>
      </c>
      <c r="D53" s="574">
        <v>60766</v>
      </c>
      <c r="E53" s="574">
        <f>+C53+D53</f>
        <v>101884</v>
      </c>
      <c r="F53" s="574">
        <v>20</v>
      </c>
      <c r="G53" s="574">
        <v>30</v>
      </c>
      <c r="H53" s="574">
        <f>F53+G53</f>
        <v>50</v>
      </c>
      <c r="I53" s="574">
        <f>C53+F53</f>
        <v>41138</v>
      </c>
      <c r="J53" s="574">
        <f>D53+G53</f>
        <v>60796</v>
      </c>
      <c r="K53" s="187">
        <f>E53+H53</f>
        <v>101934</v>
      </c>
      <c r="M53" s="189"/>
    </row>
    <row r="54" spans="1:13" s="165" customFormat="1" ht="21" customHeight="1" x14ac:dyDescent="0.3">
      <c r="A54" s="181"/>
      <c r="B54" s="185" t="s">
        <v>168</v>
      </c>
      <c r="C54" s="574">
        <v>36603</v>
      </c>
      <c r="D54" s="574">
        <v>16155</v>
      </c>
      <c r="E54" s="574">
        <f>+C54+D54</f>
        <v>52758</v>
      </c>
      <c r="F54" s="574">
        <v>955</v>
      </c>
      <c r="G54" s="574">
        <v>1489</v>
      </c>
      <c r="H54" s="574">
        <f>F54+G54</f>
        <v>2444</v>
      </c>
      <c r="I54" s="574">
        <f t="shared" ref="I54:K64" si="18">C54+F54</f>
        <v>37558</v>
      </c>
      <c r="J54" s="574">
        <f t="shared" si="18"/>
        <v>17644</v>
      </c>
      <c r="K54" s="187">
        <f t="shared" si="18"/>
        <v>55202</v>
      </c>
      <c r="M54" s="189"/>
    </row>
    <row r="55" spans="1:13" s="165" customFormat="1" ht="21" customHeight="1" x14ac:dyDescent="0.3">
      <c r="A55" s="181"/>
      <c r="B55" s="185" t="s">
        <v>169</v>
      </c>
      <c r="C55" s="574">
        <v>9323</v>
      </c>
      <c r="D55" s="574">
        <v>8033</v>
      </c>
      <c r="E55" s="574">
        <f>+C55+D55</f>
        <v>17356</v>
      </c>
      <c r="F55" s="574">
        <v>4605</v>
      </c>
      <c r="G55" s="574">
        <v>4422</v>
      </c>
      <c r="H55" s="574">
        <f>F55+G55</f>
        <v>9027</v>
      </c>
      <c r="I55" s="574">
        <f t="shared" si="18"/>
        <v>13928</v>
      </c>
      <c r="J55" s="574">
        <f t="shared" si="18"/>
        <v>12455</v>
      </c>
      <c r="K55" s="187">
        <f t="shared" si="18"/>
        <v>26383</v>
      </c>
      <c r="M55" s="189"/>
    </row>
    <row r="56" spans="1:13" s="113" customFormat="1" ht="21" customHeight="1" x14ac:dyDescent="0.3">
      <c r="A56" s="181"/>
      <c r="B56" s="185" t="s">
        <v>170</v>
      </c>
      <c r="C56" s="574">
        <v>6334</v>
      </c>
      <c r="D56" s="574">
        <v>6323</v>
      </c>
      <c r="E56" s="574">
        <f>+C56+D56</f>
        <v>12657</v>
      </c>
      <c r="F56" s="574">
        <v>0</v>
      </c>
      <c r="G56" s="574">
        <v>0</v>
      </c>
      <c r="H56" s="574">
        <f>F56+G56</f>
        <v>0</v>
      </c>
      <c r="I56" s="574">
        <f t="shared" si="18"/>
        <v>6334</v>
      </c>
      <c r="J56" s="574">
        <f t="shared" si="18"/>
        <v>6323</v>
      </c>
      <c r="K56" s="187">
        <f t="shared" si="18"/>
        <v>12657</v>
      </c>
      <c r="M56" s="189"/>
    </row>
    <row r="57" spans="1:13" s="165" customFormat="1" ht="21" customHeight="1" x14ac:dyDescent="0.3">
      <c r="A57" s="181"/>
      <c r="B57" s="185" t="s">
        <v>171</v>
      </c>
      <c r="C57" s="574">
        <v>3569</v>
      </c>
      <c r="D57" s="574">
        <v>5160</v>
      </c>
      <c r="E57" s="574">
        <f>+C57+D57</f>
        <v>8729</v>
      </c>
      <c r="F57" s="574">
        <v>183</v>
      </c>
      <c r="G57" s="574">
        <v>79</v>
      </c>
      <c r="H57" s="574">
        <f>F57+G57</f>
        <v>262</v>
      </c>
      <c r="I57" s="574">
        <f t="shared" si="18"/>
        <v>3752</v>
      </c>
      <c r="J57" s="574">
        <f t="shared" si="18"/>
        <v>5239</v>
      </c>
      <c r="K57" s="187">
        <f t="shared" si="18"/>
        <v>8991</v>
      </c>
      <c r="M57" s="189"/>
    </row>
    <row r="58" spans="1:13" s="165" customFormat="1" ht="25.5" customHeight="1" x14ac:dyDescent="0.3">
      <c r="A58" s="181" t="s">
        <v>172</v>
      </c>
      <c r="B58" s="190" t="s">
        <v>173</v>
      </c>
      <c r="C58" s="191">
        <f>SUM(C59:C62)</f>
        <v>175924</v>
      </c>
      <c r="D58" s="191">
        <f t="shared" ref="D58:K58" si="19">SUM(D59:D62)</f>
        <v>253245</v>
      </c>
      <c r="E58" s="191">
        <f t="shared" si="19"/>
        <v>429169</v>
      </c>
      <c r="F58" s="191">
        <f t="shared" si="19"/>
        <v>8439</v>
      </c>
      <c r="G58" s="191">
        <f t="shared" si="19"/>
        <v>10155</v>
      </c>
      <c r="H58" s="191">
        <f t="shared" si="19"/>
        <v>18594</v>
      </c>
      <c r="I58" s="191">
        <f t="shared" si="19"/>
        <v>184363</v>
      </c>
      <c r="J58" s="191">
        <f t="shared" si="19"/>
        <v>263400</v>
      </c>
      <c r="K58" s="192">
        <f t="shared" si="19"/>
        <v>447763</v>
      </c>
    </row>
    <row r="59" spans="1:13" s="165" customFormat="1" ht="21" customHeight="1" x14ac:dyDescent="0.3">
      <c r="A59" s="181"/>
      <c r="B59" s="185" t="s">
        <v>174</v>
      </c>
      <c r="C59" s="574">
        <v>8031</v>
      </c>
      <c r="D59" s="574">
        <v>2998</v>
      </c>
      <c r="E59" s="574">
        <f t="shared" ref="E59:E64" si="20">+C59+D59</f>
        <v>11029</v>
      </c>
      <c r="F59" s="574">
        <v>0</v>
      </c>
      <c r="G59" s="574">
        <v>0</v>
      </c>
      <c r="H59" s="574">
        <f t="shared" ref="H59:H64" si="21">F59+G59</f>
        <v>0</v>
      </c>
      <c r="I59" s="574">
        <f>C59+F59</f>
        <v>8031</v>
      </c>
      <c r="J59" s="574">
        <f>D59+G59</f>
        <v>2998</v>
      </c>
      <c r="K59" s="187">
        <f>E59+H59</f>
        <v>11029</v>
      </c>
      <c r="M59" s="189"/>
    </row>
    <row r="60" spans="1:13" s="165" customFormat="1" ht="21" customHeight="1" x14ac:dyDescent="0.3">
      <c r="A60" s="181"/>
      <c r="B60" s="185" t="s">
        <v>175</v>
      </c>
      <c r="C60" s="574">
        <v>96746</v>
      </c>
      <c r="D60" s="574">
        <v>74035</v>
      </c>
      <c r="E60" s="574">
        <f t="shared" si="20"/>
        <v>170781</v>
      </c>
      <c r="F60" s="574">
        <v>4851</v>
      </c>
      <c r="G60" s="574">
        <v>9233</v>
      </c>
      <c r="H60" s="574">
        <f t="shared" si="21"/>
        <v>14084</v>
      </c>
      <c r="I60" s="574">
        <f t="shared" si="18"/>
        <v>101597</v>
      </c>
      <c r="J60" s="574">
        <f t="shared" si="18"/>
        <v>83268</v>
      </c>
      <c r="K60" s="187">
        <f t="shared" si="18"/>
        <v>184865</v>
      </c>
      <c r="M60" s="189"/>
    </row>
    <row r="61" spans="1:13" s="165" customFormat="1" ht="21" customHeight="1" x14ac:dyDescent="0.3">
      <c r="A61" s="181"/>
      <c r="B61" s="197" t="s">
        <v>176</v>
      </c>
      <c r="C61" s="574">
        <v>1864</v>
      </c>
      <c r="D61" s="574">
        <v>4218</v>
      </c>
      <c r="E61" s="574">
        <f t="shared" si="20"/>
        <v>6082</v>
      </c>
      <c r="F61" s="574">
        <v>199</v>
      </c>
      <c r="G61" s="574">
        <v>479</v>
      </c>
      <c r="H61" s="574">
        <f t="shared" si="21"/>
        <v>678</v>
      </c>
      <c r="I61" s="574">
        <f t="shared" si="18"/>
        <v>2063</v>
      </c>
      <c r="J61" s="574">
        <f t="shared" si="18"/>
        <v>4697</v>
      </c>
      <c r="K61" s="187">
        <f t="shared" si="18"/>
        <v>6760</v>
      </c>
      <c r="M61" s="189"/>
    </row>
    <row r="62" spans="1:13" s="113" customFormat="1" ht="21" customHeight="1" x14ac:dyDescent="0.3">
      <c r="A62" s="181"/>
      <c r="B62" s="185" t="s">
        <v>177</v>
      </c>
      <c r="C62" s="574">
        <v>69283</v>
      </c>
      <c r="D62" s="574">
        <v>171994</v>
      </c>
      <c r="E62" s="574">
        <f t="shared" si="20"/>
        <v>241277</v>
      </c>
      <c r="F62" s="574">
        <v>3389</v>
      </c>
      <c r="G62" s="574">
        <v>443</v>
      </c>
      <c r="H62" s="574">
        <f t="shared" si="21"/>
        <v>3832</v>
      </c>
      <c r="I62" s="574">
        <f t="shared" si="18"/>
        <v>72672</v>
      </c>
      <c r="J62" s="574">
        <f t="shared" si="18"/>
        <v>172437</v>
      </c>
      <c r="K62" s="187">
        <f t="shared" si="18"/>
        <v>245109</v>
      </c>
      <c r="M62" s="189"/>
    </row>
    <row r="63" spans="1:13" s="113" customFormat="1" ht="25.5" customHeight="1" x14ac:dyDescent="0.3">
      <c r="A63" s="181" t="s">
        <v>178</v>
      </c>
      <c r="B63" s="190" t="s">
        <v>179</v>
      </c>
      <c r="C63" s="191">
        <v>5808</v>
      </c>
      <c r="D63" s="191">
        <v>15608</v>
      </c>
      <c r="E63" s="191">
        <f t="shared" si="20"/>
        <v>21416</v>
      </c>
      <c r="F63" s="191">
        <v>186200</v>
      </c>
      <c r="G63" s="191">
        <v>180349</v>
      </c>
      <c r="H63" s="191">
        <f t="shared" si="21"/>
        <v>366549</v>
      </c>
      <c r="I63" s="191">
        <f t="shared" si="18"/>
        <v>192008</v>
      </c>
      <c r="J63" s="191">
        <f t="shared" si="18"/>
        <v>195957</v>
      </c>
      <c r="K63" s="192">
        <f t="shared" si="18"/>
        <v>387965</v>
      </c>
      <c r="M63" s="189"/>
    </row>
    <row r="64" spans="1:13" s="113" customFormat="1" ht="25.5" customHeight="1" x14ac:dyDescent="0.3">
      <c r="A64" s="181" t="s">
        <v>180</v>
      </c>
      <c r="B64" s="190" t="s">
        <v>181</v>
      </c>
      <c r="C64" s="191">
        <v>7785</v>
      </c>
      <c r="D64" s="191">
        <v>11705</v>
      </c>
      <c r="E64" s="191">
        <f t="shared" si="20"/>
        <v>19490</v>
      </c>
      <c r="F64" s="191">
        <v>126731</v>
      </c>
      <c r="G64" s="191">
        <v>316364</v>
      </c>
      <c r="H64" s="191">
        <f t="shared" si="21"/>
        <v>443095</v>
      </c>
      <c r="I64" s="191">
        <f t="shared" si="18"/>
        <v>134516</v>
      </c>
      <c r="J64" s="191">
        <f t="shared" si="18"/>
        <v>328069</v>
      </c>
      <c r="K64" s="192">
        <f t="shared" si="18"/>
        <v>462585</v>
      </c>
      <c r="M64" s="189"/>
    </row>
    <row r="65" spans="1:13" s="113" customFormat="1" ht="25.5" customHeight="1" x14ac:dyDescent="0.3">
      <c r="A65" s="181" t="s">
        <v>182</v>
      </c>
      <c r="B65" s="190" t="s">
        <v>183</v>
      </c>
      <c r="C65" s="191">
        <f>SUM(C66:C68)</f>
        <v>109209</v>
      </c>
      <c r="D65" s="191">
        <f t="shared" ref="D65:K65" si="22">SUM(D66:D68)</f>
        <v>401826</v>
      </c>
      <c r="E65" s="191">
        <f t="shared" si="22"/>
        <v>511035</v>
      </c>
      <c r="F65" s="191">
        <f t="shared" si="22"/>
        <v>25332</v>
      </c>
      <c r="G65" s="191">
        <f t="shared" si="22"/>
        <v>113277</v>
      </c>
      <c r="H65" s="191">
        <f t="shared" si="22"/>
        <v>138609</v>
      </c>
      <c r="I65" s="191">
        <f t="shared" si="22"/>
        <v>134541</v>
      </c>
      <c r="J65" s="191">
        <f t="shared" si="22"/>
        <v>515103</v>
      </c>
      <c r="K65" s="192">
        <f t="shared" si="22"/>
        <v>649644</v>
      </c>
      <c r="M65" s="165"/>
    </row>
    <row r="66" spans="1:13" s="165" customFormat="1" ht="21" customHeight="1" x14ac:dyDescent="0.3">
      <c r="A66" s="181"/>
      <c r="B66" s="185" t="s">
        <v>184</v>
      </c>
      <c r="C66" s="574">
        <v>37876</v>
      </c>
      <c r="D66" s="574">
        <v>165401</v>
      </c>
      <c r="E66" s="574">
        <f>+C66+D66</f>
        <v>203277</v>
      </c>
      <c r="F66" s="574">
        <v>13667</v>
      </c>
      <c r="G66" s="574">
        <v>49533</v>
      </c>
      <c r="H66" s="574">
        <f>F66+G66</f>
        <v>63200</v>
      </c>
      <c r="I66" s="574">
        <f t="shared" ref="I66:K68" si="23">C66+F66</f>
        <v>51543</v>
      </c>
      <c r="J66" s="574">
        <f t="shared" si="23"/>
        <v>214934</v>
      </c>
      <c r="K66" s="187">
        <f t="shared" si="23"/>
        <v>266477</v>
      </c>
      <c r="M66" s="189"/>
    </row>
    <row r="67" spans="1:13" s="165" customFormat="1" ht="21" customHeight="1" x14ac:dyDescent="0.3">
      <c r="A67" s="181"/>
      <c r="B67" s="185" t="s">
        <v>185</v>
      </c>
      <c r="C67" s="574">
        <v>30347</v>
      </c>
      <c r="D67" s="574">
        <v>127720</v>
      </c>
      <c r="E67" s="574">
        <f>+C67+D67</f>
        <v>158067</v>
      </c>
      <c r="F67" s="574">
        <v>8192</v>
      </c>
      <c r="G67" s="574">
        <v>40168</v>
      </c>
      <c r="H67" s="574">
        <f>F67+G67</f>
        <v>48360</v>
      </c>
      <c r="I67" s="574">
        <f t="shared" si="23"/>
        <v>38539</v>
      </c>
      <c r="J67" s="574">
        <f t="shared" si="23"/>
        <v>167888</v>
      </c>
      <c r="K67" s="187">
        <f t="shared" si="23"/>
        <v>206427</v>
      </c>
      <c r="M67" s="189"/>
    </row>
    <row r="68" spans="1:13" s="165" customFormat="1" ht="21" customHeight="1" x14ac:dyDescent="0.3">
      <c r="A68" s="181"/>
      <c r="B68" s="185" t="s">
        <v>186</v>
      </c>
      <c r="C68" s="574">
        <v>40986</v>
      </c>
      <c r="D68" s="574">
        <v>108705</v>
      </c>
      <c r="E68" s="574">
        <f>+C68+D68</f>
        <v>149691</v>
      </c>
      <c r="F68" s="574">
        <v>3473</v>
      </c>
      <c r="G68" s="574">
        <v>23576</v>
      </c>
      <c r="H68" s="574">
        <f>F68+G68</f>
        <v>27049</v>
      </c>
      <c r="I68" s="574">
        <f t="shared" si="23"/>
        <v>44459</v>
      </c>
      <c r="J68" s="574">
        <f t="shared" si="23"/>
        <v>132281</v>
      </c>
      <c r="K68" s="187">
        <f t="shared" si="23"/>
        <v>176740</v>
      </c>
      <c r="M68" s="189"/>
    </row>
    <row r="69" spans="1:13" s="165" customFormat="1" ht="25.5" customHeight="1" x14ac:dyDescent="0.3">
      <c r="A69" s="181" t="s">
        <v>187</v>
      </c>
      <c r="B69" s="190" t="s">
        <v>188</v>
      </c>
      <c r="C69" s="191">
        <f>C71+C70</f>
        <v>21813</v>
      </c>
      <c r="D69" s="191">
        <f t="shared" ref="D69:K69" si="24">D71+D70</f>
        <v>16747</v>
      </c>
      <c r="E69" s="191">
        <f t="shared" si="24"/>
        <v>38560</v>
      </c>
      <c r="F69" s="191">
        <f t="shared" si="24"/>
        <v>8898</v>
      </c>
      <c r="G69" s="191">
        <f t="shared" si="24"/>
        <v>10704</v>
      </c>
      <c r="H69" s="191">
        <f t="shared" si="24"/>
        <v>19602</v>
      </c>
      <c r="I69" s="191">
        <f t="shared" si="24"/>
        <v>30711</v>
      </c>
      <c r="J69" s="191">
        <f t="shared" si="24"/>
        <v>27451</v>
      </c>
      <c r="K69" s="192">
        <f t="shared" si="24"/>
        <v>58162</v>
      </c>
    </row>
    <row r="70" spans="1:13" s="113" customFormat="1" ht="21" customHeight="1" x14ac:dyDescent="0.3">
      <c r="A70" s="181"/>
      <c r="B70" s="185" t="s">
        <v>189</v>
      </c>
      <c r="C70" s="574">
        <v>9596</v>
      </c>
      <c r="D70" s="574">
        <v>9203</v>
      </c>
      <c r="E70" s="574">
        <f>+C70+D70</f>
        <v>18799</v>
      </c>
      <c r="F70" s="574">
        <v>5289</v>
      </c>
      <c r="G70" s="574">
        <v>8135</v>
      </c>
      <c r="H70" s="574">
        <f>F70+G70</f>
        <v>13424</v>
      </c>
      <c r="I70" s="574">
        <f t="shared" ref="I70:K71" si="25">C70+F70</f>
        <v>14885</v>
      </c>
      <c r="J70" s="574">
        <f t="shared" si="25"/>
        <v>17338</v>
      </c>
      <c r="K70" s="187">
        <f t="shared" si="25"/>
        <v>32223</v>
      </c>
      <c r="M70" s="189"/>
    </row>
    <row r="71" spans="1:13" s="113" customFormat="1" ht="21" customHeight="1" x14ac:dyDescent="0.3">
      <c r="A71" s="181"/>
      <c r="B71" s="185" t="s">
        <v>190</v>
      </c>
      <c r="C71" s="574">
        <v>12217</v>
      </c>
      <c r="D71" s="574">
        <v>7544</v>
      </c>
      <c r="E71" s="574">
        <f>+C71+D71</f>
        <v>19761</v>
      </c>
      <c r="F71" s="574">
        <v>3609</v>
      </c>
      <c r="G71" s="574">
        <v>2569</v>
      </c>
      <c r="H71" s="574">
        <f>F71+G71</f>
        <v>6178</v>
      </c>
      <c r="I71" s="574">
        <f t="shared" si="25"/>
        <v>15826</v>
      </c>
      <c r="J71" s="574">
        <f t="shared" si="25"/>
        <v>10113</v>
      </c>
      <c r="K71" s="187">
        <f t="shared" si="25"/>
        <v>25939</v>
      </c>
      <c r="M71" s="189"/>
    </row>
    <row r="72" spans="1:13" s="113" customFormat="1" ht="25.5" customHeight="1" x14ac:dyDescent="0.3">
      <c r="A72" s="181" t="s">
        <v>191</v>
      </c>
      <c r="B72" s="190" t="s">
        <v>192</v>
      </c>
      <c r="C72" s="191">
        <f>SUM(C73:C75)</f>
        <v>25604</v>
      </c>
      <c r="D72" s="191">
        <f t="shared" ref="D72:K72" si="26">SUM(D73:D75)</f>
        <v>47801</v>
      </c>
      <c r="E72" s="191">
        <f t="shared" si="26"/>
        <v>73405</v>
      </c>
      <c r="F72" s="191">
        <f t="shared" si="26"/>
        <v>2873</v>
      </c>
      <c r="G72" s="191">
        <f t="shared" si="26"/>
        <v>1272</v>
      </c>
      <c r="H72" s="191">
        <f t="shared" si="26"/>
        <v>4145</v>
      </c>
      <c r="I72" s="191">
        <f t="shared" si="26"/>
        <v>28477</v>
      </c>
      <c r="J72" s="191">
        <f t="shared" si="26"/>
        <v>49073</v>
      </c>
      <c r="K72" s="192">
        <f t="shared" si="26"/>
        <v>77550</v>
      </c>
    </row>
    <row r="73" spans="1:13" s="139" customFormat="1" ht="21" customHeight="1" x14ac:dyDescent="0.25">
      <c r="A73" s="181"/>
      <c r="B73" s="185" t="s">
        <v>193</v>
      </c>
      <c r="C73" s="574">
        <v>17514</v>
      </c>
      <c r="D73" s="574">
        <v>29009</v>
      </c>
      <c r="E73" s="574">
        <f>+C73+D73</f>
        <v>46523</v>
      </c>
      <c r="F73" s="574">
        <v>2307</v>
      </c>
      <c r="G73" s="574">
        <v>1073</v>
      </c>
      <c r="H73" s="574">
        <f>F73+G73</f>
        <v>3380</v>
      </c>
      <c r="I73" s="574">
        <f t="shared" ref="I73:K77" si="27">C73+F73</f>
        <v>19821</v>
      </c>
      <c r="J73" s="574">
        <f t="shared" si="27"/>
        <v>30082</v>
      </c>
      <c r="K73" s="187">
        <f t="shared" si="27"/>
        <v>49903</v>
      </c>
      <c r="M73" s="189"/>
    </row>
    <row r="74" spans="1:13" ht="21" customHeight="1" x14ac:dyDescent="0.3">
      <c r="A74" s="181"/>
      <c r="B74" s="185" t="s">
        <v>194</v>
      </c>
      <c r="C74" s="574">
        <v>1316</v>
      </c>
      <c r="D74" s="574">
        <v>563</v>
      </c>
      <c r="E74" s="574">
        <f>+C74+D74</f>
        <v>1879</v>
      </c>
      <c r="F74" s="574">
        <v>0</v>
      </c>
      <c r="G74" s="574">
        <v>0</v>
      </c>
      <c r="H74" s="574">
        <f>F74+G74</f>
        <v>0</v>
      </c>
      <c r="I74" s="574">
        <f t="shared" si="27"/>
        <v>1316</v>
      </c>
      <c r="J74" s="574">
        <f t="shared" si="27"/>
        <v>563</v>
      </c>
      <c r="K74" s="187">
        <f t="shared" si="27"/>
        <v>1879</v>
      </c>
      <c r="M74" s="189"/>
    </row>
    <row r="75" spans="1:13" ht="21" customHeight="1" x14ac:dyDescent="0.3">
      <c r="A75" s="181"/>
      <c r="B75" s="185" t="s">
        <v>195</v>
      </c>
      <c r="C75" s="574">
        <v>6774</v>
      </c>
      <c r="D75" s="574">
        <v>18229</v>
      </c>
      <c r="E75" s="574">
        <f>+C75+D75</f>
        <v>25003</v>
      </c>
      <c r="F75" s="574">
        <v>566</v>
      </c>
      <c r="G75" s="574">
        <v>199</v>
      </c>
      <c r="H75" s="574">
        <f>F75+G75</f>
        <v>765</v>
      </c>
      <c r="I75" s="574">
        <f t="shared" si="27"/>
        <v>7340</v>
      </c>
      <c r="J75" s="574">
        <f t="shared" si="27"/>
        <v>18428</v>
      </c>
      <c r="K75" s="187">
        <f t="shared" si="27"/>
        <v>25768</v>
      </c>
      <c r="M75" s="189"/>
    </row>
    <row r="76" spans="1:13" ht="25.5" customHeight="1" x14ac:dyDescent="0.3">
      <c r="A76" s="181" t="s">
        <v>196</v>
      </c>
      <c r="B76" s="190" t="s">
        <v>197</v>
      </c>
      <c r="C76" s="191">
        <v>1280</v>
      </c>
      <c r="D76" s="191">
        <v>3843</v>
      </c>
      <c r="E76" s="191">
        <f>+C76+D76</f>
        <v>5123</v>
      </c>
      <c r="F76" s="191">
        <v>0</v>
      </c>
      <c r="G76" s="191">
        <v>1</v>
      </c>
      <c r="H76" s="191">
        <f>F76+G76</f>
        <v>1</v>
      </c>
      <c r="I76" s="191">
        <f t="shared" si="27"/>
        <v>1280</v>
      </c>
      <c r="J76" s="191">
        <f t="shared" si="27"/>
        <v>3844</v>
      </c>
      <c r="K76" s="192">
        <f t="shared" si="27"/>
        <v>5124</v>
      </c>
      <c r="M76" s="189"/>
    </row>
    <row r="77" spans="1:13" ht="25.5" customHeight="1" x14ac:dyDescent="0.3">
      <c r="A77" s="181" t="s">
        <v>198</v>
      </c>
      <c r="B77" s="190" t="s">
        <v>199</v>
      </c>
      <c r="C77" s="191">
        <v>71</v>
      </c>
      <c r="D77" s="191">
        <v>109</v>
      </c>
      <c r="E77" s="191">
        <f>+C77+D77</f>
        <v>180</v>
      </c>
      <c r="F77" s="191">
        <v>1518</v>
      </c>
      <c r="G77" s="191">
        <v>1570</v>
      </c>
      <c r="H77" s="191">
        <f>F77+G77</f>
        <v>3088</v>
      </c>
      <c r="I77" s="191">
        <f t="shared" si="27"/>
        <v>1589</v>
      </c>
      <c r="J77" s="191">
        <f t="shared" si="27"/>
        <v>1679</v>
      </c>
      <c r="K77" s="192">
        <f t="shared" si="27"/>
        <v>3268</v>
      </c>
      <c r="M77" s="189"/>
    </row>
    <row r="78" spans="1:13" ht="25.5" customHeight="1" thickBot="1" x14ac:dyDescent="0.35">
      <c r="A78" s="199" t="s">
        <v>9</v>
      </c>
      <c r="B78" s="200"/>
      <c r="C78" s="201">
        <f>C77+C76+C72+C69+C65+C64+C63+C58+C52+C51+C50+C45+C44+C40+C36+C35+C32+C31+C11+C10+C6</f>
        <v>1666180</v>
      </c>
      <c r="D78" s="201">
        <f t="shared" ref="D78:K78" si="28">D77+D76+D72+D69+D65+D64+D63+D58+D52+D51+D50+D45+D44+D40+D36+D35+D32+D31+D11+D10+D6</f>
        <v>1449802</v>
      </c>
      <c r="E78" s="201">
        <f t="shared" si="28"/>
        <v>3115982</v>
      </c>
      <c r="F78" s="201">
        <f t="shared" si="28"/>
        <v>459470</v>
      </c>
      <c r="G78" s="201">
        <f t="shared" si="28"/>
        <v>670424</v>
      </c>
      <c r="H78" s="201">
        <f t="shared" si="28"/>
        <v>1129894</v>
      </c>
      <c r="I78" s="201">
        <f t="shared" si="28"/>
        <v>2125650</v>
      </c>
      <c r="J78" s="201">
        <f t="shared" si="28"/>
        <v>2120226</v>
      </c>
      <c r="K78" s="202">
        <f t="shared" si="28"/>
        <v>4245876</v>
      </c>
      <c r="L78" s="543"/>
      <c r="M78" s="105"/>
    </row>
    <row r="79" spans="1:13" x14ac:dyDescent="0.3">
      <c r="M79" s="105"/>
    </row>
    <row r="80" spans="1:13" x14ac:dyDescent="0.3">
      <c r="M80" s="105"/>
    </row>
    <row r="81" spans="13:13" x14ac:dyDescent="0.3">
      <c r="M81" s="105"/>
    </row>
  </sheetData>
  <mergeCells count="2">
    <mergeCell ref="A1:K1"/>
    <mergeCell ref="A4:B5"/>
  </mergeCells>
  <printOptions horizontalCentered="1"/>
  <pageMargins left="0.39370078740157483" right="0.39370078740157483" top="0.6692913385826772" bottom="0.39370078740157483" header="0.51181102362204722" footer="0.51181102362204722"/>
  <pageSetup paperSize="9" scale="61" fitToHeight="2" orientation="landscape" verticalDpi="4294967292" r:id="rId1"/>
  <headerFooter alignWithMargins="0"/>
  <rowBreaks count="1" manualBreakCount="1">
    <brk id="37" max="10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P147"/>
  <sheetViews>
    <sheetView showGridLines="0" view="pageBreakPreview" zoomScale="66" zoomScaleNormal="60" zoomScaleSheetLayoutView="66" workbookViewId="0">
      <selection sqref="A1:U1"/>
    </sheetView>
  </sheetViews>
  <sheetFormatPr baseColWidth="10" defaultColWidth="12.6640625" defaultRowHeight="15.6" x14ac:dyDescent="0.3"/>
  <cols>
    <col min="1" max="1" width="4.44140625" style="252" customWidth="1"/>
    <col min="2" max="2" width="25" style="252" customWidth="1"/>
    <col min="3" max="41" width="10.44140625" style="252" customWidth="1"/>
    <col min="42" max="42" width="12.6640625" style="252"/>
    <col min="43" max="88" width="12.6640625" style="252" customWidth="1"/>
    <col min="89" max="16384" width="12.6640625" style="252"/>
  </cols>
  <sheetData>
    <row r="1" spans="1:42" s="214" customFormat="1" ht="35.25" customHeight="1" x14ac:dyDescent="0.5">
      <c r="A1" s="740" t="s">
        <v>298</v>
      </c>
      <c r="B1" s="741"/>
      <c r="C1" s="741"/>
      <c r="D1" s="741"/>
      <c r="E1" s="741"/>
      <c r="F1" s="741"/>
      <c r="G1" s="741"/>
      <c r="H1" s="741"/>
      <c r="I1" s="741"/>
      <c r="J1" s="741"/>
      <c r="K1" s="741"/>
      <c r="L1" s="741"/>
      <c r="M1" s="741"/>
      <c r="N1" s="741"/>
      <c r="O1" s="741"/>
      <c r="P1" s="741"/>
      <c r="Q1" s="741"/>
      <c r="R1" s="741"/>
      <c r="S1" s="741"/>
      <c r="T1" s="741"/>
      <c r="U1" s="741"/>
      <c r="V1" s="212" t="str">
        <f>"activiteitstak en naar plaats op "&amp;Feuil1!A7&amp;" "&amp;Feuil1!A8&amp;" "</f>
        <v xml:space="preserve">activiteitstak en naar plaats op 31 december 2023 </v>
      </c>
      <c r="W1" s="213"/>
      <c r="X1" s="213"/>
      <c r="Y1" s="213"/>
      <c r="Z1" s="213"/>
      <c r="AA1" s="213"/>
      <c r="AB1" s="213"/>
      <c r="AC1" s="213"/>
      <c r="AD1" s="213"/>
      <c r="AE1" s="213"/>
      <c r="AF1" s="213"/>
      <c r="AG1" s="213"/>
      <c r="AH1" s="213"/>
      <c r="AI1" s="213"/>
      <c r="AJ1" s="213"/>
      <c r="AK1" s="213"/>
      <c r="AL1" s="213"/>
      <c r="AM1" s="213"/>
      <c r="AN1" s="213"/>
    </row>
    <row r="2" spans="1:42" s="216" customFormat="1" ht="27.9" customHeight="1" x14ac:dyDescent="0.3">
      <c r="A2" s="215"/>
      <c r="B2" s="215"/>
      <c r="C2" s="215"/>
      <c r="D2" s="215"/>
      <c r="E2" s="215"/>
      <c r="F2" s="215"/>
      <c r="G2" s="215"/>
      <c r="H2" s="215"/>
      <c r="I2" s="215"/>
      <c r="J2" s="215"/>
      <c r="K2" s="215"/>
      <c r="T2" s="217"/>
      <c r="U2" s="217"/>
    </row>
    <row r="3" spans="1:42" s="218" customFormat="1" ht="27.9" customHeight="1" x14ac:dyDescent="0.4">
      <c r="T3" s="219"/>
      <c r="U3" s="219"/>
    </row>
    <row r="4" spans="1:42" s="222" customFormat="1" ht="20.100000000000001" customHeight="1" x14ac:dyDescent="0.25">
      <c r="A4" s="220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</row>
    <row r="5" spans="1:42" s="224" customFormat="1" ht="22.5" customHeight="1" thickBot="1" x14ac:dyDescent="0.3">
      <c r="A5" s="223" t="s">
        <v>201</v>
      </c>
    </row>
    <row r="6" spans="1:42" s="229" customFormat="1" ht="33.15" customHeight="1" x14ac:dyDescent="0.25">
      <c r="A6" s="742" t="s">
        <v>51</v>
      </c>
      <c r="B6" s="734"/>
      <c r="C6" s="225"/>
      <c r="D6" s="225"/>
      <c r="E6" s="226" t="s">
        <v>115</v>
      </c>
      <c r="F6" s="227"/>
      <c r="G6" s="227"/>
      <c r="H6" s="227"/>
      <c r="I6" s="227"/>
      <c r="J6" s="227"/>
      <c r="K6" s="227"/>
      <c r="L6" s="227"/>
      <c r="M6" s="227"/>
      <c r="N6" s="227"/>
      <c r="O6" s="227"/>
      <c r="P6" s="227"/>
      <c r="Q6" s="227"/>
      <c r="R6" s="227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5"/>
      <c r="AM6" s="225"/>
      <c r="AN6" s="225"/>
      <c r="AO6" s="225"/>
      <c r="AP6" s="228"/>
    </row>
    <row r="7" spans="1:42" s="229" customFormat="1" ht="204.9" customHeight="1" x14ac:dyDescent="0.25">
      <c r="A7" s="735"/>
      <c r="B7" s="736"/>
      <c r="C7" s="230" t="s">
        <v>108</v>
      </c>
      <c r="D7" s="230" t="s">
        <v>113</v>
      </c>
      <c r="E7" s="230" t="s">
        <v>116</v>
      </c>
      <c r="F7" s="230" t="s">
        <v>117</v>
      </c>
      <c r="G7" s="230" t="s">
        <v>202</v>
      </c>
      <c r="H7" s="230" t="s">
        <v>121</v>
      </c>
      <c r="I7" s="230" t="s">
        <v>122</v>
      </c>
      <c r="J7" s="230" t="s">
        <v>123</v>
      </c>
      <c r="K7" s="230" t="s">
        <v>203</v>
      </c>
      <c r="L7" s="230" t="s">
        <v>204</v>
      </c>
      <c r="M7" s="230" t="s">
        <v>128</v>
      </c>
      <c r="N7" s="230" t="s">
        <v>129</v>
      </c>
      <c r="O7" s="230" t="s">
        <v>130</v>
      </c>
      <c r="P7" s="230" t="s">
        <v>205</v>
      </c>
      <c r="Q7" s="230" t="s">
        <v>206</v>
      </c>
      <c r="R7" s="230" t="s">
        <v>9</v>
      </c>
      <c r="S7" s="230" t="s">
        <v>136</v>
      </c>
      <c r="T7" s="230" t="s">
        <v>207</v>
      </c>
      <c r="U7" s="230" t="s">
        <v>142</v>
      </c>
      <c r="V7" s="230" t="s">
        <v>208</v>
      </c>
      <c r="W7" s="230" t="s">
        <v>149</v>
      </c>
      <c r="X7" s="230" t="s">
        <v>154</v>
      </c>
      <c r="Y7" s="230" t="s">
        <v>209</v>
      </c>
      <c r="Z7" s="230" t="s">
        <v>159</v>
      </c>
      <c r="AA7" s="230" t="s">
        <v>210</v>
      </c>
      <c r="AB7" s="230" t="s">
        <v>162</v>
      </c>
      <c r="AC7" s="230" t="s">
        <v>164</v>
      </c>
      <c r="AD7" s="230" t="s">
        <v>211</v>
      </c>
      <c r="AE7" s="230" t="s">
        <v>169</v>
      </c>
      <c r="AF7" s="230" t="s">
        <v>212</v>
      </c>
      <c r="AG7" s="230" t="s">
        <v>173</v>
      </c>
      <c r="AH7" s="230" t="s">
        <v>179</v>
      </c>
      <c r="AI7" s="230" t="s">
        <v>181</v>
      </c>
      <c r="AJ7" s="230" t="s">
        <v>184</v>
      </c>
      <c r="AK7" s="230" t="s">
        <v>213</v>
      </c>
      <c r="AL7" s="230" t="s">
        <v>188</v>
      </c>
      <c r="AM7" s="230" t="s">
        <v>192</v>
      </c>
      <c r="AN7" s="230" t="s">
        <v>197</v>
      </c>
      <c r="AO7" s="230" t="s">
        <v>199</v>
      </c>
      <c r="AP7" s="231" t="s">
        <v>214</v>
      </c>
    </row>
    <row r="8" spans="1:42" s="234" customFormat="1" ht="33.9" customHeight="1" x14ac:dyDescent="0.35">
      <c r="A8" s="232" t="s">
        <v>215</v>
      </c>
      <c r="B8" s="233"/>
      <c r="C8" s="641">
        <f>C9</f>
        <v>29</v>
      </c>
      <c r="D8" s="641">
        <f t="shared" ref="D8:AP8" si="0">D9</f>
        <v>3</v>
      </c>
      <c r="E8" s="641">
        <f t="shared" si="0"/>
        <v>423</v>
      </c>
      <c r="F8" s="641">
        <f t="shared" si="0"/>
        <v>79</v>
      </c>
      <c r="G8" s="641">
        <f t="shared" si="0"/>
        <v>87</v>
      </c>
      <c r="H8" s="641">
        <f t="shared" si="0"/>
        <v>0</v>
      </c>
      <c r="I8" s="641">
        <f t="shared" si="0"/>
        <v>40</v>
      </c>
      <c r="J8" s="641">
        <f t="shared" si="0"/>
        <v>20</v>
      </c>
      <c r="K8" s="641">
        <f t="shared" si="0"/>
        <v>38</v>
      </c>
      <c r="L8" s="641">
        <f t="shared" si="0"/>
        <v>79</v>
      </c>
      <c r="M8" s="641">
        <f t="shared" si="0"/>
        <v>12</v>
      </c>
      <c r="N8" s="641">
        <f t="shared" si="0"/>
        <v>13</v>
      </c>
      <c r="O8" s="641">
        <f t="shared" si="0"/>
        <v>32</v>
      </c>
      <c r="P8" s="641">
        <f t="shared" si="0"/>
        <v>13</v>
      </c>
      <c r="Q8" s="641">
        <f t="shared" si="0"/>
        <v>141</v>
      </c>
      <c r="R8" s="641">
        <f t="shared" si="0"/>
        <v>977</v>
      </c>
      <c r="S8" s="641">
        <f t="shared" si="0"/>
        <v>38</v>
      </c>
      <c r="T8" s="641">
        <f t="shared" si="0"/>
        <v>70</v>
      </c>
      <c r="U8" s="641">
        <f t="shared" si="0"/>
        <v>1755</v>
      </c>
      <c r="V8" s="641">
        <f t="shared" si="0"/>
        <v>7434</v>
      </c>
      <c r="W8" s="641">
        <f t="shared" si="0"/>
        <v>1561</v>
      </c>
      <c r="X8" s="641">
        <f t="shared" si="0"/>
        <v>3912</v>
      </c>
      <c r="Y8" s="641">
        <f t="shared" si="0"/>
        <v>469</v>
      </c>
      <c r="Z8" s="641">
        <f t="shared" si="0"/>
        <v>82</v>
      </c>
      <c r="AA8" s="641">
        <f t="shared" si="0"/>
        <v>1185</v>
      </c>
      <c r="AB8" s="641">
        <f t="shared" si="0"/>
        <v>1141</v>
      </c>
      <c r="AC8" s="641">
        <f t="shared" si="0"/>
        <v>1831</v>
      </c>
      <c r="AD8" s="641">
        <f t="shared" si="0"/>
        <v>3187</v>
      </c>
      <c r="AE8" s="641">
        <f t="shared" si="0"/>
        <v>142</v>
      </c>
      <c r="AF8" s="641">
        <f t="shared" si="0"/>
        <v>572</v>
      </c>
      <c r="AG8" s="641">
        <f t="shared" si="0"/>
        <v>2040</v>
      </c>
      <c r="AH8" s="641">
        <f t="shared" si="0"/>
        <v>921</v>
      </c>
      <c r="AI8" s="641">
        <f t="shared" si="0"/>
        <v>2300</v>
      </c>
      <c r="AJ8" s="641">
        <f t="shared" si="0"/>
        <v>1259</v>
      </c>
      <c r="AK8" s="641">
        <f t="shared" si="0"/>
        <v>1661</v>
      </c>
      <c r="AL8" s="641">
        <f t="shared" si="0"/>
        <v>1423</v>
      </c>
      <c r="AM8" s="641">
        <f t="shared" si="0"/>
        <v>3706</v>
      </c>
      <c r="AN8" s="641">
        <f t="shared" si="0"/>
        <v>390</v>
      </c>
      <c r="AO8" s="641">
        <f t="shared" si="0"/>
        <v>327</v>
      </c>
      <c r="AP8" s="642">
        <f t="shared" si="0"/>
        <v>38415</v>
      </c>
    </row>
    <row r="9" spans="1:42" s="237" customFormat="1" ht="21" customHeight="1" x14ac:dyDescent="0.35">
      <c r="A9" s="235"/>
      <c r="B9" s="236" t="s">
        <v>54</v>
      </c>
      <c r="C9" s="643">
        <v>29</v>
      </c>
      <c r="D9" s="643">
        <v>3</v>
      </c>
      <c r="E9" s="643">
        <v>423</v>
      </c>
      <c r="F9" s="643">
        <v>79</v>
      </c>
      <c r="G9" s="643">
        <v>87</v>
      </c>
      <c r="H9" s="643">
        <v>0</v>
      </c>
      <c r="I9" s="643">
        <v>40</v>
      </c>
      <c r="J9" s="643">
        <v>20</v>
      </c>
      <c r="K9" s="643">
        <v>38</v>
      </c>
      <c r="L9" s="643">
        <v>79</v>
      </c>
      <c r="M9" s="643">
        <v>12</v>
      </c>
      <c r="N9" s="643">
        <v>13</v>
      </c>
      <c r="O9" s="643">
        <v>32</v>
      </c>
      <c r="P9" s="643">
        <v>13</v>
      </c>
      <c r="Q9" s="643">
        <v>141</v>
      </c>
      <c r="R9" s="643">
        <f>SUM(E9:Q9)</f>
        <v>977</v>
      </c>
      <c r="S9" s="643">
        <v>38</v>
      </c>
      <c r="T9" s="643">
        <v>70</v>
      </c>
      <c r="U9" s="643">
        <v>1755</v>
      </c>
      <c r="V9" s="643">
        <v>7434</v>
      </c>
      <c r="W9" s="643">
        <v>1561</v>
      </c>
      <c r="X9" s="643">
        <v>3912</v>
      </c>
      <c r="Y9" s="643">
        <v>469</v>
      </c>
      <c r="Z9" s="643">
        <v>82</v>
      </c>
      <c r="AA9" s="643">
        <v>1185</v>
      </c>
      <c r="AB9" s="643">
        <v>1141</v>
      </c>
      <c r="AC9" s="643">
        <v>1831</v>
      </c>
      <c r="AD9" s="643">
        <v>3187</v>
      </c>
      <c r="AE9" s="643">
        <v>142</v>
      </c>
      <c r="AF9" s="643">
        <v>572</v>
      </c>
      <c r="AG9" s="643">
        <v>2040</v>
      </c>
      <c r="AH9" s="643">
        <v>921</v>
      </c>
      <c r="AI9" s="643">
        <v>2300</v>
      </c>
      <c r="AJ9" s="643">
        <v>1259</v>
      </c>
      <c r="AK9" s="643">
        <v>1661</v>
      </c>
      <c r="AL9" s="643">
        <v>1423</v>
      </c>
      <c r="AM9" s="643">
        <v>3706</v>
      </c>
      <c r="AN9" s="643">
        <v>390</v>
      </c>
      <c r="AO9" s="643">
        <v>327</v>
      </c>
      <c r="AP9" s="644">
        <f>SUM(S9:AO9)+R9+C9+D9</f>
        <v>38415</v>
      </c>
    </row>
    <row r="10" spans="1:42" s="234" customFormat="1" ht="33.9" customHeight="1" x14ac:dyDescent="0.35">
      <c r="A10" s="232" t="s">
        <v>55</v>
      </c>
      <c r="B10" s="238"/>
      <c r="C10" s="645">
        <f>C11+C15+C18+C22+C29+C38</f>
        <v>3667</v>
      </c>
      <c r="D10" s="645">
        <f t="shared" ref="D10:AP10" si="1">D11+D15+D18+D22+D29+D38</f>
        <v>33</v>
      </c>
      <c r="E10" s="645">
        <f t="shared" si="1"/>
        <v>3125</v>
      </c>
      <c r="F10" s="645">
        <f t="shared" si="1"/>
        <v>656</v>
      </c>
      <c r="G10" s="645">
        <f t="shared" si="1"/>
        <v>946</v>
      </c>
      <c r="H10" s="645">
        <f t="shared" si="1"/>
        <v>10</v>
      </c>
      <c r="I10" s="645">
        <f t="shared" si="1"/>
        <v>370</v>
      </c>
      <c r="J10" s="645">
        <f t="shared" si="1"/>
        <v>63</v>
      </c>
      <c r="K10" s="645">
        <f t="shared" si="1"/>
        <v>1022</v>
      </c>
      <c r="L10" s="645">
        <f t="shared" si="1"/>
        <v>2201</v>
      </c>
      <c r="M10" s="645">
        <f t="shared" si="1"/>
        <v>120</v>
      </c>
      <c r="N10" s="645">
        <f t="shared" si="1"/>
        <v>166</v>
      </c>
      <c r="O10" s="645">
        <f t="shared" si="1"/>
        <v>536</v>
      </c>
      <c r="P10" s="645">
        <f t="shared" si="1"/>
        <v>224</v>
      </c>
      <c r="Q10" s="645">
        <f t="shared" si="1"/>
        <v>1606</v>
      </c>
      <c r="R10" s="645">
        <f t="shared" si="1"/>
        <v>11045</v>
      </c>
      <c r="S10" s="645">
        <f t="shared" si="1"/>
        <v>134</v>
      </c>
      <c r="T10" s="645">
        <f t="shared" si="1"/>
        <v>905</v>
      </c>
      <c r="U10" s="645">
        <f t="shared" si="1"/>
        <v>18858</v>
      </c>
      <c r="V10" s="645">
        <f t="shared" si="1"/>
        <v>40660</v>
      </c>
      <c r="W10" s="645">
        <f t="shared" si="1"/>
        <v>7466</v>
      </c>
      <c r="X10" s="645">
        <f t="shared" si="1"/>
        <v>16341</v>
      </c>
      <c r="Y10" s="645">
        <f t="shared" si="1"/>
        <v>600</v>
      </c>
      <c r="Z10" s="645">
        <f t="shared" si="1"/>
        <v>208</v>
      </c>
      <c r="AA10" s="645">
        <f t="shared" si="1"/>
        <v>3903</v>
      </c>
      <c r="AB10" s="645">
        <f t="shared" si="1"/>
        <v>6049</v>
      </c>
      <c r="AC10" s="645">
        <f t="shared" si="1"/>
        <v>3562</v>
      </c>
      <c r="AD10" s="645">
        <f t="shared" si="1"/>
        <v>10930</v>
      </c>
      <c r="AE10" s="645">
        <f t="shared" si="1"/>
        <v>341</v>
      </c>
      <c r="AF10" s="645">
        <f t="shared" si="1"/>
        <v>2278</v>
      </c>
      <c r="AG10" s="645">
        <f t="shared" si="1"/>
        <v>10063</v>
      </c>
      <c r="AH10" s="645">
        <f t="shared" si="1"/>
        <v>3345</v>
      </c>
      <c r="AI10" s="645">
        <f t="shared" si="1"/>
        <v>8565</v>
      </c>
      <c r="AJ10" s="645">
        <f t="shared" si="1"/>
        <v>5456</v>
      </c>
      <c r="AK10" s="645">
        <f t="shared" si="1"/>
        <v>6281</v>
      </c>
      <c r="AL10" s="645">
        <f t="shared" si="1"/>
        <v>4308</v>
      </c>
      <c r="AM10" s="645">
        <f t="shared" si="1"/>
        <v>6561</v>
      </c>
      <c r="AN10" s="645">
        <f t="shared" si="1"/>
        <v>3662</v>
      </c>
      <c r="AO10" s="645">
        <f t="shared" si="1"/>
        <v>12</v>
      </c>
      <c r="AP10" s="646">
        <f t="shared" si="1"/>
        <v>175233</v>
      </c>
    </row>
    <row r="11" spans="1:42" s="241" customFormat="1" ht="26.4" customHeight="1" x14ac:dyDescent="0.35">
      <c r="A11" s="239" t="s">
        <v>56</v>
      </c>
      <c r="B11" s="240"/>
      <c r="C11" s="647">
        <f>SUM(C12:C14)</f>
        <v>814</v>
      </c>
      <c r="D11" s="647">
        <f t="shared" ref="D11:AP11" si="2">SUM(D12:D14)</f>
        <v>7</v>
      </c>
      <c r="E11" s="647">
        <f t="shared" si="2"/>
        <v>828</v>
      </c>
      <c r="F11" s="647">
        <f t="shared" si="2"/>
        <v>81</v>
      </c>
      <c r="G11" s="647">
        <f t="shared" si="2"/>
        <v>234</v>
      </c>
      <c r="H11" s="647">
        <f t="shared" si="2"/>
        <v>4</v>
      </c>
      <c r="I11" s="647">
        <f t="shared" si="2"/>
        <v>131</v>
      </c>
      <c r="J11" s="647">
        <f t="shared" si="2"/>
        <v>32</v>
      </c>
      <c r="K11" s="647">
        <f t="shared" si="2"/>
        <v>224</v>
      </c>
      <c r="L11" s="647">
        <f t="shared" si="2"/>
        <v>508</v>
      </c>
      <c r="M11" s="647">
        <f t="shared" si="2"/>
        <v>31</v>
      </c>
      <c r="N11" s="647">
        <f t="shared" si="2"/>
        <v>38</v>
      </c>
      <c r="O11" s="647">
        <f t="shared" si="2"/>
        <v>121</v>
      </c>
      <c r="P11" s="647">
        <f t="shared" si="2"/>
        <v>47</v>
      </c>
      <c r="Q11" s="647">
        <f t="shared" si="2"/>
        <v>494</v>
      </c>
      <c r="R11" s="647">
        <f t="shared" si="2"/>
        <v>2773</v>
      </c>
      <c r="S11" s="647">
        <f t="shared" si="2"/>
        <v>31</v>
      </c>
      <c r="T11" s="647">
        <f t="shared" si="2"/>
        <v>257</v>
      </c>
      <c r="U11" s="647">
        <f t="shared" si="2"/>
        <v>4719</v>
      </c>
      <c r="V11" s="647">
        <f t="shared" si="2"/>
        <v>11475</v>
      </c>
      <c r="W11" s="647">
        <f t="shared" si="2"/>
        <v>2355</v>
      </c>
      <c r="X11" s="647">
        <f t="shared" si="2"/>
        <v>4693</v>
      </c>
      <c r="Y11" s="647">
        <f t="shared" si="2"/>
        <v>216</v>
      </c>
      <c r="Z11" s="647">
        <f t="shared" si="2"/>
        <v>53</v>
      </c>
      <c r="AA11" s="647">
        <f t="shared" si="2"/>
        <v>1344</v>
      </c>
      <c r="AB11" s="647">
        <f t="shared" si="2"/>
        <v>1668</v>
      </c>
      <c r="AC11" s="647">
        <f t="shared" si="2"/>
        <v>1161</v>
      </c>
      <c r="AD11" s="647">
        <f t="shared" si="2"/>
        <v>3286</v>
      </c>
      <c r="AE11" s="647">
        <f t="shared" si="2"/>
        <v>64</v>
      </c>
      <c r="AF11" s="647">
        <f t="shared" si="2"/>
        <v>695</v>
      </c>
      <c r="AG11" s="647">
        <f t="shared" si="2"/>
        <v>2761</v>
      </c>
      <c r="AH11" s="647">
        <f t="shared" si="2"/>
        <v>839</v>
      </c>
      <c r="AI11" s="647">
        <f t="shared" si="2"/>
        <v>2366</v>
      </c>
      <c r="AJ11" s="647">
        <f t="shared" si="2"/>
        <v>1510</v>
      </c>
      <c r="AK11" s="647">
        <f t="shared" si="2"/>
        <v>1857</v>
      </c>
      <c r="AL11" s="647">
        <f t="shared" si="2"/>
        <v>1258</v>
      </c>
      <c r="AM11" s="647">
        <f t="shared" si="2"/>
        <v>1815</v>
      </c>
      <c r="AN11" s="647">
        <f t="shared" si="2"/>
        <v>1096</v>
      </c>
      <c r="AO11" s="647">
        <f t="shared" si="2"/>
        <v>7</v>
      </c>
      <c r="AP11" s="648">
        <f t="shared" si="2"/>
        <v>49120</v>
      </c>
    </row>
    <row r="12" spans="1:42" s="237" customFormat="1" ht="21" customHeight="1" x14ac:dyDescent="0.35">
      <c r="A12" s="242"/>
      <c r="B12" s="236" t="s">
        <v>56</v>
      </c>
      <c r="C12" s="643">
        <v>236</v>
      </c>
      <c r="D12" s="643">
        <v>3</v>
      </c>
      <c r="E12" s="643">
        <v>445</v>
      </c>
      <c r="F12" s="643">
        <v>49</v>
      </c>
      <c r="G12" s="643">
        <v>101</v>
      </c>
      <c r="H12" s="643">
        <v>4</v>
      </c>
      <c r="I12" s="643">
        <v>73</v>
      </c>
      <c r="J12" s="643">
        <v>9</v>
      </c>
      <c r="K12" s="643">
        <v>79</v>
      </c>
      <c r="L12" s="643">
        <v>239</v>
      </c>
      <c r="M12" s="643">
        <v>13</v>
      </c>
      <c r="N12" s="643">
        <v>20</v>
      </c>
      <c r="O12" s="643">
        <v>60</v>
      </c>
      <c r="P12" s="643">
        <v>21</v>
      </c>
      <c r="Q12" s="643">
        <v>304</v>
      </c>
      <c r="R12" s="643">
        <f>SUM(E12:Q12)</f>
        <v>1417</v>
      </c>
      <c r="S12" s="643">
        <v>16</v>
      </c>
      <c r="T12" s="643">
        <v>102</v>
      </c>
      <c r="U12" s="643">
        <v>2239</v>
      </c>
      <c r="V12" s="643">
        <v>6871</v>
      </c>
      <c r="W12" s="643">
        <v>1516</v>
      </c>
      <c r="X12" s="643">
        <v>2851</v>
      </c>
      <c r="Y12" s="643">
        <v>142</v>
      </c>
      <c r="Z12" s="643">
        <v>31</v>
      </c>
      <c r="AA12" s="643">
        <v>942</v>
      </c>
      <c r="AB12" s="643">
        <v>966</v>
      </c>
      <c r="AC12" s="643">
        <v>855</v>
      </c>
      <c r="AD12" s="643">
        <v>2111</v>
      </c>
      <c r="AE12" s="643">
        <v>26</v>
      </c>
      <c r="AF12" s="643">
        <v>454</v>
      </c>
      <c r="AG12" s="643">
        <v>1684</v>
      </c>
      <c r="AH12" s="643">
        <v>434</v>
      </c>
      <c r="AI12" s="643">
        <v>1381</v>
      </c>
      <c r="AJ12" s="643">
        <v>884</v>
      </c>
      <c r="AK12" s="643">
        <v>1062</v>
      </c>
      <c r="AL12" s="643">
        <v>749</v>
      </c>
      <c r="AM12" s="643">
        <v>1136</v>
      </c>
      <c r="AN12" s="643">
        <v>641</v>
      </c>
      <c r="AO12" s="643">
        <v>6</v>
      </c>
      <c r="AP12" s="644">
        <f>SUM(S12:AO12)+R12+C12+D12</f>
        <v>28755</v>
      </c>
    </row>
    <row r="13" spans="1:42" s="237" customFormat="1" ht="21" customHeight="1" x14ac:dyDescent="0.35">
      <c r="A13" s="235"/>
      <c r="B13" s="236" t="s">
        <v>57</v>
      </c>
      <c r="C13" s="643">
        <v>190</v>
      </c>
      <c r="D13" s="643">
        <v>1</v>
      </c>
      <c r="E13" s="643">
        <v>132</v>
      </c>
      <c r="F13" s="643">
        <v>13</v>
      </c>
      <c r="G13" s="643">
        <v>51</v>
      </c>
      <c r="H13" s="643">
        <v>0</v>
      </c>
      <c r="I13" s="643">
        <v>28</v>
      </c>
      <c r="J13" s="643">
        <v>9</v>
      </c>
      <c r="K13" s="643">
        <v>55</v>
      </c>
      <c r="L13" s="643">
        <v>95</v>
      </c>
      <c r="M13" s="643">
        <v>7</v>
      </c>
      <c r="N13" s="643">
        <v>11</v>
      </c>
      <c r="O13" s="643">
        <v>28</v>
      </c>
      <c r="P13" s="643">
        <v>10</v>
      </c>
      <c r="Q13" s="643">
        <v>71</v>
      </c>
      <c r="R13" s="643">
        <f>SUM(E13:Q13)</f>
        <v>510</v>
      </c>
      <c r="S13" s="643">
        <v>5</v>
      </c>
      <c r="T13" s="643">
        <v>55</v>
      </c>
      <c r="U13" s="643">
        <v>921</v>
      </c>
      <c r="V13" s="643">
        <v>2051</v>
      </c>
      <c r="W13" s="643">
        <v>402</v>
      </c>
      <c r="X13" s="643">
        <v>798</v>
      </c>
      <c r="Y13" s="643">
        <v>44</v>
      </c>
      <c r="Z13" s="643">
        <v>12</v>
      </c>
      <c r="AA13" s="643">
        <v>207</v>
      </c>
      <c r="AB13" s="643">
        <v>271</v>
      </c>
      <c r="AC13" s="643">
        <v>156</v>
      </c>
      <c r="AD13" s="643">
        <v>547</v>
      </c>
      <c r="AE13" s="643">
        <v>17</v>
      </c>
      <c r="AF13" s="643">
        <v>101</v>
      </c>
      <c r="AG13" s="643">
        <v>485</v>
      </c>
      <c r="AH13" s="643">
        <v>154</v>
      </c>
      <c r="AI13" s="643">
        <v>440</v>
      </c>
      <c r="AJ13" s="643">
        <v>278</v>
      </c>
      <c r="AK13" s="643">
        <v>374</v>
      </c>
      <c r="AL13" s="643">
        <v>224</v>
      </c>
      <c r="AM13" s="643">
        <v>319</v>
      </c>
      <c r="AN13" s="643">
        <v>176</v>
      </c>
      <c r="AO13" s="643">
        <v>0</v>
      </c>
      <c r="AP13" s="644">
        <f>SUM(S13:AO13)+R13+C13+D13</f>
        <v>8738</v>
      </c>
    </row>
    <row r="14" spans="1:42" s="237" customFormat="1" ht="21" customHeight="1" x14ac:dyDescent="0.35">
      <c r="A14" s="243"/>
      <c r="B14" s="236" t="s">
        <v>58</v>
      </c>
      <c r="C14" s="643">
        <v>388</v>
      </c>
      <c r="D14" s="643">
        <v>3</v>
      </c>
      <c r="E14" s="643">
        <v>251</v>
      </c>
      <c r="F14" s="643">
        <v>19</v>
      </c>
      <c r="G14" s="643">
        <v>82</v>
      </c>
      <c r="H14" s="643">
        <v>0</v>
      </c>
      <c r="I14" s="643">
        <v>30</v>
      </c>
      <c r="J14" s="643">
        <v>14</v>
      </c>
      <c r="K14" s="643">
        <v>90</v>
      </c>
      <c r="L14" s="643">
        <v>174</v>
      </c>
      <c r="M14" s="643">
        <v>11</v>
      </c>
      <c r="N14" s="643">
        <v>7</v>
      </c>
      <c r="O14" s="643">
        <v>33</v>
      </c>
      <c r="P14" s="643">
        <v>16</v>
      </c>
      <c r="Q14" s="643">
        <v>119</v>
      </c>
      <c r="R14" s="643">
        <f>SUM(E14:Q14)</f>
        <v>846</v>
      </c>
      <c r="S14" s="643">
        <v>10</v>
      </c>
      <c r="T14" s="643">
        <v>100</v>
      </c>
      <c r="U14" s="643">
        <v>1559</v>
      </c>
      <c r="V14" s="643">
        <v>2553</v>
      </c>
      <c r="W14" s="643">
        <v>437</v>
      </c>
      <c r="X14" s="643">
        <v>1044</v>
      </c>
      <c r="Y14" s="643">
        <v>30</v>
      </c>
      <c r="Z14" s="643">
        <v>10</v>
      </c>
      <c r="AA14" s="643">
        <v>195</v>
      </c>
      <c r="AB14" s="643">
        <v>431</v>
      </c>
      <c r="AC14" s="643">
        <v>150</v>
      </c>
      <c r="AD14" s="643">
        <v>628</v>
      </c>
      <c r="AE14" s="643">
        <v>21</v>
      </c>
      <c r="AF14" s="643">
        <v>140</v>
      </c>
      <c r="AG14" s="643">
        <v>592</v>
      </c>
      <c r="AH14" s="643">
        <v>251</v>
      </c>
      <c r="AI14" s="643">
        <v>545</v>
      </c>
      <c r="AJ14" s="643">
        <v>348</v>
      </c>
      <c r="AK14" s="643">
        <v>421</v>
      </c>
      <c r="AL14" s="643">
        <v>285</v>
      </c>
      <c r="AM14" s="643">
        <v>360</v>
      </c>
      <c r="AN14" s="643">
        <v>279</v>
      </c>
      <c r="AO14" s="643">
        <v>1</v>
      </c>
      <c r="AP14" s="644">
        <f>SUM(S14:AO14)+R14+C14+D14</f>
        <v>11627</v>
      </c>
    </row>
    <row r="15" spans="1:42" s="241" customFormat="1" ht="26.4" customHeight="1" x14ac:dyDescent="0.35">
      <c r="A15" s="239" t="s">
        <v>59</v>
      </c>
      <c r="B15" s="244"/>
      <c r="C15" s="647">
        <f>SUM(C16:C17)</f>
        <v>417</v>
      </c>
      <c r="D15" s="647">
        <f t="shared" ref="D15:AP15" si="3">SUM(D16:D17)</f>
        <v>2</v>
      </c>
      <c r="E15" s="647">
        <f t="shared" si="3"/>
        <v>368</v>
      </c>
      <c r="F15" s="647">
        <f t="shared" si="3"/>
        <v>30</v>
      </c>
      <c r="G15" s="647">
        <f t="shared" si="3"/>
        <v>117</v>
      </c>
      <c r="H15" s="647">
        <f t="shared" si="3"/>
        <v>1</v>
      </c>
      <c r="I15" s="647">
        <f t="shared" si="3"/>
        <v>31</v>
      </c>
      <c r="J15" s="647">
        <f t="shared" si="3"/>
        <v>8</v>
      </c>
      <c r="K15" s="647">
        <f t="shared" si="3"/>
        <v>93</v>
      </c>
      <c r="L15" s="647">
        <f t="shared" si="3"/>
        <v>162</v>
      </c>
      <c r="M15" s="647">
        <f t="shared" si="3"/>
        <v>19</v>
      </c>
      <c r="N15" s="647">
        <f t="shared" si="3"/>
        <v>23</v>
      </c>
      <c r="O15" s="647">
        <f t="shared" si="3"/>
        <v>57</v>
      </c>
      <c r="P15" s="647">
        <f t="shared" si="3"/>
        <v>22</v>
      </c>
      <c r="Q15" s="647">
        <f t="shared" si="3"/>
        <v>184</v>
      </c>
      <c r="R15" s="647">
        <f t="shared" si="3"/>
        <v>1115</v>
      </c>
      <c r="S15" s="647">
        <f t="shared" si="3"/>
        <v>19</v>
      </c>
      <c r="T15" s="647">
        <f t="shared" si="3"/>
        <v>90</v>
      </c>
      <c r="U15" s="647">
        <f t="shared" si="3"/>
        <v>2516</v>
      </c>
      <c r="V15" s="647">
        <f t="shared" si="3"/>
        <v>5957</v>
      </c>
      <c r="W15" s="647">
        <f t="shared" si="3"/>
        <v>1342</v>
      </c>
      <c r="X15" s="647">
        <f t="shared" si="3"/>
        <v>2256</v>
      </c>
      <c r="Y15" s="647">
        <f t="shared" si="3"/>
        <v>111</v>
      </c>
      <c r="Z15" s="647">
        <f t="shared" si="3"/>
        <v>58</v>
      </c>
      <c r="AA15" s="647">
        <f t="shared" si="3"/>
        <v>742</v>
      </c>
      <c r="AB15" s="647">
        <f t="shared" si="3"/>
        <v>816</v>
      </c>
      <c r="AC15" s="647">
        <f t="shared" si="3"/>
        <v>503</v>
      </c>
      <c r="AD15" s="647">
        <f t="shared" si="3"/>
        <v>1818</v>
      </c>
      <c r="AE15" s="647">
        <f t="shared" si="3"/>
        <v>66</v>
      </c>
      <c r="AF15" s="647">
        <f t="shared" si="3"/>
        <v>372</v>
      </c>
      <c r="AG15" s="647">
        <f t="shared" si="3"/>
        <v>1622</v>
      </c>
      <c r="AH15" s="647">
        <f t="shared" si="3"/>
        <v>547</v>
      </c>
      <c r="AI15" s="647">
        <f t="shared" si="3"/>
        <v>1308</v>
      </c>
      <c r="AJ15" s="647">
        <f t="shared" si="3"/>
        <v>807</v>
      </c>
      <c r="AK15" s="647">
        <f t="shared" si="3"/>
        <v>950</v>
      </c>
      <c r="AL15" s="647">
        <f t="shared" si="3"/>
        <v>657</v>
      </c>
      <c r="AM15" s="647">
        <f t="shared" si="3"/>
        <v>1068</v>
      </c>
      <c r="AN15" s="647">
        <f t="shared" si="3"/>
        <v>585</v>
      </c>
      <c r="AO15" s="647">
        <f t="shared" si="3"/>
        <v>2</v>
      </c>
      <c r="AP15" s="648">
        <f t="shared" si="3"/>
        <v>25746</v>
      </c>
    </row>
    <row r="16" spans="1:42" s="237" customFormat="1" ht="21" customHeight="1" x14ac:dyDescent="0.35">
      <c r="A16" s="243"/>
      <c r="B16" s="236" t="s">
        <v>60</v>
      </c>
      <c r="C16" s="643">
        <v>160</v>
      </c>
      <c r="D16" s="643">
        <v>1</v>
      </c>
      <c r="E16" s="643">
        <v>196</v>
      </c>
      <c r="F16" s="643">
        <v>19</v>
      </c>
      <c r="G16" s="643">
        <v>72</v>
      </c>
      <c r="H16" s="643">
        <v>1</v>
      </c>
      <c r="I16" s="643">
        <v>24</v>
      </c>
      <c r="J16" s="643">
        <v>4</v>
      </c>
      <c r="K16" s="643">
        <v>57</v>
      </c>
      <c r="L16" s="643">
        <v>93</v>
      </c>
      <c r="M16" s="643">
        <v>7</v>
      </c>
      <c r="N16" s="643">
        <v>14</v>
      </c>
      <c r="O16" s="643">
        <v>38</v>
      </c>
      <c r="P16" s="643">
        <v>12</v>
      </c>
      <c r="Q16" s="643">
        <v>112</v>
      </c>
      <c r="R16" s="643">
        <f>SUM(E16:Q16)</f>
        <v>649</v>
      </c>
      <c r="S16" s="643">
        <v>13</v>
      </c>
      <c r="T16" s="643">
        <v>45</v>
      </c>
      <c r="U16" s="643">
        <v>1571</v>
      </c>
      <c r="V16" s="643">
        <v>3542</v>
      </c>
      <c r="W16" s="643">
        <v>1074</v>
      </c>
      <c r="X16" s="643">
        <v>1140</v>
      </c>
      <c r="Y16" s="643">
        <v>57</v>
      </c>
      <c r="Z16" s="643">
        <v>42</v>
      </c>
      <c r="AA16" s="643">
        <v>411</v>
      </c>
      <c r="AB16" s="643">
        <v>475</v>
      </c>
      <c r="AC16" s="643">
        <v>287</v>
      </c>
      <c r="AD16" s="643">
        <v>1021</v>
      </c>
      <c r="AE16" s="643">
        <v>15</v>
      </c>
      <c r="AF16" s="643">
        <v>204</v>
      </c>
      <c r="AG16" s="643">
        <v>1038</v>
      </c>
      <c r="AH16" s="643">
        <v>292</v>
      </c>
      <c r="AI16" s="643">
        <v>665</v>
      </c>
      <c r="AJ16" s="643">
        <v>394</v>
      </c>
      <c r="AK16" s="643">
        <v>462</v>
      </c>
      <c r="AL16" s="643">
        <v>370</v>
      </c>
      <c r="AM16" s="643">
        <v>536</v>
      </c>
      <c r="AN16" s="643">
        <v>272</v>
      </c>
      <c r="AO16" s="643">
        <v>2</v>
      </c>
      <c r="AP16" s="644">
        <f>SUM(S16:AO16)+R16+C16+D16</f>
        <v>14738</v>
      </c>
    </row>
    <row r="17" spans="1:42" s="237" customFormat="1" ht="21" customHeight="1" x14ac:dyDescent="0.35">
      <c r="A17" s="243"/>
      <c r="B17" s="236" t="s">
        <v>61</v>
      </c>
      <c r="C17" s="643">
        <v>257</v>
      </c>
      <c r="D17" s="643">
        <v>1</v>
      </c>
      <c r="E17" s="643">
        <v>172</v>
      </c>
      <c r="F17" s="643">
        <v>11</v>
      </c>
      <c r="G17" s="643">
        <v>45</v>
      </c>
      <c r="H17" s="643">
        <v>0</v>
      </c>
      <c r="I17" s="643">
        <v>7</v>
      </c>
      <c r="J17" s="643">
        <v>4</v>
      </c>
      <c r="K17" s="643">
        <v>36</v>
      </c>
      <c r="L17" s="643">
        <v>69</v>
      </c>
      <c r="M17" s="643">
        <v>12</v>
      </c>
      <c r="N17" s="643">
        <v>9</v>
      </c>
      <c r="O17" s="643">
        <v>19</v>
      </c>
      <c r="P17" s="643">
        <v>10</v>
      </c>
      <c r="Q17" s="643">
        <v>72</v>
      </c>
      <c r="R17" s="643">
        <f>SUM(E17:Q17)</f>
        <v>466</v>
      </c>
      <c r="S17" s="643">
        <v>6</v>
      </c>
      <c r="T17" s="643">
        <v>45</v>
      </c>
      <c r="U17" s="643">
        <v>945</v>
      </c>
      <c r="V17" s="643">
        <v>2415</v>
      </c>
      <c r="W17" s="643">
        <v>268</v>
      </c>
      <c r="X17" s="643">
        <v>1116</v>
      </c>
      <c r="Y17" s="643">
        <v>54</v>
      </c>
      <c r="Z17" s="643">
        <v>16</v>
      </c>
      <c r="AA17" s="643">
        <v>331</v>
      </c>
      <c r="AB17" s="643">
        <v>341</v>
      </c>
      <c r="AC17" s="643">
        <v>216</v>
      </c>
      <c r="AD17" s="643">
        <v>797</v>
      </c>
      <c r="AE17" s="643">
        <v>51</v>
      </c>
      <c r="AF17" s="643">
        <v>168</v>
      </c>
      <c r="AG17" s="643">
        <v>584</v>
      </c>
      <c r="AH17" s="643">
        <v>255</v>
      </c>
      <c r="AI17" s="643">
        <v>643</v>
      </c>
      <c r="AJ17" s="643">
        <v>413</v>
      </c>
      <c r="AK17" s="643">
        <v>488</v>
      </c>
      <c r="AL17" s="643">
        <v>287</v>
      </c>
      <c r="AM17" s="643">
        <v>532</v>
      </c>
      <c r="AN17" s="643">
        <v>313</v>
      </c>
      <c r="AO17" s="643">
        <v>0</v>
      </c>
      <c r="AP17" s="644">
        <f>SUM(S17:AO17)+R17+C17+D17</f>
        <v>11008</v>
      </c>
    </row>
    <row r="18" spans="1:42" s="241" customFormat="1" ht="26.4" customHeight="1" x14ac:dyDescent="0.35">
      <c r="A18" s="239" t="s">
        <v>62</v>
      </c>
      <c r="B18" s="236"/>
      <c r="C18" s="647">
        <f>SUM(C19:C21)</f>
        <v>627</v>
      </c>
      <c r="D18" s="647">
        <f t="shared" ref="D18:AP18" si="4">SUM(D19:D21)</f>
        <v>14</v>
      </c>
      <c r="E18" s="647">
        <f t="shared" si="4"/>
        <v>330</v>
      </c>
      <c r="F18" s="647">
        <f t="shared" si="4"/>
        <v>57</v>
      </c>
      <c r="G18" s="647">
        <f t="shared" si="4"/>
        <v>133</v>
      </c>
      <c r="H18" s="647">
        <f t="shared" si="4"/>
        <v>0</v>
      </c>
      <c r="I18" s="647">
        <f t="shared" si="4"/>
        <v>49</v>
      </c>
      <c r="J18" s="647">
        <f t="shared" si="4"/>
        <v>5</v>
      </c>
      <c r="K18" s="647">
        <f t="shared" si="4"/>
        <v>204</v>
      </c>
      <c r="L18" s="647">
        <f t="shared" si="4"/>
        <v>496</v>
      </c>
      <c r="M18" s="647">
        <f t="shared" si="4"/>
        <v>13</v>
      </c>
      <c r="N18" s="647">
        <f t="shared" si="4"/>
        <v>24</v>
      </c>
      <c r="O18" s="647">
        <f t="shared" si="4"/>
        <v>58</v>
      </c>
      <c r="P18" s="647">
        <f t="shared" si="4"/>
        <v>49</v>
      </c>
      <c r="Q18" s="647">
        <f t="shared" si="4"/>
        <v>218</v>
      </c>
      <c r="R18" s="647">
        <f t="shared" si="4"/>
        <v>1636</v>
      </c>
      <c r="S18" s="647">
        <f t="shared" si="4"/>
        <v>15</v>
      </c>
      <c r="T18" s="647">
        <f t="shared" si="4"/>
        <v>146</v>
      </c>
      <c r="U18" s="647">
        <f t="shared" si="4"/>
        <v>2723</v>
      </c>
      <c r="V18" s="647">
        <f t="shared" si="4"/>
        <v>5068</v>
      </c>
      <c r="W18" s="647">
        <f t="shared" si="4"/>
        <v>766</v>
      </c>
      <c r="X18" s="647">
        <f t="shared" si="4"/>
        <v>2127</v>
      </c>
      <c r="Y18" s="647">
        <f t="shared" si="4"/>
        <v>44</v>
      </c>
      <c r="Z18" s="647">
        <f t="shared" si="4"/>
        <v>17</v>
      </c>
      <c r="AA18" s="647">
        <f t="shared" si="4"/>
        <v>369</v>
      </c>
      <c r="AB18" s="647">
        <f t="shared" si="4"/>
        <v>743</v>
      </c>
      <c r="AC18" s="647">
        <f t="shared" si="4"/>
        <v>324</v>
      </c>
      <c r="AD18" s="647">
        <f t="shared" si="4"/>
        <v>1296</v>
      </c>
      <c r="AE18" s="647">
        <f t="shared" si="4"/>
        <v>30</v>
      </c>
      <c r="AF18" s="647">
        <f t="shared" si="4"/>
        <v>273</v>
      </c>
      <c r="AG18" s="647">
        <f t="shared" si="4"/>
        <v>1271</v>
      </c>
      <c r="AH18" s="647">
        <f t="shared" si="4"/>
        <v>409</v>
      </c>
      <c r="AI18" s="647">
        <f t="shared" si="4"/>
        <v>1134</v>
      </c>
      <c r="AJ18" s="647">
        <f t="shared" si="4"/>
        <v>827</v>
      </c>
      <c r="AK18" s="647">
        <f t="shared" si="4"/>
        <v>811</v>
      </c>
      <c r="AL18" s="647">
        <f t="shared" si="4"/>
        <v>532</v>
      </c>
      <c r="AM18" s="647">
        <f t="shared" si="4"/>
        <v>813</v>
      </c>
      <c r="AN18" s="647">
        <f t="shared" si="4"/>
        <v>620</v>
      </c>
      <c r="AO18" s="647">
        <f t="shared" si="4"/>
        <v>0</v>
      </c>
      <c r="AP18" s="648">
        <f t="shared" si="4"/>
        <v>22635</v>
      </c>
    </row>
    <row r="19" spans="1:42" s="237" customFormat="1" ht="21" customHeight="1" x14ac:dyDescent="0.35">
      <c r="A19" s="243"/>
      <c r="B19" s="236" t="s">
        <v>63</v>
      </c>
      <c r="C19" s="643">
        <v>232</v>
      </c>
      <c r="D19" s="643">
        <v>0</v>
      </c>
      <c r="E19" s="643">
        <v>162</v>
      </c>
      <c r="F19" s="643">
        <v>25</v>
      </c>
      <c r="G19" s="643">
        <v>73</v>
      </c>
      <c r="H19" s="643">
        <v>0</v>
      </c>
      <c r="I19" s="643">
        <v>32</v>
      </c>
      <c r="J19" s="643">
        <v>2</v>
      </c>
      <c r="K19" s="643">
        <v>85</v>
      </c>
      <c r="L19" s="643">
        <v>203</v>
      </c>
      <c r="M19" s="643">
        <v>9</v>
      </c>
      <c r="N19" s="643">
        <v>15</v>
      </c>
      <c r="O19" s="643">
        <v>33</v>
      </c>
      <c r="P19" s="643">
        <v>26</v>
      </c>
      <c r="Q19" s="643">
        <v>99</v>
      </c>
      <c r="R19" s="643">
        <f>SUM(E19:Q19)</f>
        <v>764</v>
      </c>
      <c r="S19" s="643">
        <v>10</v>
      </c>
      <c r="T19" s="643">
        <v>67</v>
      </c>
      <c r="U19" s="643">
        <v>1310</v>
      </c>
      <c r="V19" s="643">
        <v>2700</v>
      </c>
      <c r="W19" s="643">
        <v>413</v>
      </c>
      <c r="X19" s="643">
        <v>1135</v>
      </c>
      <c r="Y19" s="643">
        <v>32</v>
      </c>
      <c r="Z19" s="643">
        <v>11</v>
      </c>
      <c r="AA19" s="643">
        <v>277</v>
      </c>
      <c r="AB19" s="643">
        <v>396</v>
      </c>
      <c r="AC19" s="643">
        <v>187</v>
      </c>
      <c r="AD19" s="643">
        <v>799</v>
      </c>
      <c r="AE19" s="643">
        <v>25</v>
      </c>
      <c r="AF19" s="643">
        <v>154</v>
      </c>
      <c r="AG19" s="643">
        <v>726</v>
      </c>
      <c r="AH19" s="643">
        <v>204</v>
      </c>
      <c r="AI19" s="643">
        <v>574</v>
      </c>
      <c r="AJ19" s="643">
        <v>471</v>
      </c>
      <c r="AK19" s="643">
        <v>463</v>
      </c>
      <c r="AL19" s="643">
        <v>270</v>
      </c>
      <c r="AM19" s="643">
        <v>485</v>
      </c>
      <c r="AN19" s="643">
        <v>311</v>
      </c>
      <c r="AO19" s="643">
        <v>0</v>
      </c>
      <c r="AP19" s="644">
        <f>SUM(S19:AO19)+R19+C19+D19</f>
        <v>12016</v>
      </c>
    </row>
    <row r="20" spans="1:42" s="237" customFormat="1" ht="21" customHeight="1" x14ac:dyDescent="0.35">
      <c r="A20" s="245"/>
      <c r="B20" s="236" t="s">
        <v>64</v>
      </c>
      <c r="C20" s="643">
        <v>146</v>
      </c>
      <c r="D20" s="643">
        <v>10</v>
      </c>
      <c r="E20" s="643">
        <v>81</v>
      </c>
      <c r="F20" s="643">
        <v>20</v>
      </c>
      <c r="G20" s="643">
        <v>41</v>
      </c>
      <c r="H20" s="643">
        <v>0</v>
      </c>
      <c r="I20" s="643">
        <v>8</v>
      </c>
      <c r="J20" s="643">
        <v>3</v>
      </c>
      <c r="K20" s="643">
        <v>71</v>
      </c>
      <c r="L20" s="643">
        <v>212</v>
      </c>
      <c r="M20" s="643">
        <v>1</v>
      </c>
      <c r="N20" s="643">
        <v>8</v>
      </c>
      <c r="O20" s="643">
        <v>21</v>
      </c>
      <c r="P20" s="643">
        <v>19</v>
      </c>
      <c r="Q20" s="643">
        <v>85</v>
      </c>
      <c r="R20" s="643">
        <f>SUM(E20:Q20)</f>
        <v>570</v>
      </c>
      <c r="S20" s="643">
        <v>3</v>
      </c>
      <c r="T20" s="643">
        <v>51</v>
      </c>
      <c r="U20" s="643">
        <v>834</v>
      </c>
      <c r="V20" s="643">
        <v>1299</v>
      </c>
      <c r="W20" s="643">
        <v>193</v>
      </c>
      <c r="X20" s="643">
        <v>488</v>
      </c>
      <c r="Y20" s="643">
        <v>7</v>
      </c>
      <c r="Z20" s="643">
        <v>1</v>
      </c>
      <c r="AA20" s="643">
        <v>62</v>
      </c>
      <c r="AB20" s="643">
        <v>208</v>
      </c>
      <c r="AC20" s="643">
        <v>74</v>
      </c>
      <c r="AD20" s="643">
        <v>274</v>
      </c>
      <c r="AE20" s="643">
        <v>2</v>
      </c>
      <c r="AF20" s="643">
        <v>74</v>
      </c>
      <c r="AG20" s="643">
        <v>311</v>
      </c>
      <c r="AH20" s="643">
        <v>94</v>
      </c>
      <c r="AI20" s="643">
        <v>314</v>
      </c>
      <c r="AJ20" s="643">
        <v>190</v>
      </c>
      <c r="AK20" s="643">
        <v>183</v>
      </c>
      <c r="AL20" s="643">
        <v>148</v>
      </c>
      <c r="AM20" s="643">
        <v>175</v>
      </c>
      <c r="AN20" s="643">
        <v>168</v>
      </c>
      <c r="AO20" s="643">
        <v>0</v>
      </c>
      <c r="AP20" s="644">
        <f>SUM(S20:AO20)+R20+C20+D20</f>
        <v>5879</v>
      </c>
    </row>
    <row r="21" spans="1:42" s="237" customFormat="1" ht="21" customHeight="1" x14ac:dyDescent="0.35">
      <c r="A21" s="245"/>
      <c r="B21" s="236" t="s">
        <v>65</v>
      </c>
      <c r="C21" s="643">
        <v>249</v>
      </c>
      <c r="D21" s="643">
        <v>4</v>
      </c>
      <c r="E21" s="643">
        <v>87</v>
      </c>
      <c r="F21" s="643">
        <v>12</v>
      </c>
      <c r="G21" s="643">
        <v>19</v>
      </c>
      <c r="H21" s="643">
        <v>0</v>
      </c>
      <c r="I21" s="643">
        <v>9</v>
      </c>
      <c r="J21" s="643">
        <v>0</v>
      </c>
      <c r="K21" s="643">
        <v>48</v>
      </c>
      <c r="L21" s="643">
        <v>81</v>
      </c>
      <c r="M21" s="643">
        <v>3</v>
      </c>
      <c r="N21" s="643">
        <v>1</v>
      </c>
      <c r="O21" s="643">
        <v>4</v>
      </c>
      <c r="P21" s="643">
        <v>4</v>
      </c>
      <c r="Q21" s="643">
        <v>34</v>
      </c>
      <c r="R21" s="643">
        <f>SUM(E21:Q21)</f>
        <v>302</v>
      </c>
      <c r="S21" s="643">
        <v>2</v>
      </c>
      <c r="T21" s="643">
        <v>28</v>
      </c>
      <c r="U21" s="643">
        <v>579</v>
      </c>
      <c r="V21" s="643">
        <v>1069</v>
      </c>
      <c r="W21" s="643">
        <v>160</v>
      </c>
      <c r="X21" s="643">
        <v>504</v>
      </c>
      <c r="Y21" s="643">
        <v>5</v>
      </c>
      <c r="Z21" s="643">
        <v>5</v>
      </c>
      <c r="AA21" s="643">
        <v>30</v>
      </c>
      <c r="AB21" s="643">
        <v>139</v>
      </c>
      <c r="AC21" s="643">
        <v>63</v>
      </c>
      <c r="AD21" s="643">
        <v>223</v>
      </c>
      <c r="AE21" s="643">
        <v>3</v>
      </c>
      <c r="AF21" s="643">
        <v>45</v>
      </c>
      <c r="AG21" s="643">
        <v>234</v>
      </c>
      <c r="AH21" s="643">
        <v>111</v>
      </c>
      <c r="AI21" s="643">
        <v>246</v>
      </c>
      <c r="AJ21" s="643">
        <v>166</v>
      </c>
      <c r="AK21" s="643">
        <v>165</v>
      </c>
      <c r="AL21" s="643">
        <v>114</v>
      </c>
      <c r="AM21" s="643">
        <v>153</v>
      </c>
      <c r="AN21" s="643">
        <v>141</v>
      </c>
      <c r="AO21" s="643">
        <v>0</v>
      </c>
      <c r="AP21" s="644">
        <f>SUM(S21:AO21)+R21+C21+D21</f>
        <v>4740</v>
      </c>
    </row>
    <row r="22" spans="1:42" s="241" customFormat="1" ht="26.4" customHeight="1" x14ac:dyDescent="0.35">
      <c r="A22" s="239" t="s">
        <v>66</v>
      </c>
      <c r="B22" s="246"/>
      <c r="C22" s="647">
        <f>SUM(C23:C28)</f>
        <v>678</v>
      </c>
      <c r="D22" s="647">
        <f t="shared" ref="D22:AP22" si="5">SUM(D23:D28)</f>
        <v>6</v>
      </c>
      <c r="E22" s="647">
        <f t="shared" si="5"/>
        <v>792</v>
      </c>
      <c r="F22" s="647">
        <f t="shared" si="5"/>
        <v>183</v>
      </c>
      <c r="G22" s="647">
        <f t="shared" si="5"/>
        <v>226</v>
      </c>
      <c r="H22" s="647">
        <f t="shared" si="5"/>
        <v>5</v>
      </c>
      <c r="I22" s="647">
        <f t="shared" si="5"/>
        <v>99</v>
      </c>
      <c r="J22" s="647">
        <f t="shared" si="5"/>
        <v>14</v>
      </c>
      <c r="K22" s="647">
        <f t="shared" si="5"/>
        <v>257</v>
      </c>
      <c r="L22" s="647">
        <f t="shared" si="5"/>
        <v>459</v>
      </c>
      <c r="M22" s="647">
        <f t="shared" si="5"/>
        <v>23</v>
      </c>
      <c r="N22" s="647">
        <f t="shared" si="5"/>
        <v>39</v>
      </c>
      <c r="O22" s="647">
        <f t="shared" si="5"/>
        <v>105</v>
      </c>
      <c r="P22" s="647">
        <f t="shared" si="5"/>
        <v>52</v>
      </c>
      <c r="Q22" s="647">
        <f t="shared" si="5"/>
        <v>316</v>
      </c>
      <c r="R22" s="647">
        <f t="shared" si="5"/>
        <v>2570</v>
      </c>
      <c r="S22" s="647">
        <f t="shared" si="5"/>
        <v>27</v>
      </c>
      <c r="T22" s="647">
        <f t="shared" si="5"/>
        <v>218</v>
      </c>
      <c r="U22" s="647">
        <f t="shared" si="5"/>
        <v>4678</v>
      </c>
      <c r="V22" s="647">
        <f t="shared" si="5"/>
        <v>8382</v>
      </c>
      <c r="W22" s="647">
        <f t="shared" si="5"/>
        <v>1592</v>
      </c>
      <c r="X22" s="647">
        <f t="shared" si="5"/>
        <v>3255</v>
      </c>
      <c r="Y22" s="647">
        <f t="shared" si="5"/>
        <v>152</v>
      </c>
      <c r="Z22" s="647">
        <f t="shared" si="5"/>
        <v>38</v>
      </c>
      <c r="AA22" s="647">
        <f t="shared" si="5"/>
        <v>824</v>
      </c>
      <c r="AB22" s="647">
        <f t="shared" si="5"/>
        <v>1416</v>
      </c>
      <c r="AC22" s="647">
        <f t="shared" si="5"/>
        <v>685</v>
      </c>
      <c r="AD22" s="647">
        <f t="shared" si="5"/>
        <v>2452</v>
      </c>
      <c r="AE22" s="647">
        <f t="shared" si="5"/>
        <v>126</v>
      </c>
      <c r="AF22" s="647">
        <f t="shared" si="5"/>
        <v>482</v>
      </c>
      <c r="AG22" s="647">
        <f t="shared" si="5"/>
        <v>2295</v>
      </c>
      <c r="AH22" s="647">
        <f t="shared" si="5"/>
        <v>805</v>
      </c>
      <c r="AI22" s="647">
        <f t="shared" si="5"/>
        <v>2068</v>
      </c>
      <c r="AJ22" s="647">
        <f t="shared" si="5"/>
        <v>1312</v>
      </c>
      <c r="AK22" s="647">
        <f t="shared" si="5"/>
        <v>1458</v>
      </c>
      <c r="AL22" s="647">
        <f t="shared" si="5"/>
        <v>983</v>
      </c>
      <c r="AM22" s="647">
        <f t="shared" si="5"/>
        <v>1477</v>
      </c>
      <c r="AN22" s="647">
        <f t="shared" si="5"/>
        <v>743</v>
      </c>
      <c r="AO22" s="647">
        <f t="shared" si="5"/>
        <v>0</v>
      </c>
      <c r="AP22" s="648">
        <f t="shared" si="5"/>
        <v>38722</v>
      </c>
    </row>
    <row r="23" spans="1:42" s="237" customFormat="1" ht="21" customHeight="1" x14ac:dyDescent="0.35">
      <c r="A23" s="245"/>
      <c r="B23" s="236" t="s">
        <v>67</v>
      </c>
      <c r="C23" s="643">
        <v>45</v>
      </c>
      <c r="D23" s="643">
        <v>0</v>
      </c>
      <c r="E23" s="643">
        <v>116</v>
      </c>
      <c r="F23" s="643">
        <v>25</v>
      </c>
      <c r="G23" s="643">
        <v>31</v>
      </c>
      <c r="H23" s="643">
        <v>0</v>
      </c>
      <c r="I23" s="643">
        <v>4</v>
      </c>
      <c r="J23" s="643">
        <v>0</v>
      </c>
      <c r="K23" s="643">
        <v>37</v>
      </c>
      <c r="L23" s="643">
        <v>58</v>
      </c>
      <c r="M23" s="643">
        <v>0</v>
      </c>
      <c r="N23" s="643">
        <v>4</v>
      </c>
      <c r="O23" s="643">
        <v>14</v>
      </c>
      <c r="P23" s="643">
        <v>6</v>
      </c>
      <c r="Q23" s="643">
        <v>44</v>
      </c>
      <c r="R23" s="643">
        <f t="shared" ref="R23:R28" si="6">SUM(E23:Q23)</f>
        <v>339</v>
      </c>
      <c r="S23" s="643">
        <v>1</v>
      </c>
      <c r="T23" s="643">
        <v>31</v>
      </c>
      <c r="U23" s="643">
        <v>700</v>
      </c>
      <c r="V23" s="643">
        <v>1486</v>
      </c>
      <c r="W23" s="643">
        <v>199</v>
      </c>
      <c r="X23" s="643">
        <v>503</v>
      </c>
      <c r="Y23" s="643">
        <v>24</v>
      </c>
      <c r="Z23" s="643">
        <v>9</v>
      </c>
      <c r="AA23" s="643">
        <v>96</v>
      </c>
      <c r="AB23" s="643">
        <v>209</v>
      </c>
      <c r="AC23" s="643">
        <v>100</v>
      </c>
      <c r="AD23" s="643">
        <v>338</v>
      </c>
      <c r="AE23" s="643">
        <v>6</v>
      </c>
      <c r="AF23" s="643">
        <v>63</v>
      </c>
      <c r="AG23" s="643">
        <v>309</v>
      </c>
      <c r="AH23" s="643">
        <v>104</v>
      </c>
      <c r="AI23" s="643">
        <v>383</v>
      </c>
      <c r="AJ23" s="643">
        <v>189</v>
      </c>
      <c r="AK23" s="643">
        <v>243</v>
      </c>
      <c r="AL23" s="643">
        <v>120</v>
      </c>
      <c r="AM23" s="643">
        <v>214</v>
      </c>
      <c r="AN23" s="643">
        <v>133</v>
      </c>
      <c r="AO23" s="643">
        <v>0</v>
      </c>
      <c r="AP23" s="644">
        <f t="shared" ref="AP23:AP28" si="7">SUM(S23:AO23)+R23+C23+D23</f>
        <v>5844</v>
      </c>
    </row>
    <row r="24" spans="1:42" s="237" customFormat="1" ht="21" customHeight="1" x14ac:dyDescent="0.35">
      <c r="A24" s="245"/>
      <c r="B24" s="236" t="s">
        <v>68</v>
      </c>
      <c r="C24" s="643">
        <v>107</v>
      </c>
      <c r="D24" s="643">
        <v>0</v>
      </c>
      <c r="E24" s="643">
        <v>96</v>
      </c>
      <c r="F24" s="643">
        <v>28</v>
      </c>
      <c r="G24" s="643">
        <v>31</v>
      </c>
      <c r="H24" s="643">
        <v>0</v>
      </c>
      <c r="I24" s="643">
        <v>9</v>
      </c>
      <c r="J24" s="643">
        <v>2</v>
      </c>
      <c r="K24" s="643">
        <v>26</v>
      </c>
      <c r="L24" s="643">
        <v>70</v>
      </c>
      <c r="M24" s="643">
        <v>6</v>
      </c>
      <c r="N24" s="643">
        <v>5</v>
      </c>
      <c r="O24" s="643">
        <v>5</v>
      </c>
      <c r="P24" s="643">
        <v>3</v>
      </c>
      <c r="Q24" s="643">
        <v>33</v>
      </c>
      <c r="R24" s="643">
        <f t="shared" si="6"/>
        <v>314</v>
      </c>
      <c r="S24" s="643">
        <v>1</v>
      </c>
      <c r="T24" s="643">
        <v>23</v>
      </c>
      <c r="U24" s="643">
        <v>756</v>
      </c>
      <c r="V24" s="643">
        <v>1001</v>
      </c>
      <c r="W24" s="643">
        <v>191</v>
      </c>
      <c r="X24" s="643">
        <v>360</v>
      </c>
      <c r="Y24" s="643">
        <v>7</v>
      </c>
      <c r="Z24" s="643">
        <v>2</v>
      </c>
      <c r="AA24" s="643">
        <v>60</v>
      </c>
      <c r="AB24" s="643">
        <v>161</v>
      </c>
      <c r="AC24" s="643">
        <v>62</v>
      </c>
      <c r="AD24" s="643">
        <v>235</v>
      </c>
      <c r="AE24" s="643">
        <v>3</v>
      </c>
      <c r="AF24" s="643">
        <v>48</v>
      </c>
      <c r="AG24" s="643">
        <v>258</v>
      </c>
      <c r="AH24" s="643">
        <v>109</v>
      </c>
      <c r="AI24" s="643">
        <v>256</v>
      </c>
      <c r="AJ24" s="643">
        <v>146</v>
      </c>
      <c r="AK24" s="643">
        <v>150</v>
      </c>
      <c r="AL24" s="643">
        <v>83</v>
      </c>
      <c r="AM24" s="643">
        <v>162</v>
      </c>
      <c r="AN24" s="643">
        <v>97</v>
      </c>
      <c r="AO24" s="643">
        <v>0</v>
      </c>
      <c r="AP24" s="644">
        <f t="shared" si="7"/>
        <v>4592</v>
      </c>
    </row>
    <row r="25" spans="1:42" s="237" customFormat="1" ht="21" customHeight="1" x14ac:dyDescent="0.35">
      <c r="A25" s="245"/>
      <c r="B25" s="236" t="s">
        <v>69</v>
      </c>
      <c r="C25" s="643">
        <v>75</v>
      </c>
      <c r="D25" s="643">
        <v>1</v>
      </c>
      <c r="E25" s="643">
        <v>49</v>
      </c>
      <c r="F25" s="643">
        <v>6</v>
      </c>
      <c r="G25" s="643">
        <v>18</v>
      </c>
      <c r="H25" s="643">
        <v>0</v>
      </c>
      <c r="I25" s="643">
        <v>2</v>
      </c>
      <c r="J25" s="643">
        <v>0</v>
      </c>
      <c r="K25" s="643">
        <v>16</v>
      </c>
      <c r="L25" s="643">
        <v>46</v>
      </c>
      <c r="M25" s="643">
        <v>0</v>
      </c>
      <c r="N25" s="643">
        <v>3</v>
      </c>
      <c r="O25" s="643">
        <v>8</v>
      </c>
      <c r="P25" s="643">
        <v>2</v>
      </c>
      <c r="Q25" s="643">
        <v>34</v>
      </c>
      <c r="R25" s="643">
        <f t="shared" si="6"/>
        <v>184</v>
      </c>
      <c r="S25" s="643">
        <v>2</v>
      </c>
      <c r="T25" s="643">
        <v>18</v>
      </c>
      <c r="U25" s="643">
        <v>275</v>
      </c>
      <c r="V25" s="643">
        <v>437</v>
      </c>
      <c r="W25" s="643">
        <v>79</v>
      </c>
      <c r="X25" s="643">
        <v>130</v>
      </c>
      <c r="Y25" s="643">
        <v>3</v>
      </c>
      <c r="Z25" s="643">
        <v>2</v>
      </c>
      <c r="AA25" s="643">
        <v>25</v>
      </c>
      <c r="AB25" s="643">
        <v>75</v>
      </c>
      <c r="AC25" s="643">
        <v>28</v>
      </c>
      <c r="AD25" s="643">
        <v>98</v>
      </c>
      <c r="AE25" s="643">
        <v>0</v>
      </c>
      <c r="AF25" s="643">
        <v>13</v>
      </c>
      <c r="AG25" s="643">
        <v>122</v>
      </c>
      <c r="AH25" s="643">
        <v>58</v>
      </c>
      <c r="AI25" s="643">
        <v>113</v>
      </c>
      <c r="AJ25" s="643">
        <v>87</v>
      </c>
      <c r="AK25" s="643">
        <v>84</v>
      </c>
      <c r="AL25" s="643">
        <v>48</v>
      </c>
      <c r="AM25" s="643">
        <v>72</v>
      </c>
      <c r="AN25" s="643">
        <v>39</v>
      </c>
      <c r="AO25" s="643">
        <v>0</v>
      </c>
      <c r="AP25" s="644">
        <f t="shared" si="7"/>
        <v>2068</v>
      </c>
    </row>
    <row r="26" spans="1:42" s="237" customFormat="1" ht="21" customHeight="1" x14ac:dyDescent="0.35">
      <c r="A26" s="245"/>
      <c r="B26" s="236" t="s">
        <v>70</v>
      </c>
      <c r="C26" s="643">
        <v>278</v>
      </c>
      <c r="D26" s="643">
        <v>2</v>
      </c>
      <c r="E26" s="643">
        <v>322</v>
      </c>
      <c r="F26" s="643">
        <v>58</v>
      </c>
      <c r="G26" s="643">
        <v>79</v>
      </c>
      <c r="H26" s="643">
        <v>5</v>
      </c>
      <c r="I26" s="643">
        <v>57</v>
      </c>
      <c r="J26" s="643">
        <v>10</v>
      </c>
      <c r="K26" s="643">
        <v>87</v>
      </c>
      <c r="L26" s="643">
        <v>134</v>
      </c>
      <c r="M26" s="643">
        <v>7</v>
      </c>
      <c r="N26" s="643">
        <v>15</v>
      </c>
      <c r="O26" s="643">
        <v>42</v>
      </c>
      <c r="P26" s="643">
        <v>31</v>
      </c>
      <c r="Q26" s="643">
        <v>118</v>
      </c>
      <c r="R26" s="643">
        <f t="shared" si="6"/>
        <v>965</v>
      </c>
      <c r="S26" s="643">
        <v>12</v>
      </c>
      <c r="T26" s="643">
        <v>82</v>
      </c>
      <c r="U26" s="643">
        <v>1606</v>
      </c>
      <c r="V26" s="643">
        <v>3237</v>
      </c>
      <c r="W26" s="643">
        <v>620</v>
      </c>
      <c r="X26" s="643">
        <v>1501</v>
      </c>
      <c r="Y26" s="643">
        <v>101</v>
      </c>
      <c r="Z26" s="643">
        <v>20</v>
      </c>
      <c r="AA26" s="643">
        <v>505</v>
      </c>
      <c r="AB26" s="643">
        <v>625</v>
      </c>
      <c r="AC26" s="643">
        <v>361</v>
      </c>
      <c r="AD26" s="643">
        <v>1278</v>
      </c>
      <c r="AE26" s="643">
        <v>112</v>
      </c>
      <c r="AF26" s="643">
        <v>264</v>
      </c>
      <c r="AG26" s="643">
        <v>1049</v>
      </c>
      <c r="AH26" s="643">
        <v>344</v>
      </c>
      <c r="AI26" s="643">
        <v>814</v>
      </c>
      <c r="AJ26" s="643">
        <v>585</v>
      </c>
      <c r="AK26" s="643">
        <v>635</v>
      </c>
      <c r="AL26" s="643">
        <v>525</v>
      </c>
      <c r="AM26" s="643">
        <v>681</v>
      </c>
      <c r="AN26" s="643">
        <v>254</v>
      </c>
      <c r="AO26" s="643">
        <v>0</v>
      </c>
      <c r="AP26" s="644">
        <f t="shared" si="7"/>
        <v>16456</v>
      </c>
    </row>
    <row r="27" spans="1:42" s="237" customFormat="1" ht="21" customHeight="1" x14ac:dyDescent="0.35">
      <c r="A27" s="245"/>
      <c r="B27" s="236" t="s">
        <v>71</v>
      </c>
      <c r="C27" s="643">
        <v>48</v>
      </c>
      <c r="D27" s="643">
        <v>0</v>
      </c>
      <c r="E27" s="643">
        <v>61</v>
      </c>
      <c r="F27" s="643">
        <v>36</v>
      </c>
      <c r="G27" s="643">
        <v>26</v>
      </c>
      <c r="H27" s="643">
        <v>0</v>
      </c>
      <c r="I27" s="643">
        <v>6</v>
      </c>
      <c r="J27" s="643">
        <v>1</v>
      </c>
      <c r="K27" s="643">
        <v>40</v>
      </c>
      <c r="L27" s="643">
        <v>46</v>
      </c>
      <c r="M27" s="643">
        <v>5</v>
      </c>
      <c r="N27" s="643">
        <v>2</v>
      </c>
      <c r="O27" s="643">
        <v>9</v>
      </c>
      <c r="P27" s="643">
        <v>0</v>
      </c>
      <c r="Q27" s="643">
        <v>25</v>
      </c>
      <c r="R27" s="643">
        <f t="shared" si="6"/>
        <v>257</v>
      </c>
      <c r="S27" s="643">
        <v>1</v>
      </c>
      <c r="T27" s="643">
        <v>15</v>
      </c>
      <c r="U27" s="643">
        <v>392</v>
      </c>
      <c r="V27" s="643">
        <v>663</v>
      </c>
      <c r="W27" s="643">
        <v>119</v>
      </c>
      <c r="X27" s="643">
        <v>270</v>
      </c>
      <c r="Y27" s="643">
        <v>5</v>
      </c>
      <c r="Z27" s="643">
        <v>1</v>
      </c>
      <c r="AA27" s="643">
        <v>39</v>
      </c>
      <c r="AB27" s="643">
        <v>129</v>
      </c>
      <c r="AC27" s="643">
        <v>49</v>
      </c>
      <c r="AD27" s="643">
        <v>181</v>
      </c>
      <c r="AE27" s="643">
        <v>3</v>
      </c>
      <c r="AF27" s="643">
        <v>33</v>
      </c>
      <c r="AG27" s="643">
        <v>159</v>
      </c>
      <c r="AH27" s="643">
        <v>87</v>
      </c>
      <c r="AI27" s="643">
        <v>172</v>
      </c>
      <c r="AJ27" s="643">
        <v>97</v>
      </c>
      <c r="AK27" s="643">
        <v>112</v>
      </c>
      <c r="AL27" s="643">
        <v>56</v>
      </c>
      <c r="AM27" s="643">
        <v>103</v>
      </c>
      <c r="AN27" s="643">
        <v>77</v>
      </c>
      <c r="AO27" s="643">
        <v>0</v>
      </c>
      <c r="AP27" s="644">
        <f t="shared" si="7"/>
        <v>3068</v>
      </c>
    </row>
    <row r="28" spans="1:42" s="237" customFormat="1" ht="21" customHeight="1" x14ac:dyDescent="0.35">
      <c r="A28" s="245"/>
      <c r="B28" s="236" t="s">
        <v>72</v>
      </c>
      <c r="C28" s="643">
        <v>125</v>
      </c>
      <c r="D28" s="643">
        <v>3</v>
      </c>
      <c r="E28" s="643">
        <v>148</v>
      </c>
      <c r="F28" s="643">
        <v>30</v>
      </c>
      <c r="G28" s="643">
        <v>41</v>
      </c>
      <c r="H28" s="643">
        <v>0</v>
      </c>
      <c r="I28" s="643">
        <v>21</v>
      </c>
      <c r="J28" s="643">
        <v>1</v>
      </c>
      <c r="K28" s="643">
        <v>51</v>
      </c>
      <c r="L28" s="643">
        <v>105</v>
      </c>
      <c r="M28" s="643">
        <v>5</v>
      </c>
      <c r="N28" s="643">
        <v>10</v>
      </c>
      <c r="O28" s="643">
        <v>27</v>
      </c>
      <c r="P28" s="643">
        <v>10</v>
      </c>
      <c r="Q28" s="643">
        <v>62</v>
      </c>
      <c r="R28" s="643">
        <f t="shared" si="6"/>
        <v>511</v>
      </c>
      <c r="S28" s="643">
        <v>10</v>
      </c>
      <c r="T28" s="643">
        <v>49</v>
      </c>
      <c r="U28" s="643">
        <v>949</v>
      </c>
      <c r="V28" s="643">
        <v>1558</v>
      </c>
      <c r="W28" s="643">
        <v>384</v>
      </c>
      <c r="X28" s="643">
        <v>491</v>
      </c>
      <c r="Y28" s="643">
        <v>12</v>
      </c>
      <c r="Z28" s="643">
        <v>4</v>
      </c>
      <c r="AA28" s="643">
        <v>99</v>
      </c>
      <c r="AB28" s="643">
        <v>217</v>
      </c>
      <c r="AC28" s="643">
        <v>85</v>
      </c>
      <c r="AD28" s="643">
        <v>322</v>
      </c>
      <c r="AE28" s="643">
        <v>2</v>
      </c>
      <c r="AF28" s="643">
        <v>61</v>
      </c>
      <c r="AG28" s="643">
        <v>398</v>
      </c>
      <c r="AH28" s="643">
        <v>103</v>
      </c>
      <c r="AI28" s="643">
        <v>330</v>
      </c>
      <c r="AJ28" s="643">
        <v>208</v>
      </c>
      <c r="AK28" s="643">
        <v>234</v>
      </c>
      <c r="AL28" s="643">
        <v>151</v>
      </c>
      <c r="AM28" s="643">
        <v>245</v>
      </c>
      <c r="AN28" s="643">
        <v>143</v>
      </c>
      <c r="AO28" s="643">
        <v>0</v>
      </c>
      <c r="AP28" s="644">
        <f t="shared" si="7"/>
        <v>6694</v>
      </c>
    </row>
    <row r="29" spans="1:42" s="241" customFormat="1" ht="26.4" customHeight="1" x14ac:dyDescent="0.35">
      <c r="A29" s="239" t="s">
        <v>73</v>
      </c>
      <c r="B29" s="246"/>
      <c r="C29" s="647">
        <f>SUM(C30:C37)</f>
        <v>1118</v>
      </c>
      <c r="D29" s="647">
        <f t="shared" ref="D29:AP29" si="8">SUM(D30:D37)</f>
        <v>3</v>
      </c>
      <c r="E29" s="647">
        <f t="shared" si="8"/>
        <v>798</v>
      </c>
      <c r="F29" s="647">
        <f t="shared" si="8"/>
        <v>304</v>
      </c>
      <c r="G29" s="647">
        <f t="shared" si="8"/>
        <v>232</v>
      </c>
      <c r="H29" s="647">
        <f t="shared" si="8"/>
        <v>0</v>
      </c>
      <c r="I29" s="647">
        <f t="shared" si="8"/>
        <v>53</v>
      </c>
      <c r="J29" s="647">
        <f t="shared" si="8"/>
        <v>3</v>
      </c>
      <c r="K29" s="647">
        <f t="shared" si="8"/>
        <v>240</v>
      </c>
      <c r="L29" s="647">
        <f t="shared" si="8"/>
        <v>559</v>
      </c>
      <c r="M29" s="647">
        <f t="shared" si="8"/>
        <v>34</v>
      </c>
      <c r="N29" s="647">
        <f t="shared" si="8"/>
        <v>39</v>
      </c>
      <c r="O29" s="647">
        <f t="shared" si="8"/>
        <v>188</v>
      </c>
      <c r="P29" s="647">
        <f t="shared" si="8"/>
        <v>51</v>
      </c>
      <c r="Q29" s="647">
        <f t="shared" si="8"/>
        <v>368</v>
      </c>
      <c r="R29" s="647">
        <f t="shared" si="8"/>
        <v>2869</v>
      </c>
      <c r="S29" s="647">
        <f t="shared" si="8"/>
        <v>38</v>
      </c>
      <c r="T29" s="647">
        <f t="shared" si="8"/>
        <v>190</v>
      </c>
      <c r="U29" s="647">
        <f t="shared" si="8"/>
        <v>4185</v>
      </c>
      <c r="V29" s="647">
        <f t="shared" si="8"/>
        <v>8167</v>
      </c>
      <c r="W29" s="647">
        <f t="shared" si="8"/>
        <v>1343</v>
      </c>
      <c r="X29" s="647">
        <f t="shared" si="8"/>
        <v>4006</v>
      </c>
      <c r="Y29" s="647">
        <f t="shared" si="8"/>
        <v>63</v>
      </c>
      <c r="Z29" s="647">
        <f t="shared" si="8"/>
        <v>36</v>
      </c>
      <c r="AA29" s="647">
        <f t="shared" si="8"/>
        <v>422</v>
      </c>
      <c r="AB29" s="647">
        <f t="shared" si="8"/>
        <v>1329</v>
      </c>
      <c r="AC29" s="647">
        <f t="shared" si="8"/>
        <v>876</v>
      </c>
      <c r="AD29" s="647">
        <f t="shared" si="8"/>
        <v>1922</v>
      </c>
      <c r="AE29" s="647">
        <f t="shared" si="8"/>
        <v>20</v>
      </c>
      <c r="AF29" s="647">
        <f t="shared" si="8"/>
        <v>381</v>
      </c>
      <c r="AG29" s="647">
        <f t="shared" si="8"/>
        <v>2017</v>
      </c>
      <c r="AH29" s="647">
        <f t="shared" si="8"/>
        <v>745</v>
      </c>
      <c r="AI29" s="647">
        <f t="shared" si="8"/>
        <v>1649</v>
      </c>
      <c r="AJ29" s="647">
        <f t="shared" si="8"/>
        <v>985</v>
      </c>
      <c r="AK29" s="647">
        <f t="shared" si="8"/>
        <v>1195</v>
      </c>
      <c r="AL29" s="647">
        <f t="shared" si="8"/>
        <v>845</v>
      </c>
      <c r="AM29" s="647">
        <f t="shared" si="8"/>
        <v>1331</v>
      </c>
      <c r="AN29" s="647">
        <f t="shared" si="8"/>
        <v>592</v>
      </c>
      <c r="AO29" s="647">
        <f t="shared" si="8"/>
        <v>0</v>
      </c>
      <c r="AP29" s="648">
        <f t="shared" si="8"/>
        <v>36327</v>
      </c>
    </row>
    <row r="30" spans="1:42" s="237" customFormat="1" ht="21" customHeight="1" x14ac:dyDescent="0.35">
      <c r="A30" s="245"/>
      <c r="B30" s="236" t="s">
        <v>74</v>
      </c>
      <c r="C30" s="643">
        <v>181</v>
      </c>
      <c r="D30" s="643">
        <v>0</v>
      </c>
      <c r="E30" s="643">
        <v>181</v>
      </c>
      <c r="F30" s="643">
        <v>33</v>
      </c>
      <c r="G30" s="643">
        <v>33</v>
      </c>
      <c r="H30" s="643">
        <v>0</v>
      </c>
      <c r="I30" s="643">
        <v>10</v>
      </c>
      <c r="J30" s="643">
        <v>2</v>
      </c>
      <c r="K30" s="643">
        <v>30</v>
      </c>
      <c r="L30" s="643">
        <v>73</v>
      </c>
      <c r="M30" s="643">
        <v>7</v>
      </c>
      <c r="N30" s="643">
        <v>5</v>
      </c>
      <c r="O30" s="643">
        <v>28</v>
      </c>
      <c r="P30" s="643">
        <v>5</v>
      </c>
      <c r="Q30" s="643">
        <v>67</v>
      </c>
      <c r="R30" s="643">
        <f t="shared" ref="R30:R38" si="9">SUM(E30:Q30)</f>
        <v>474</v>
      </c>
      <c r="S30" s="643">
        <v>8</v>
      </c>
      <c r="T30" s="643">
        <v>31</v>
      </c>
      <c r="U30" s="643">
        <v>895</v>
      </c>
      <c r="V30" s="643">
        <v>2170</v>
      </c>
      <c r="W30" s="643">
        <v>311</v>
      </c>
      <c r="X30" s="643">
        <v>1346</v>
      </c>
      <c r="Y30" s="643">
        <v>23</v>
      </c>
      <c r="Z30" s="643">
        <v>12</v>
      </c>
      <c r="AA30" s="643">
        <v>133</v>
      </c>
      <c r="AB30" s="643">
        <v>279</v>
      </c>
      <c r="AC30" s="643">
        <v>290</v>
      </c>
      <c r="AD30" s="643">
        <v>503</v>
      </c>
      <c r="AE30" s="643">
        <v>2</v>
      </c>
      <c r="AF30" s="643">
        <v>79</v>
      </c>
      <c r="AG30" s="643">
        <v>456</v>
      </c>
      <c r="AH30" s="643">
        <v>191</v>
      </c>
      <c r="AI30" s="643">
        <v>400</v>
      </c>
      <c r="AJ30" s="643">
        <v>261</v>
      </c>
      <c r="AK30" s="643">
        <v>313</v>
      </c>
      <c r="AL30" s="643">
        <v>227</v>
      </c>
      <c r="AM30" s="643">
        <v>368</v>
      </c>
      <c r="AN30" s="643">
        <v>171</v>
      </c>
      <c r="AO30" s="643">
        <v>0</v>
      </c>
      <c r="AP30" s="644">
        <f t="shared" ref="AP30:AP37" si="10">SUM(S30:AO30)+R30+C30+D30</f>
        <v>9124</v>
      </c>
    </row>
    <row r="31" spans="1:42" s="237" customFormat="1" ht="21" customHeight="1" x14ac:dyDescent="0.35">
      <c r="A31" s="245"/>
      <c r="B31" s="236" t="s">
        <v>75</v>
      </c>
      <c r="C31" s="643">
        <v>128</v>
      </c>
      <c r="D31" s="643">
        <v>0</v>
      </c>
      <c r="E31" s="643">
        <v>41</v>
      </c>
      <c r="F31" s="643">
        <v>3</v>
      </c>
      <c r="G31" s="643">
        <v>11</v>
      </c>
      <c r="H31" s="643">
        <v>0</v>
      </c>
      <c r="I31" s="643">
        <v>0</v>
      </c>
      <c r="J31" s="643">
        <v>0</v>
      </c>
      <c r="K31" s="643">
        <v>6</v>
      </c>
      <c r="L31" s="643">
        <v>31</v>
      </c>
      <c r="M31" s="643">
        <v>0</v>
      </c>
      <c r="N31" s="643">
        <v>0</v>
      </c>
      <c r="O31" s="643">
        <v>7</v>
      </c>
      <c r="P31" s="643">
        <v>2</v>
      </c>
      <c r="Q31" s="643">
        <v>20</v>
      </c>
      <c r="R31" s="643">
        <f t="shared" si="9"/>
        <v>121</v>
      </c>
      <c r="S31" s="643">
        <v>1</v>
      </c>
      <c r="T31" s="643">
        <v>18</v>
      </c>
      <c r="U31" s="643">
        <v>232</v>
      </c>
      <c r="V31" s="643">
        <v>243</v>
      </c>
      <c r="W31" s="643">
        <v>61</v>
      </c>
      <c r="X31" s="643">
        <v>91</v>
      </c>
      <c r="Y31" s="643">
        <v>2</v>
      </c>
      <c r="Z31" s="643">
        <v>0</v>
      </c>
      <c r="AA31" s="643">
        <v>6</v>
      </c>
      <c r="AB31" s="643">
        <v>56</v>
      </c>
      <c r="AC31" s="643">
        <v>14</v>
      </c>
      <c r="AD31" s="643">
        <v>60</v>
      </c>
      <c r="AE31" s="643">
        <v>0</v>
      </c>
      <c r="AF31" s="643">
        <v>12</v>
      </c>
      <c r="AG31" s="643">
        <v>86</v>
      </c>
      <c r="AH31" s="643">
        <v>44</v>
      </c>
      <c r="AI31" s="643">
        <v>75</v>
      </c>
      <c r="AJ31" s="643">
        <v>31</v>
      </c>
      <c r="AK31" s="643">
        <v>50</v>
      </c>
      <c r="AL31" s="643">
        <v>37</v>
      </c>
      <c r="AM31" s="643">
        <v>38</v>
      </c>
      <c r="AN31" s="643">
        <v>29</v>
      </c>
      <c r="AO31" s="643">
        <v>0</v>
      </c>
      <c r="AP31" s="644">
        <f t="shared" si="10"/>
        <v>1435</v>
      </c>
    </row>
    <row r="32" spans="1:42" s="237" customFormat="1" ht="21" customHeight="1" x14ac:dyDescent="0.35">
      <c r="A32" s="245"/>
      <c r="B32" s="236" t="s">
        <v>76</v>
      </c>
      <c r="C32" s="643">
        <v>193</v>
      </c>
      <c r="D32" s="643">
        <v>0</v>
      </c>
      <c r="E32" s="643">
        <v>80</v>
      </c>
      <c r="F32" s="643">
        <v>14</v>
      </c>
      <c r="G32" s="643">
        <v>22</v>
      </c>
      <c r="H32" s="643">
        <v>0</v>
      </c>
      <c r="I32" s="643">
        <v>11</v>
      </c>
      <c r="J32" s="643">
        <v>0</v>
      </c>
      <c r="K32" s="643">
        <v>14</v>
      </c>
      <c r="L32" s="643">
        <v>60</v>
      </c>
      <c r="M32" s="643">
        <v>7</v>
      </c>
      <c r="N32" s="643">
        <v>3</v>
      </c>
      <c r="O32" s="643">
        <v>12</v>
      </c>
      <c r="P32" s="643">
        <v>4</v>
      </c>
      <c r="Q32" s="643">
        <v>34</v>
      </c>
      <c r="R32" s="643">
        <f t="shared" si="9"/>
        <v>261</v>
      </c>
      <c r="S32" s="643">
        <v>1</v>
      </c>
      <c r="T32" s="643">
        <v>23</v>
      </c>
      <c r="U32" s="643">
        <v>368</v>
      </c>
      <c r="V32" s="643">
        <v>609</v>
      </c>
      <c r="W32" s="643">
        <v>104</v>
      </c>
      <c r="X32" s="643">
        <v>294</v>
      </c>
      <c r="Y32" s="643">
        <v>1</v>
      </c>
      <c r="Z32" s="643">
        <v>1</v>
      </c>
      <c r="AA32" s="643">
        <v>24</v>
      </c>
      <c r="AB32" s="643">
        <v>123</v>
      </c>
      <c r="AC32" s="643">
        <v>25</v>
      </c>
      <c r="AD32" s="643">
        <v>142</v>
      </c>
      <c r="AE32" s="643">
        <v>1</v>
      </c>
      <c r="AF32" s="643">
        <v>22</v>
      </c>
      <c r="AG32" s="643">
        <v>157</v>
      </c>
      <c r="AH32" s="643">
        <v>68</v>
      </c>
      <c r="AI32" s="643">
        <v>163</v>
      </c>
      <c r="AJ32" s="643">
        <v>87</v>
      </c>
      <c r="AK32" s="643">
        <v>105</v>
      </c>
      <c r="AL32" s="643">
        <v>65</v>
      </c>
      <c r="AM32" s="643">
        <v>90</v>
      </c>
      <c r="AN32" s="643">
        <v>51</v>
      </c>
      <c r="AO32" s="643">
        <v>0</v>
      </c>
      <c r="AP32" s="644">
        <f t="shared" si="10"/>
        <v>2978</v>
      </c>
    </row>
    <row r="33" spans="1:42" s="237" customFormat="1" ht="21" customHeight="1" x14ac:dyDescent="0.35">
      <c r="A33" s="245"/>
      <c r="B33" s="236" t="s">
        <v>77</v>
      </c>
      <c r="C33" s="643">
        <v>95</v>
      </c>
      <c r="D33" s="643">
        <v>0</v>
      </c>
      <c r="E33" s="643">
        <v>157</v>
      </c>
      <c r="F33" s="643">
        <v>145</v>
      </c>
      <c r="G33" s="643">
        <v>79</v>
      </c>
      <c r="H33" s="643">
        <v>0</v>
      </c>
      <c r="I33" s="643">
        <v>10</v>
      </c>
      <c r="J33" s="643">
        <v>1</v>
      </c>
      <c r="K33" s="643">
        <v>79</v>
      </c>
      <c r="L33" s="643">
        <v>149</v>
      </c>
      <c r="M33" s="643">
        <v>10</v>
      </c>
      <c r="N33" s="643">
        <v>14</v>
      </c>
      <c r="O33" s="643">
        <v>55</v>
      </c>
      <c r="P33" s="643">
        <v>12</v>
      </c>
      <c r="Q33" s="643">
        <v>91</v>
      </c>
      <c r="R33" s="643">
        <f t="shared" si="9"/>
        <v>802</v>
      </c>
      <c r="S33" s="643">
        <v>14</v>
      </c>
      <c r="T33" s="643">
        <v>47</v>
      </c>
      <c r="U33" s="643">
        <v>1036</v>
      </c>
      <c r="V33" s="643">
        <v>2072</v>
      </c>
      <c r="W33" s="643">
        <v>303</v>
      </c>
      <c r="X33" s="643">
        <v>670</v>
      </c>
      <c r="Y33" s="643">
        <v>14</v>
      </c>
      <c r="Z33" s="643">
        <v>12</v>
      </c>
      <c r="AA33" s="643">
        <v>148</v>
      </c>
      <c r="AB33" s="643">
        <v>371</v>
      </c>
      <c r="AC33" s="643">
        <v>139</v>
      </c>
      <c r="AD33" s="643">
        <v>566</v>
      </c>
      <c r="AE33" s="643">
        <v>7</v>
      </c>
      <c r="AF33" s="643">
        <v>126</v>
      </c>
      <c r="AG33" s="643">
        <v>553</v>
      </c>
      <c r="AH33" s="643">
        <v>154</v>
      </c>
      <c r="AI33" s="643">
        <v>440</v>
      </c>
      <c r="AJ33" s="643">
        <v>237</v>
      </c>
      <c r="AK33" s="643">
        <v>273</v>
      </c>
      <c r="AL33" s="643">
        <v>205</v>
      </c>
      <c r="AM33" s="643">
        <v>325</v>
      </c>
      <c r="AN33" s="643">
        <v>139</v>
      </c>
      <c r="AO33" s="643">
        <v>0</v>
      </c>
      <c r="AP33" s="644">
        <f t="shared" si="10"/>
        <v>8748</v>
      </c>
    </row>
    <row r="34" spans="1:42" s="237" customFormat="1" ht="21" customHeight="1" x14ac:dyDescent="0.35">
      <c r="A34" s="245"/>
      <c r="B34" s="236" t="s">
        <v>78</v>
      </c>
      <c r="C34" s="643">
        <v>62</v>
      </c>
      <c r="D34" s="643">
        <v>1</v>
      </c>
      <c r="E34" s="643">
        <v>86</v>
      </c>
      <c r="F34" s="643">
        <v>12</v>
      </c>
      <c r="G34" s="643">
        <v>13</v>
      </c>
      <c r="H34" s="643">
        <v>0</v>
      </c>
      <c r="I34" s="643">
        <v>8</v>
      </c>
      <c r="J34" s="643">
        <v>0</v>
      </c>
      <c r="K34" s="643">
        <v>12</v>
      </c>
      <c r="L34" s="643">
        <v>24</v>
      </c>
      <c r="M34" s="643">
        <v>3</v>
      </c>
      <c r="N34" s="643">
        <v>1</v>
      </c>
      <c r="O34" s="643">
        <v>11</v>
      </c>
      <c r="P34" s="643">
        <v>6</v>
      </c>
      <c r="Q34" s="643">
        <v>29</v>
      </c>
      <c r="R34" s="643">
        <f t="shared" si="9"/>
        <v>205</v>
      </c>
      <c r="S34" s="643">
        <v>9</v>
      </c>
      <c r="T34" s="643">
        <v>22</v>
      </c>
      <c r="U34" s="643">
        <v>328</v>
      </c>
      <c r="V34" s="643">
        <v>922</v>
      </c>
      <c r="W34" s="643">
        <v>141</v>
      </c>
      <c r="X34" s="643">
        <v>735</v>
      </c>
      <c r="Y34" s="643">
        <v>5</v>
      </c>
      <c r="Z34" s="643">
        <v>4</v>
      </c>
      <c r="AA34" s="643">
        <v>22</v>
      </c>
      <c r="AB34" s="643">
        <v>112</v>
      </c>
      <c r="AC34" s="643">
        <v>192</v>
      </c>
      <c r="AD34" s="643">
        <v>145</v>
      </c>
      <c r="AE34" s="643">
        <v>3</v>
      </c>
      <c r="AF34" s="643">
        <v>31</v>
      </c>
      <c r="AG34" s="643">
        <v>164</v>
      </c>
      <c r="AH34" s="643">
        <v>98</v>
      </c>
      <c r="AI34" s="643">
        <v>169</v>
      </c>
      <c r="AJ34" s="643">
        <v>105</v>
      </c>
      <c r="AK34" s="643">
        <v>165</v>
      </c>
      <c r="AL34" s="643">
        <v>115</v>
      </c>
      <c r="AM34" s="643">
        <v>177</v>
      </c>
      <c r="AN34" s="643">
        <v>75</v>
      </c>
      <c r="AO34" s="643">
        <v>0</v>
      </c>
      <c r="AP34" s="644">
        <f t="shared" si="10"/>
        <v>4007</v>
      </c>
    </row>
    <row r="35" spans="1:42" s="237" customFormat="1" ht="21" customHeight="1" x14ac:dyDescent="0.35">
      <c r="A35" s="245"/>
      <c r="B35" s="236" t="s">
        <v>79</v>
      </c>
      <c r="C35" s="643">
        <v>192</v>
      </c>
      <c r="D35" s="643">
        <v>1</v>
      </c>
      <c r="E35" s="643">
        <v>124</v>
      </c>
      <c r="F35" s="643">
        <v>38</v>
      </c>
      <c r="G35" s="643">
        <v>41</v>
      </c>
      <c r="H35" s="643">
        <v>0</v>
      </c>
      <c r="I35" s="643">
        <v>7</v>
      </c>
      <c r="J35" s="643">
        <v>0</v>
      </c>
      <c r="K35" s="643">
        <v>39</v>
      </c>
      <c r="L35" s="643">
        <v>124</v>
      </c>
      <c r="M35" s="643">
        <v>6</v>
      </c>
      <c r="N35" s="643">
        <v>6</v>
      </c>
      <c r="O35" s="643">
        <v>47</v>
      </c>
      <c r="P35" s="643">
        <v>14</v>
      </c>
      <c r="Q35" s="643">
        <v>65</v>
      </c>
      <c r="R35" s="643">
        <f t="shared" si="9"/>
        <v>511</v>
      </c>
      <c r="S35" s="643">
        <v>3</v>
      </c>
      <c r="T35" s="643">
        <v>24</v>
      </c>
      <c r="U35" s="643">
        <v>638</v>
      </c>
      <c r="V35" s="643">
        <v>1065</v>
      </c>
      <c r="W35" s="643">
        <v>195</v>
      </c>
      <c r="X35" s="643">
        <v>303</v>
      </c>
      <c r="Y35" s="643">
        <v>14</v>
      </c>
      <c r="Z35" s="643">
        <v>4</v>
      </c>
      <c r="AA35" s="643">
        <v>49</v>
      </c>
      <c r="AB35" s="643">
        <v>212</v>
      </c>
      <c r="AC35" s="643">
        <v>76</v>
      </c>
      <c r="AD35" s="643">
        <v>282</v>
      </c>
      <c r="AE35" s="643">
        <v>5</v>
      </c>
      <c r="AF35" s="643">
        <v>60</v>
      </c>
      <c r="AG35" s="643">
        <v>330</v>
      </c>
      <c r="AH35" s="643">
        <v>82</v>
      </c>
      <c r="AI35" s="643">
        <v>213</v>
      </c>
      <c r="AJ35" s="643">
        <v>137</v>
      </c>
      <c r="AK35" s="643">
        <v>168</v>
      </c>
      <c r="AL35" s="643">
        <v>82</v>
      </c>
      <c r="AM35" s="643">
        <v>183</v>
      </c>
      <c r="AN35" s="643">
        <v>71</v>
      </c>
      <c r="AO35" s="643">
        <v>0</v>
      </c>
      <c r="AP35" s="644">
        <f t="shared" si="10"/>
        <v>4900</v>
      </c>
    </row>
    <row r="36" spans="1:42" s="237" customFormat="1" ht="21" customHeight="1" x14ac:dyDescent="0.35">
      <c r="A36" s="245"/>
      <c r="B36" s="236" t="s">
        <v>80</v>
      </c>
      <c r="C36" s="643">
        <v>217</v>
      </c>
      <c r="D36" s="643">
        <v>0</v>
      </c>
      <c r="E36" s="643">
        <v>73</v>
      </c>
      <c r="F36" s="643">
        <v>55</v>
      </c>
      <c r="G36" s="643">
        <v>29</v>
      </c>
      <c r="H36" s="643">
        <v>0</v>
      </c>
      <c r="I36" s="643">
        <v>6</v>
      </c>
      <c r="J36" s="643">
        <v>0</v>
      </c>
      <c r="K36" s="643">
        <v>52</v>
      </c>
      <c r="L36" s="643">
        <v>80</v>
      </c>
      <c r="M36" s="643">
        <v>0</v>
      </c>
      <c r="N36" s="643">
        <v>8</v>
      </c>
      <c r="O36" s="643">
        <v>25</v>
      </c>
      <c r="P36" s="643">
        <v>7</v>
      </c>
      <c r="Q36" s="643">
        <v>51</v>
      </c>
      <c r="R36" s="643">
        <f t="shared" si="9"/>
        <v>386</v>
      </c>
      <c r="S36" s="643">
        <v>2</v>
      </c>
      <c r="T36" s="643">
        <v>17</v>
      </c>
      <c r="U36" s="643">
        <v>540</v>
      </c>
      <c r="V36" s="643">
        <v>528</v>
      </c>
      <c r="W36" s="643">
        <v>188</v>
      </c>
      <c r="X36" s="643">
        <v>144</v>
      </c>
      <c r="Y36" s="643">
        <v>2</v>
      </c>
      <c r="Z36" s="643">
        <v>1</v>
      </c>
      <c r="AA36" s="643">
        <v>30</v>
      </c>
      <c r="AB36" s="643">
        <v>117</v>
      </c>
      <c r="AC36" s="643">
        <v>39</v>
      </c>
      <c r="AD36" s="643">
        <v>147</v>
      </c>
      <c r="AE36" s="643">
        <v>2</v>
      </c>
      <c r="AF36" s="643">
        <v>36</v>
      </c>
      <c r="AG36" s="643">
        <v>166</v>
      </c>
      <c r="AH36" s="643">
        <v>49</v>
      </c>
      <c r="AI36" s="643">
        <v>107</v>
      </c>
      <c r="AJ36" s="643">
        <v>64</v>
      </c>
      <c r="AK36" s="643">
        <v>70</v>
      </c>
      <c r="AL36" s="643">
        <v>50</v>
      </c>
      <c r="AM36" s="643">
        <v>81</v>
      </c>
      <c r="AN36" s="643">
        <v>34</v>
      </c>
      <c r="AO36" s="643">
        <v>0</v>
      </c>
      <c r="AP36" s="644">
        <f t="shared" si="10"/>
        <v>3017</v>
      </c>
    </row>
    <row r="37" spans="1:42" s="237" customFormat="1" ht="21" customHeight="1" x14ac:dyDescent="0.35">
      <c r="A37" s="245"/>
      <c r="B37" s="236" t="s">
        <v>81</v>
      </c>
      <c r="C37" s="643">
        <v>50</v>
      </c>
      <c r="D37" s="643">
        <v>1</v>
      </c>
      <c r="E37" s="643">
        <v>56</v>
      </c>
      <c r="F37" s="643">
        <v>4</v>
      </c>
      <c r="G37" s="643">
        <v>4</v>
      </c>
      <c r="H37" s="643">
        <v>0</v>
      </c>
      <c r="I37" s="643">
        <v>1</v>
      </c>
      <c r="J37" s="643">
        <v>0</v>
      </c>
      <c r="K37" s="643">
        <v>8</v>
      </c>
      <c r="L37" s="643">
        <v>18</v>
      </c>
      <c r="M37" s="643">
        <v>1</v>
      </c>
      <c r="N37" s="643">
        <v>2</v>
      </c>
      <c r="O37" s="643">
        <v>3</v>
      </c>
      <c r="P37" s="643">
        <v>1</v>
      </c>
      <c r="Q37" s="643">
        <v>11</v>
      </c>
      <c r="R37" s="643">
        <f t="shared" si="9"/>
        <v>109</v>
      </c>
      <c r="S37" s="643">
        <v>0</v>
      </c>
      <c r="T37" s="643">
        <v>8</v>
      </c>
      <c r="U37" s="643">
        <v>148</v>
      </c>
      <c r="V37" s="643">
        <v>558</v>
      </c>
      <c r="W37" s="643">
        <v>40</v>
      </c>
      <c r="X37" s="643">
        <v>423</v>
      </c>
      <c r="Y37" s="643">
        <v>2</v>
      </c>
      <c r="Z37" s="643">
        <v>2</v>
      </c>
      <c r="AA37" s="643">
        <v>10</v>
      </c>
      <c r="AB37" s="643">
        <v>59</v>
      </c>
      <c r="AC37" s="643">
        <v>101</v>
      </c>
      <c r="AD37" s="643">
        <v>77</v>
      </c>
      <c r="AE37" s="643">
        <v>0</v>
      </c>
      <c r="AF37" s="643">
        <v>15</v>
      </c>
      <c r="AG37" s="643">
        <v>105</v>
      </c>
      <c r="AH37" s="643">
        <v>59</v>
      </c>
      <c r="AI37" s="643">
        <v>82</v>
      </c>
      <c r="AJ37" s="643">
        <v>63</v>
      </c>
      <c r="AK37" s="643">
        <v>51</v>
      </c>
      <c r="AL37" s="643">
        <v>64</v>
      </c>
      <c r="AM37" s="643">
        <v>69</v>
      </c>
      <c r="AN37" s="643">
        <v>22</v>
      </c>
      <c r="AO37" s="643">
        <v>0</v>
      </c>
      <c r="AP37" s="644">
        <f t="shared" si="10"/>
        <v>2118</v>
      </c>
    </row>
    <row r="38" spans="1:42" s="237" customFormat="1" ht="42" customHeight="1" x14ac:dyDescent="0.35">
      <c r="A38" s="743" t="s">
        <v>279</v>
      </c>
      <c r="B38" s="725"/>
      <c r="C38" s="647">
        <v>13</v>
      </c>
      <c r="D38" s="647">
        <v>1</v>
      </c>
      <c r="E38" s="647">
        <v>9</v>
      </c>
      <c r="F38" s="647">
        <v>1</v>
      </c>
      <c r="G38" s="647">
        <v>4</v>
      </c>
      <c r="H38" s="647">
        <v>0</v>
      </c>
      <c r="I38" s="647">
        <v>7</v>
      </c>
      <c r="J38" s="647">
        <v>1</v>
      </c>
      <c r="K38" s="647">
        <v>4</v>
      </c>
      <c r="L38" s="647">
        <v>17</v>
      </c>
      <c r="M38" s="647">
        <v>0</v>
      </c>
      <c r="N38" s="647">
        <v>3</v>
      </c>
      <c r="O38" s="647">
        <v>7</v>
      </c>
      <c r="P38" s="647">
        <v>3</v>
      </c>
      <c r="Q38" s="647">
        <v>26</v>
      </c>
      <c r="R38" s="647">
        <f t="shared" si="9"/>
        <v>82</v>
      </c>
      <c r="S38" s="647">
        <v>4</v>
      </c>
      <c r="T38" s="647">
        <v>4</v>
      </c>
      <c r="U38" s="647">
        <v>37</v>
      </c>
      <c r="V38" s="647">
        <v>1611</v>
      </c>
      <c r="W38" s="647">
        <v>68</v>
      </c>
      <c r="X38" s="647">
        <v>4</v>
      </c>
      <c r="Y38" s="647">
        <v>14</v>
      </c>
      <c r="Z38" s="647">
        <v>6</v>
      </c>
      <c r="AA38" s="647">
        <v>202</v>
      </c>
      <c r="AB38" s="647">
        <v>77</v>
      </c>
      <c r="AC38" s="647">
        <v>13</v>
      </c>
      <c r="AD38" s="647">
        <v>156</v>
      </c>
      <c r="AE38" s="647">
        <v>35</v>
      </c>
      <c r="AF38" s="647">
        <v>75</v>
      </c>
      <c r="AG38" s="647">
        <v>97</v>
      </c>
      <c r="AH38" s="647">
        <v>0</v>
      </c>
      <c r="AI38" s="647">
        <v>40</v>
      </c>
      <c r="AJ38" s="647">
        <v>15</v>
      </c>
      <c r="AK38" s="647">
        <v>10</v>
      </c>
      <c r="AL38" s="647">
        <v>33</v>
      </c>
      <c r="AM38" s="647">
        <v>57</v>
      </c>
      <c r="AN38" s="647">
        <v>26</v>
      </c>
      <c r="AO38" s="647">
        <v>3</v>
      </c>
      <c r="AP38" s="648">
        <f>SUM(S38:AO38)+R38+C38+D38</f>
        <v>2683</v>
      </c>
    </row>
    <row r="39" spans="1:42" s="234" customFormat="1" ht="33.9" customHeight="1" x14ac:dyDescent="0.35">
      <c r="A39" s="744" t="s">
        <v>296</v>
      </c>
      <c r="B39" s="745"/>
      <c r="C39" s="645">
        <f>C40+C42+C50+C55+C61+C65</f>
        <v>1676</v>
      </c>
      <c r="D39" s="645">
        <f t="shared" ref="D39:AP39" si="11">D40+D42+D50+D55+D61+D65</f>
        <v>81</v>
      </c>
      <c r="E39" s="645">
        <f t="shared" si="11"/>
        <v>1622</v>
      </c>
      <c r="F39" s="645">
        <f t="shared" si="11"/>
        <v>132</v>
      </c>
      <c r="G39" s="645">
        <f t="shared" si="11"/>
        <v>398</v>
      </c>
      <c r="H39" s="645">
        <f t="shared" si="11"/>
        <v>1</v>
      </c>
      <c r="I39" s="645">
        <f t="shared" si="11"/>
        <v>173</v>
      </c>
      <c r="J39" s="645">
        <f t="shared" si="11"/>
        <v>66</v>
      </c>
      <c r="K39" s="645">
        <f t="shared" si="11"/>
        <v>490</v>
      </c>
      <c r="L39" s="645">
        <f t="shared" si="11"/>
        <v>1071</v>
      </c>
      <c r="M39" s="645">
        <f t="shared" si="11"/>
        <v>66</v>
      </c>
      <c r="N39" s="645">
        <f t="shared" si="11"/>
        <v>93</v>
      </c>
      <c r="O39" s="645">
        <f t="shared" si="11"/>
        <v>242</v>
      </c>
      <c r="P39" s="645">
        <f t="shared" si="11"/>
        <v>81</v>
      </c>
      <c r="Q39" s="645">
        <f t="shared" si="11"/>
        <v>696</v>
      </c>
      <c r="R39" s="645">
        <f t="shared" si="11"/>
        <v>5131</v>
      </c>
      <c r="S39" s="645">
        <f t="shared" si="11"/>
        <v>101</v>
      </c>
      <c r="T39" s="645">
        <f t="shared" si="11"/>
        <v>625</v>
      </c>
      <c r="U39" s="645">
        <f t="shared" si="11"/>
        <v>10118</v>
      </c>
      <c r="V39" s="645">
        <f t="shared" si="11"/>
        <v>20455</v>
      </c>
      <c r="W39" s="645">
        <f t="shared" si="11"/>
        <v>2532</v>
      </c>
      <c r="X39" s="645">
        <f t="shared" si="11"/>
        <v>8051</v>
      </c>
      <c r="Y39" s="645">
        <f t="shared" si="11"/>
        <v>341</v>
      </c>
      <c r="Z39" s="645">
        <f t="shared" si="11"/>
        <v>144</v>
      </c>
      <c r="AA39" s="645">
        <f t="shared" si="11"/>
        <v>1251</v>
      </c>
      <c r="AB39" s="645">
        <f t="shared" si="11"/>
        <v>2409</v>
      </c>
      <c r="AC39" s="645">
        <f t="shared" si="11"/>
        <v>1735</v>
      </c>
      <c r="AD39" s="645">
        <f t="shared" si="11"/>
        <v>5477</v>
      </c>
      <c r="AE39" s="645">
        <f t="shared" si="11"/>
        <v>263</v>
      </c>
      <c r="AF39" s="645">
        <f t="shared" si="11"/>
        <v>902</v>
      </c>
      <c r="AG39" s="645">
        <f t="shared" si="11"/>
        <v>4726</v>
      </c>
      <c r="AH39" s="645">
        <f t="shared" si="11"/>
        <v>2647</v>
      </c>
      <c r="AI39" s="645">
        <f t="shared" si="11"/>
        <v>5844</v>
      </c>
      <c r="AJ39" s="645">
        <f t="shared" si="11"/>
        <v>3155</v>
      </c>
      <c r="AK39" s="645">
        <f t="shared" si="11"/>
        <v>3714</v>
      </c>
      <c r="AL39" s="645">
        <f t="shared" si="11"/>
        <v>2613</v>
      </c>
      <c r="AM39" s="645">
        <f t="shared" si="11"/>
        <v>5414</v>
      </c>
      <c r="AN39" s="645">
        <f t="shared" si="11"/>
        <v>269</v>
      </c>
      <c r="AO39" s="645">
        <f t="shared" si="11"/>
        <v>9</v>
      </c>
      <c r="AP39" s="645">
        <f t="shared" si="11"/>
        <v>89683</v>
      </c>
    </row>
    <row r="40" spans="1:42" s="241" customFormat="1" ht="26.4" customHeight="1" x14ac:dyDescent="0.35">
      <c r="A40" s="239" t="s">
        <v>82</v>
      </c>
      <c r="B40" s="240"/>
      <c r="C40" s="647">
        <f>C41</f>
        <v>199</v>
      </c>
      <c r="D40" s="647">
        <f t="shared" ref="D40:AP40" si="12">D41</f>
        <v>1</v>
      </c>
      <c r="E40" s="647">
        <f t="shared" si="12"/>
        <v>175</v>
      </c>
      <c r="F40" s="647">
        <f t="shared" si="12"/>
        <v>17</v>
      </c>
      <c r="G40" s="647">
        <f t="shared" si="12"/>
        <v>49</v>
      </c>
      <c r="H40" s="647">
        <f t="shared" si="12"/>
        <v>0</v>
      </c>
      <c r="I40" s="647">
        <f t="shared" si="12"/>
        <v>17</v>
      </c>
      <c r="J40" s="647">
        <f t="shared" si="12"/>
        <v>24</v>
      </c>
      <c r="K40" s="647">
        <f t="shared" si="12"/>
        <v>52</v>
      </c>
      <c r="L40" s="647">
        <f t="shared" si="12"/>
        <v>95</v>
      </c>
      <c r="M40" s="647">
        <f t="shared" si="12"/>
        <v>17</v>
      </c>
      <c r="N40" s="647">
        <f t="shared" si="12"/>
        <v>13</v>
      </c>
      <c r="O40" s="647">
        <f t="shared" si="12"/>
        <v>27</v>
      </c>
      <c r="P40" s="647">
        <f t="shared" si="12"/>
        <v>9</v>
      </c>
      <c r="Q40" s="647">
        <f t="shared" si="12"/>
        <v>91</v>
      </c>
      <c r="R40" s="647">
        <f t="shared" si="12"/>
        <v>586</v>
      </c>
      <c r="S40" s="647">
        <f t="shared" si="12"/>
        <v>4</v>
      </c>
      <c r="T40" s="647">
        <f t="shared" si="12"/>
        <v>63</v>
      </c>
      <c r="U40" s="647">
        <f t="shared" si="12"/>
        <v>1075</v>
      </c>
      <c r="V40" s="647">
        <f t="shared" si="12"/>
        <v>2721</v>
      </c>
      <c r="W40" s="647">
        <f t="shared" si="12"/>
        <v>266</v>
      </c>
      <c r="X40" s="647">
        <f t="shared" si="12"/>
        <v>894</v>
      </c>
      <c r="Y40" s="647">
        <f t="shared" si="12"/>
        <v>87</v>
      </c>
      <c r="Z40" s="647">
        <f t="shared" si="12"/>
        <v>24</v>
      </c>
      <c r="AA40" s="647">
        <f t="shared" si="12"/>
        <v>433</v>
      </c>
      <c r="AB40" s="647">
        <f t="shared" si="12"/>
        <v>329</v>
      </c>
      <c r="AC40" s="647">
        <f t="shared" si="12"/>
        <v>303</v>
      </c>
      <c r="AD40" s="647">
        <f t="shared" si="12"/>
        <v>1053</v>
      </c>
      <c r="AE40" s="647">
        <f t="shared" si="12"/>
        <v>46</v>
      </c>
      <c r="AF40" s="647">
        <f t="shared" si="12"/>
        <v>194</v>
      </c>
      <c r="AG40" s="647">
        <f t="shared" si="12"/>
        <v>824</v>
      </c>
      <c r="AH40" s="647">
        <f t="shared" si="12"/>
        <v>219</v>
      </c>
      <c r="AI40" s="647">
        <f t="shared" si="12"/>
        <v>604</v>
      </c>
      <c r="AJ40" s="647">
        <f t="shared" si="12"/>
        <v>408</v>
      </c>
      <c r="AK40" s="647">
        <f t="shared" si="12"/>
        <v>464</v>
      </c>
      <c r="AL40" s="647">
        <f t="shared" si="12"/>
        <v>376</v>
      </c>
      <c r="AM40" s="647">
        <f t="shared" si="12"/>
        <v>535</v>
      </c>
      <c r="AN40" s="647">
        <f t="shared" si="12"/>
        <v>90</v>
      </c>
      <c r="AO40" s="647">
        <f t="shared" si="12"/>
        <v>0</v>
      </c>
      <c r="AP40" s="648">
        <f t="shared" si="12"/>
        <v>11798</v>
      </c>
    </row>
    <row r="41" spans="1:42" s="237" customFormat="1" ht="21" customHeight="1" x14ac:dyDescent="0.35">
      <c r="A41" s="243"/>
      <c r="B41" s="236" t="s">
        <v>83</v>
      </c>
      <c r="C41" s="643">
        <v>199</v>
      </c>
      <c r="D41" s="643">
        <v>1</v>
      </c>
      <c r="E41" s="643">
        <v>175</v>
      </c>
      <c r="F41" s="643">
        <v>17</v>
      </c>
      <c r="G41" s="643">
        <v>49</v>
      </c>
      <c r="H41" s="643">
        <v>0</v>
      </c>
      <c r="I41" s="643">
        <v>17</v>
      </c>
      <c r="J41" s="643">
        <v>24</v>
      </c>
      <c r="K41" s="643">
        <v>52</v>
      </c>
      <c r="L41" s="643">
        <v>95</v>
      </c>
      <c r="M41" s="643">
        <v>17</v>
      </c>
      <c r="N41" s="643">
        <v>13</v>
      </c>
      <c r="O41" s="643">
        <v>27</v>
      </c>
      <c r="P41" s="643">
        <v>9</v>
      </c>
      <c r="Q41" s="643">
        <v>91</v>
      </c>
      <c r="R41" s="643">
        <f>SUM(E41:Q41)</f>
        <v>586</v>
      </c>
      <c r="S41" s="643">
        <v>4</v>
      </c>
      <c r="T41" s="643">
        <v>63</v>
      </c>
      <c r="U41" s="643">
        <v>1075</v>
      </c>
      <c r="V41" s="643">
        <v>2721</v>
      </c>
      <c r="W41" s="643">
        <v>266</v>
      </c>
      <c r="X41" s="643">
        <v>894</v>
      </c>
      <c r="Y41" s="643">
        <v>87</v>
      </c>
      <c r="Z41" s="643">
        <v>24</v>
      </c>
      <c r="AA41" s="643">
        <v>433</v>
      </c>
      <c r="AB41" s="643">
        <v>329</v>
      </c>
      <c r="AC41" s="643">
        <v>303</v>
      </c>
      <c r="AD41" s="643">
        <v>1053</v>
      </c>
      <c r="AE41" s="643">
        <v>46</v>
      </c>
      <c r="AF41" s="643">
        <v>194</v>
      </c>
      <c r="AG41" s="643">
        <v>824</v>
      </c>
      <c r="AH41" s="643">
        <v>219</v>
      </c>
      <c r="AI41" s="643">
        <v>604</v>
      </c>
      <c r="AJ41" s="643">
        <v>408</v>
      </c>
      <c r="AK41" s="643">
        <v>464</v>
      </c>
      <c r="AL41" s="643">
        <v>376</v>
      </c>
      <c r="AM41" s="643">
        <v>535</v>
      </c>
      <c r="AN41" s="643">
        <v>90</v>
      </c>
      <c r="AO41" s="643">
        <v>0</v>
      </c>
      <c r="AP41" s="644">
        <f>SUM(S41:AO41)+R41+C41+D41</f>
        <v>11798</v>
      </c>
    </row>
    <row r="42" spans="1:42" s="241" customFormat="1" ht="26.4" customHeight="1" x14ac:dyDescent="0.35">
      <c r="A42" s="239" t="s">
        <v>84</v>
      </c>
      <c r="B42" s="246"/>
      <c r="C42" s="647">
        <f>SUM(C43:C49)</f>
        <v>403</v>
      </c>
      <c r="D42" s="647">
        <f t="shared" ref="D42:AP42" si="13">SUM(D43:D49)</f>
        <v>18</v>
      </c>
      <c r="E42" s="647">
        <f t="shared" si="13"/>
        <v>522</v>
      </c>
      <c r="F42" s="647">
        <f t="shared" si="13"/>
        <v>62</v>
      </c>
      <c r="G42" s="647">
        <f t="shared" si="13"/>
        <v>110</v>
      </c>
      <c r="H42" s="647">
        <f t="shared" si="13"/>
        <v>1</v>
      </c>
      <c r="I42" s="647">
        <f t="shared" si="13"/>
        <v>78</v>
      </c>
      <c r="J42" s="647">
        <f t="shared" si="13"/>
        <v>15</v>
      </c>
      <c r="K42" s="647">
        <f t="shared" si="13"/>
        <v>170</v>
      </c>
      <c r="L42" s="647">
        <f t="shared" si="13"/>
        <v>377</v>
      </c>
      <c r="M42" s="647">
        <f t="shared" si="13"/>
        <v>12</v>
      </c>
      <c r="N42" s="647">
        <f t="shared" si="13"/>
        <v>27</v>
      </c>
      <c r="O42" s="647">
        <f t="shared" si="13"/>
        <v>68</v>
      </c>
      <c r="P42" s="647">
        <f t="shared" si="13"/>
        <v>21</v>
      </c>
      <c r="Q42" s="647">
        <f t="shared" si="13"/>
        <v>216</v>
      </c>
      <c r="R42" s="647">
        <f t="shared" si="13"/>
        <v>1679</v>
      </c>
      <c r="S42" s="647">
        <f t="shared" si="13"/>
        <v>23</v>
      </c>
      <c r="T42" s="647">
        <f t="shared" si="13"/>
        <v>209</v>
      </c>
      <c r="U42" s="647">
        <f t="shared" si="13"/>
        <v>3333</v>
      </c>
      <c r="V42" s="647">
        <f t="shared" si="13"/>
        <v>6668</v>
      </c>
      <c r="W42" s="647">
        <f t="shared" si="13"/>
        <v>872</v>
      </c>
      <c r="X42" s="647">
        <f t="shared" si="13"/>
        <v>2565</v>
      </c>
      <c r="Y42" s="647">
        <f t="shared" si="13"/>
        <v>67</v>
      </c>
      <c r="Z42" s="647">
        <f t="shared" si="13"/>
        <v>49</v>
      </c>
      <c r="AA42" s="647">
        <f t="shared" si="13"/>
        <v>295</v>
      </c>
      <c r="AB42" s="647">
        <f t="shared" si="13"/>
        <v>804</v>
      </c>
      <c r="AC42" s="647">
        <f t="shared" si="13"/>
        <v>471</v>
      </c>
      <c r="AD42" s="647">
        <f t="shared" si="13"/>
        <v>1572</v>
      </c>
      <c r="AE42" s="647">
        <f t="shared" si="13"/>
        <v>59</v>
      </c>
      <c r="AF42" s="647">
        <f t="shared" si="13"/>
        <v>243</v>
      </c>
      <c r="AG42" s="647">
        <f t="shared" si="13"/>
        <v>1494</v>
      </c>
      <c r="AH42" s="647">
        <f t="shared" si="13"/>
        <v>860</v>
      </c>
      <c r="AI42" s="647">
        <f t="shared" si="13"/>
        <v>2106</v>
      </c>
      <c r="AJ42" s="647">
        <f t="shared" si="13"/>
        <v>1026</v>
      </c>
      <c r="AK42" s="647">
        <f t="shared" si="13"/>
        <v>1314</v>
      </c>
      <c r="AL42" s="647">
        <f t="shared" si="13"/>
        <v>740</v>
      </c>
      <c r="AM42" s="647">
        <f t="shared" si="13"/>
        <v>1843</v>
      </c>
      <c r="AN42" s="647">
        <f t="shared" si="13"/>
        <v>56</v>
      </c>
      <c r="AO42" s="647">
        <f t="shared" si="13"/>
        <v>6</v>
      </c>
      <c r="AP42" s="648">
        <f t="shared" si="13"/>
        <v>28775</v>
      </c>
    </row>
    <row r="43" spans="1:42" s="237" customFormat="1" ht="21" customHeight="1" x14ac:dyDescent="0.35">
      <c r="A43" s="245"/>
      <c r="B43" s="236" t="s">
        <v>85</v>
      </c>
      <c r="C43" s="643">
        <v>69</v>
      </c>
      <c r="D43" s="643">
        <v>2</v>
      </c>
      <c r="E43" s="643">
        <v>61</v>
      </c>
      <c r="F43" s="643">
        <v>5</v>
      </c>
      <c r="G43" s="643">
        <v>8</v>
      </c>
      <c r="H43" s="643">
        <v>0</v>
      </c>
      <c r="I43" s="643">
        <v>12</v>
      </c>
      <c r="J43" s="643">
        <v>3</v>
      </c>
      <c r="K43" s="643">
        <v>14</v>
      </c>
      <c r="L43" s="643">
        <v>41</v>
      </c>
      <c r="M43" s="643">
        <v>0</v>
      </c>
      <c r="N43" s="643">
        <v>2</v>
      </c>
      <c r="O43" s="643">
        <v>8</v>
      </c>
      <c r="P43" s="643">
        <v>0</v>
      </c>
      <c r="Q43" s="643">
        <v>18</v>
      </c>
      <c r="R43" s="643">
        <f t="shared" ref="R43:R49" si="14">SUM(E43:Q43)</f>
        <v>172</v>
      </c>
      <c r="S43" s="643">
        <v>0</v>
      </c>
      <c r="T43" s="643">
        <v>15</v>
      </c>
      <c r="U43" s="643">
        <v>334</v>
      </c>
      <c r="V43" s="643">
        <v>524</v>
      </c>
      <c r="W43" s="643">
        <v>90</v>
      </c>
      <c r="X43" s="643">
        <v>216</v>
      </c>
      <c r="Y43" s="643">
        <v>5</v>
      </c>
      <c r="Z43" s="643">
        <v>3</v>
      </c>
      <c r="AA43" s="643">
        <v>32</v>
      </c>
      <c r="AB43" s="643">
        <v>83</v>
      </c>
      <c r="AC43" s="643">
        <v>30</v>
      </c>
      <c r="AD43" s="643">
        <v>132</v>
      </c>
      <c r="AE43" s="643">
        <v>6</v>
      </c>
      <c r="AF43" s="643">
        <v>25</v>
      </c>
      <c r="AG43" s="643">
        <v>155</v>
      </c>
      <c r="AH43" s="643">
        <v>80</v>
      </c>
      <c r="AI43" s="643">
        <v>179</v>
      </c>
      <c r="AJ43" s="643">
        <v>83</v>
      </c>
      <c r="AK43" s="643">
        <v>120</v>
      </c>
      <c r="AL43" s="643">
        <v>74</v>
      </c>
      <c r="AM43" s="643">
        <v>155</v>
      </c>
      <c r="AN43" s="643">
        <v>6</v>
      </c>
      <c r="AO43" s="643">
        <v>0</v>
      </c>
      <c r="AP43" s="644">
        <f t="shared" ref="AP43:AP49" si="15">SUM(S43:AO43)+R43+C43+D43</f>
        <v>2590</v>
      </c>
    </row>
    <row r="44" spans="1:42" s="237" customFormat="1" ht="21" customHeight="1" x14ac:dyDescent="0.35">
      <c r="A44" s="245"/>
      <c r="B44" s="236" t="s">
        <v>86</v>
      </c>
      <c r="C44" s="643">
        <v>58</v>
      </c>
      <c r="D44" s="643">
        <v>1</v>
      </c>
      <c r="E44" s="643">
        <v>122</v>
      </c>
      <c r="F44" s="643">
        <v>7</v>
      </c>
      <c r="G44" s="643">
        <v>26</v>
      </c>
      <c r="H44" s="643">
        <v>0</v>
      </c>
      <c r="I44" s="643">
        <v>16</v>
      </c>
      <c r="J44" s="643">
        <v>8</v>
      </c>
      <c r="K44" s="643">
        <v>31</v>
      </c>
      <c r="L44" s="643">
        <v>125</v>
      </c>
      <c r="M44" s="643">
        <v>6</v>
      </c>
      <c r="N44" s="643">
        <v>13</v>
      </c>
      <c r="O44" s="643">
        <v>22</v>
      </c>
      <c r="P44" s="643">
        <v>7</v>
      </c>
      <c r="Q44" s="643">
        <v>63</v>
      </c>
      <c r="R44" s="643">
        <f t="shared" si="14"/>
        <v>446</v>
      </c>
      <c r="S44" s="643">
        <v>11</v>
      </c>
      <c r="T44" s="643">
        <v>76</v>
      </c>
      <c r="U44" s="643">
        <v>970</v>
      </c>
      <c r="V44" s="643">
        <v>2092</v>
      </c>
      <c r="W44" s="643">
        <v>237</v>
      </c>
      <c r="X44" s="643">
        <v>696</v>
      </c>
      <c r="Y44" s="643">
        <v>21</v>
      </c>
      <c r="Z44" s="643">
        <v>22</v>
      </c>
      <c r="AA44" s="643">
        <v>93</v>
      </c>
      <c r="AB44" s="643">
        <v>223</v>
      </c>
      <c r="AC44" s="643">
        <v>136</v>
      </c>
      <c r="AD44" s="643">
        <v>502</v>
      </c>
      <c r="AE44" s="643">
        <v>29</v>
      </c>
      <c r="AF44" s="643">
        <v>56</v>
      </c>
      <c r="AG44" s="643">
        <v>399</v>
      </c>
      <c r="AH44" s="643">
        <v>233</v>
      </c>
      <c r="AI44" s="643">
        <v>629</v>
      </c>
      <c r="AJ44" s="643">
        <v>321</v>
      </c>
      <c r="AK44" s="643">
        <v>298</v>
      </c>
      <c r="AL44" s="643">
        <v>155</v>
      </c>
      <c r="AM44" s="643">
        <v>513</v>
      </c>
      <c r="AN44" s="643">
        <v>11</v>
      </c>
      <c r="AO44" s="643">
        <v>1</v>
      </c>
      <c r="AP44" s="644">
        <f t="shared" si="15"/>
        <v>8229</v>
      </c>
    </row>
    <row r="45" spans="1:42" s="237" customFormat="1" ht="21" customHeight="1" x14ac:dyDescent="0.35">
      <c r="A45" s="245"/>
      <c r="B45" s="236" t="s">
        <v>87</v>
      </c>
      <c r="C45" s="643">
        <v>46</v>
      </c>
      <c r="D45" s="643">
        <v>4</v>
      </c>
      <c r="E45" s="643">
        <v>64</v>
      </c>
      <c r="F45" s="643">
        <v>1</v>
      </c>
      <c r="G45" s="643">
        <v>16</v>
      </c>
      <c r="H45" s="643">
        <v>0</v>
      </c>
      <c r="I45" s="643">
        <v>18</v>
      </c>
      <c r="J45" s="643">
        <v>2</v>
      </c>
      <c r="K45" s="643">
        <v>28</v>
      </c>
      <c r="L45" s="643">
        <v>51</v>
      </c>
      <c r="M45" s="643">
        <v>2</v>
      </c>
      <c r="N45" s="643">
        <v>5</v>
      </c>
      <c r="O45" s="643">
        <v>11</v>
      </c>
      <c r="P45" s="643">
        <v>1</v>
      </c>
      <c r="Q45" s="643">
        <v>34</v>
      </c>
      <c r="R45" s="643">
        <f t="shared" si="14"/>
        <v>233</v>
      </c>
      <c r="S45" s="643">
        <v>3</v>
      </c>
      <c r="T45" s="643">
        <v>38</v>
      </c>
      <c r="U45" s="643">
        <v>486</v>
      </c>
      <c r="V45" s="643">
        <v>1233</v>
      </c>
      <c r="W45" s="643">
        <v>138</v>
      </c>
      <c r="X45" s="643">
        <v>526</v>
      </c>
      <c r="Y45" s="643">
        <v>13</v>
      </c>
      <c r="Z45" s="643">
        <v>10</v>
      </c>
      <c r="AA45" s="643">
        <v>70</v>
      </c>
      <c r="AB45" s="643">
        <v>143</v>
      </c>
      <c r="AC45" s="643">
        <v>112</v>
      </c>
      <c r="AD45" s="643">
        <v>313</v>
      </c>
      <c r="AE45" s="643">
        <v>10</v>
      </c>
      <c r="AF45" s="643">
        <v>60</v>
      </c>
      <c r="AG45" s="643">
        <v>282</v>
      </c>
      <c r="AH45" s="643">
        <v>214</v>
      </c>
      <c r="AI45" s="643">
        <v>434</v>
      </c>
      <c r="AJ45" s="643">
        <v>201</v>
      </c>
      <c r="AK45" s="643">
        <v>255</v>
      </c>
      <c r="AL45" s="643">
        <v>152</v>
      </c>
      <c r="AM45" s="643">
        <v>375</v>
      </c>
      <c r="AN45" s="643">
        <v>7</v>
      </c>
      <c r="AO45" s="643">
        <v>5</v>
      </c>
      <c r="AP45" s="644">
        <f t="shared" si="15"/>
        <v>5363</v>
      </c>
    </row>
    <row r="46" spans="1:42" s="237" customFormat="1" ht="21" customHeight="1" x14ac:dyDescent="0.35">
      <c r="A46" s="245"/>
      <c r="B46" s="236" t="s">
        <v>88</v>
      </c>
      <c r="C46" s="643">
        <v>39</v>
      </c>
      <c r="D46" s="643">
        <v>6</v>
      </c>
      <c r="E46" s="643">
        <v>42</v>
      </c>
      <c r="F46" s="643">
        <v>1</v>
      </c>
      <c r="G46" s="643">
        <v>7</v>
      </c>
      <c r="H46" s="643">
        <v>0</v>
      </c>
      <c r="I46" s="643">
        <v>11</v>
      </c>
      <c r="J46" s="643">
        <v>1</v>
      </c>
      <c r="K46" s="643">
        <v>23</v>
      </c>
      <c r="L46" s="643">
        <v>35</v>
      </c>
      <c r="M46" s="643">
        <v>0</v>
      </c>
      <c r="N46" s="643">
        <v>4</v>
      </c>
      <c r="O46" s="643">
        <v>6</v>
      </c>
      <c r="P46" s="643">
        <v>4</v>
      </c>
      <c r="Q46" s="643">
        <v>28</v>
      </c>
      <c r="R46" s="643">
        <f t="shared" si="14"/>
        <v>162</v>
      </c>
      <c r="S46" s="643">
        <v>1</v>
      </c>
      <c r="T46" s="643">
        <v>16</v>
      </c>
      <c r="U46" s="643">
        <v>324</v>
      </c>
      <c r="V46" s="643">
        <v>420</v>
      </c>
      <c r="W46" s="643">
        <v>65</v>
      </c>
      <c r="X46" s="643">
        <v>144</v>
      </c>
      <c r="Y46" s="643">
        <v>3</v>
      </c>
      <c r="Z46" s="643">
        <v>0</v>
      </c>
      <c r="AA46" s="643">
        <v>30</v>
      </c>
      <c r="AB46" s="643">
        <v>48</v>
      </c>
      <c r="AC46" s="643">
        <v>32</v>
      </c>
      <c r="AD46" s="643">
        <v>120</v>
      </c>
      <c r="AE46" s="643">
        <v>4</v>
      </c>
      <c r="AF46" s="643">
        <v>15</v>
      </c>
      <c r="AG46" s="643">
        <v>125</v>
      </c>
      <c r="AH46" s="643">
        <v>46</v>
      </c>
      <c r="AI46" s="643">
        <v>124</v>
      </c>
      <c r="AJ46" s="643">
        <v>54</v>
      </c>
      <c r="AK46" s="643">
        <v>81</v>
      </c>
      <c r="AL46" s="643">
        <v>58</v>
      </c>
      <c r="AM46" s="643">
        <v>104</v>
      </c>
      <c r="AN46" s="643">
        <v>4</v>
      </c>
      <c r="AO46" s="643">
        <v>0</v>
      </c>
      <c r="AP46" s="644">
        <f t="shared" si="15"/>
        <v>2025</v>
      </c>
    </row>
    <row r="47" spans="1:42" s="237" customFormat="1" ht="21" customHeight="1" x14ac:dyDescent="0.35">
      <c r="A47" s="245"/>
      <c r="B47" s="236" t="s">
        <v>89</v>
      </c>
      <c r="C47" s="643">
        <v>78</v>
      </c>
      <c r="D47" s="643">
        <v>3</v>
      </c>
      <c r="E47" s="643">
        <v>39</v>
      </c>
      <c r="F47" s="643">
        <v>6</v>
      </c>
      <c r="G47" s="643">
        <v>5</v>
      </c>
      <c r="H47" s="643">
        <v>0</v>
      </c>
      <c r="I47" s="643">
        <v>1</v>
      </c>
      <c r="J47" s="643">
        <v>0</v>
      </c>
      <c r="K47" s="643">
        <v>7</v>
      </c>
      <c r="L47" s="643">
        <v>11</v>
      </c>
      <c r="M47" s="643">
        <v>0</v>
      </c>
      <c r="N47" s="643">
        <v>0</v>
      </c>
      <c r="O47" s="643">
        <v>5</v>
      </c>
      <c r="P47" s="643">
        <v>3</v>
      </c>
      <c r="Q47" s="643">
        <v>13</v>
      </c>
      <c r="R47" s="643">
        <f t="shared" si="14"/>
        <v>90</v>
      </c>
      <c r="S47" s="643">
        <v>2</v>
      </c>
      <c r="T47" s="643">
        <v>12</v>
      </c>
      <c r="U47" s="643">
        <v>264</v>
      </c>
      <c r="V47" s="643">
        <v>431</v>
      </c>
      <c r="W47" s="643">
        <v>62</v>
      </c>
      <c r="X47" s="643">
        <v>178</v>
      </c>
      <c r="Y47" s="643">
        <v>3</v>
      </c>
      <c r="Z47" s="643">
        <v>0</v>
      </c>
      <c r="AA47" s="643">
        <v>10</v>
      </c>
      <c r="AB47" s="643">
        <v>59</v>
      </c>
      <c r="AC47" s="643">
        <v>22</v>
      </c>
      <c r="AD47" s="643">
        <v>83</v>
      </c>
      <c r="AE47" s="643">
        <v>2</v>
      </c>
      <c r="AF47" s="643">
        <v>19</v>
      </c>
      <c r="AG47" s="643">
        <v>102</v>
      </c>
      <c r="AH47" s="643">
        <v>75</v>
      </c>
      <c r="AI47" s="643">
        <v>151</v>
      </c>
      <c r="AJ47" s="643">
        <v>85</v>
      </c>
      <c r="AK47" s="643">
        <v>101</v>
      </c>
      <c r="AL47" s="643">
        <v>67</v>
      </c>
      <c r="AM47" s="643">
        <v>129</v>
      </c>
      <c r="AN47" s="643">
        <v>2</v>
      </c>
      <c r="AO47" s="643">
        <v>0</v>
      </c>
      <c r="AP47" s="644">
        <f t="shared" si="15"/>
        <v>2030</v>
      </c>
    </row>
    <row r="48" spans="1:42" s="237" customFormat="1" ht="21" customHeight="1" x14ac:dyDescent="0.35">
      <c r="A48" s="245"/>
      <c r="B48" s="236" t="s">
        <v>301</v>
      </c>
      <c r="C48" s="643">
        <v>96</v>
      </c>
      <c r="D48" s="643">
        <v>1</v>
      </c>
      <c r="E48" s="643">
        <v>153</v>
      </c>
      <c r="F48" s="643">
        <v>38</v>
      </c>
      <c r="G48" s="643">
        <v>38</v>
      </c>
      <c r="H48" s="643">
        <v>1</v>
      </c>
      <c r="I48" s="643">
        <v>18</v>
      </c>
      <c r="J48" s="643">
        <v>0</v>
      </c>
      <c r="K48" s="643">
        <v>54</v>
      </c>
      <c r="L48" s="643">
        <v>76</v>
      </c>
      <c r="M48" s="643">
        <v>3</v>
      </c>
      <c r="N48" s="643">
        <v>2</v>
      </c>
      <c r="O48" s="643">
        <v>16</v>
      </c>
      <c r="P48" s="643">
        <v>5</v>
      </c>
      <c r="Q48" s="643">
        <v>43</v>
      </c>
      <c r="R48" s="643">
        <f t="shared" si="14"/>
        <v>447</v>
      </c>
      <c r="S48" s="643">
        <v>4</v>
      </c>
      <c r="T48" s="643">
        <v>41</v>
      </c>
      <c r="U48" s="643">
        <v>547</v>
      </c>
      <c r="V48" s="643">
        <v>1312</v>
      </c>
      <c r="W48" s="643">
        <v>198</v>
      </c>
      <c r="X48" s="643">
        <v>577</v>
      </c>
      <c r="Y48" s="643">
        <v>13</v>
      </c>
      <c r="Z48" s="643">
        <v>7</v>
      </c>
      <c r="AA48" s="643">
        <v>44</v>
      </c>
      <c r="AB48" s="643">
        <v>166</v>
      </c>
      <c r="AC48" s="643">
        <v>99</v>
      </c>
      <c r="AD48" s="643">
        <v>287</v>
      </c>
      <c r="AE48" s="643">
        <v>8</v>
      </c>
      <c r="AF48" s="643">
        <v>51</v>
      </c>
      <c r="AG48" s="643">
        <v>310</v>
      </c>
      <c r="AH48" s="643">
        <v>149</v>
      </c>
      <c r="AI48" s="643">
        <v>424</v>
      </c>
      <c r="AJ48" s="643">
        <v>187</v>
      </c>
      <c r="AK48" s="643">
        <v>345</v>
      </c>
      <c r="AL48" s="643">
        <v>153</v>
      </c>
      <c r="AM48" s="643">
        <v>373</v>
      </c>
      <c r="AN48" s="643">
        <v>25</v>
      </c>
      <c r="AO48" s="643">
        <v>0</v>
      </c>
      <c r="AP48" s="644">
        <f t="shared" si="15"/>
        <v>5864</v>
      </c>
    </row>
    <row r="49" spans="1:42" s="237" customFormat="1" ht="21" customHeight="1" x14ac:dyDescent="0.35">
      <c r="A49" s="245"/>
      <c r="B49" s="236" t="s">
        <v>300</v>
      </c>
      <c r="C49" s="643">
        <v>17</v>
      </c>
      <c r="D49" s="643">
        <v>1</v>
      </c>
      <c r="E49" s="643">
        <v>41</v>
      </c>
      <c r="F49" s="643">
        <v>4</v>
      </c>
      <c r="G49" s="643">
        <v>10</v>
      </c>
      <c r="H49" s="643">
        <v>0</v>
      </c>
      <c r="I49" s="643">
        <v>2</v>
      </c>
      <c r="J49" s="643">
        <v>1</v>
      </c>
      <c r="K49" s="643">
        <v>13</v>
      </c>
      <c r="L49" s="643">
        <v>38</v>
      </c>
      <c r="M49" s="643">
        <v>1</v>
      </c>
      <c r="N49" s="643">
        <v>1</v>
      </c>
      <c r="O49" s="643">
        <v>0</v>
      </c>
      <c r="P49" s="643">
        <v>1</v>
      </c>
      <c r="Q49" s="643">
        <v>17</v>
      </c>
      <c r="R49" s="643">
        <f t="shared" si="14"/>
        <v>129</v>
      </c>
      <c r="S49" s="643">
        <v>2</v>
      </c>
      <c r="T49" s="643">
        <v>11</v>
      </c>
      <c r="U49" s="643">
        <v>408</v>
      </c>
      <c r="V49" s="643">
        <v>656</v>
      </c>
      <c r="W49" s="643">
        <v>82</v>
      </c>
      <c r="X49" s="643">
        <v>228</v>
      </c>
      <c r="Y49" s="643">
        <v>9</v>
      </c>
      <c r="Z49" s="643">
        <v>7</v>
      </c>
      <c r="AA49" s="643">
        <v>16</v>
      </c>
      <c r="AB49" s="643">
        <v>82</v>
      </c>
      <c r="AC49" s="643">
        <v>40</v>
      </c>
      <c r="AD49" s="643">
        <v>135</v>
      </c>
      <c r="AE49" s="643">
        <v>0</v>
      </c>
      <c r="AF49" s="643">
        <v>17</v>
      </c>
      <c r="AG49" s="643">
        <v>121</v>
      </c>
      <c r="AH49" s="643">
        <v>63</v>
      </c>
      <c r="AI49" s="643">
        <v>165</v>
      </c>
      <c r="AJ49" s="643">
        <v>95</v>
      </c>
      <c r="AK49" s="643">
        <v>114</v>
      </c>
      <c r="AL49" s="643">
        <v>81</v>
      </c>
      <c r="AM49" s="643">
        <v>194</v>
      </c>
      <c r="AN49" s="643">
        <v>1</v>
      </c>
      <c r="AO49" s="643">
        <v>0</v>
      </c>
      <c r="AP49" s="644">
        <f t="shared" si="15"/>
        <v>2674</v>
      </c>
    </row>
    <row r="50" spans="1:42" s="241" customFormat="1" ht="26.4" customHeight="1" x14ac:dyDescent="0.35">
      <c r="A50" s="239" t="s">
        <v>90</v>
      </c>
      <c r="B50" s="246"/>
      <c r="C50" s="647">
        <f t="shared" ref="C50:AP50" si="16">C51+C52+C53+C54</f>
        <v>420</v>
      </c>
      <c r="D50" s="647">
        <f t="shared" si="16"/>
        <v>27</v>
      </c>
      <c r="E50" s="647">
        <f t="shared" si="16"/>
        <v>529</v>
      </c>
      <c r="F50" s="647">
        <f t="shared" si="16"/>
        <v>39</v>
      </c>
      <c r="G50" s="647">
        <f t="shared" si="16"/>
        <v>119</v>
      </c>
      <c r="H50" s="647">
        <f t="shared" si="16"/>
        <v>0</v>
      </c>
      <c r="I50" s="647">
        <f t="shared" si="16"/>
        <v>44</v>
      </c>
      <c r="J50" s="647">
        <f t="shared" si="16"/>
        <v>18</v>
      </c>
      <c r="K50" s="647">
        <f t="shared" si="16"/>
        <v>151</v>
      </c>
      <c r="L50" s="647">
        <f t="shared" si="16"/>
        <v>422</v>
      </c>
      <c r="M50" s="647">
        <f t="shared" si="16"/>
        <v>29</v>
      </c>
      <c r="N50" s="647">
        <f t="shared" si="16"/>
        <v>32</v>
      </c>
      <c r="O50" s="647">
        <f t="shared" si="16"/>
        <v>98</v>
      </c>
      <c r="P50" s="647">
        <f t="shared" si="16"/>
        <v>33</v>
      </c>
      <c r="Q50" s="647">
        <f t="shared" si="16"/>
        <v>255</v>
      </c>
      <c r="R50" s="647">
        <f t="shared" si="16"/>
        <v>1769</v>
      </c>
      <c r="S50" s="647">
        <f t="shared" si="16"/>
        <v>42</v>
      </c>
      <c r="T50" s="647">
        <f t="shared" si="16"/>
        <v>164</v>
      </c>
      <c r="U50" s="647">
        <f t="shared" si="16"/>
        <v>3282</v>
      </c>
      <c r="V50" s="647">
        <f t="shared" si="16"/>
        <v>6352</v>
      </c>
      <c r="W50" s="647">
        <f t="shared" si="16"/>
        <v>863</v>
      </c>
      <c r="X50" s="647">
        <f t="shared" si="16"/>
        <v>2663</v>
      </c>
      <c r="Y50" s="647">
        <f t="shared" si="16"/>
        <v>115</v>
      </c>
      <c r="Z50" s="647">
        <f t="shared" si="16"/>
        <v>43</v>
      </c>
      <c r="AA50" s="647">
        <f t="shared" si="16"/>
        <v>310</v>
      </c>
      <c r="AB50" s="647">
        <f t="shared" si="16"/>
        <v>722</v>
      </c>
      <c r="AC50" s="647">
        <f t="shared" si="16"/>
        <v>615</v>
      </c>
      <c r="AD50" s="647">
        <f t="shared" si="16"/>
        <v>1786</v>
      </c>
      <c r="AE50" s="647">
        <f t="shared" si="16"/>
        <v>89</v>
      </c>
      <c r="AF50" s="647">
        <f t="shared" si="16"/>
        <v>274</v>
      </c>
      <c r="AG50" s="647">
        <f t="shared" si="16"/>
        <v>1370</v>
      </c>
      <c r="AH50" s="647">
        <f t="shared" si="16"/>
        <v>789</v>
      </c>
      <c r="AI50" s="647">
        <f t="shared" si="16"/>
        <v>1778</v>
      </c>
      <c r="AJ50" s="647">
        <f t="shared" si="16"/>
        <v>1064</v>
      </c>
      <c r="AK50" s="647">
        <f t="shared" si="16"/>
        <v>1065</v>
      </c>
      <c r="AL50" s="647">
        <f t="shared" si="16"/>
        <v>874</v>
      </c>
      <c r="AM50" s="647">
        <f t="shared" si="16"/>
        <v>1480</v>
      </c>
      <c r="AN50" s="647">
        <f t="shared" si="16"/>
        <v>53</v>
      </c>
      <c r="AO50" s="647">
        <f t="shared" si="16"/>
        <v>2</v>
      </c>
      <c r="AP50" s="648">
        <f t="shared" si="16"/>
        <v>28011</v>
      </c>
    </row>
    <row r="51" spans="1:42" s="237" customFormat="1" ht="21" customHeight="1" x14ac:dyDescent="0.35">
      <c r="A51" s="245"/>
      <c r="B51" s="236" t="s">
        <v>91</v>
      </c>
      <c r="C51" s="643">
        <v>79</v>
      </c>
      <c r="D51" s="643">
        <v>7</v>
      </c>
      <c r="E51" s="643">
        <v>59</v>
      </c>
      <c r="F51" s="643">
        <v>3</v>
      </c>
      <c r="G51" s="643">
        <v>5</v>
      </c>
      <c r="H51" s="643">
        <v>0</v>
      </c>
      <c r="I51" s="643">
        <v>11</v>
      </c>
      <c r="J51" s="643">
        <v>1</v>
      </c>
      <c r="K51" s="643">
        <v>22</v>
      </c>
      <c r="L51" s="643">
        <v>35</v>
      </c>
      <c r="M51" s="643">
        <v>1</v>
      </c>
      <c r="N51" s="643">
        <v>1</v>
      </c>
      <c r="O51" s="643">
        <v>8</v>
      </c>
      <c r="P51" s="643">
        <v>0</v>
      </c>
      <c r="Q51" s="643">
        <v>19</v>
      </c>
      <c r="R51" s="643">
        <f t="shared" ref="R51:R54" si="17">SUM(E51:Q51)</f>
        <v>165</v>
      </c>
      <c r="S51" s="643">
        <v>5</v>
      </c>
      <c r="T51" s="643">
        <v>27</v>
      </c>
      <c r="U51" s="643">
        <v>351</v>
      </c>
      <c r="V51" s="643">
        <v>537</v>
      </c>
      <c r="W51" s="643">
        <v>89</v>
      </c>
      <c r="X51" s="643">
        <v>218</v>
      </c>
      <c r="Y51" s="643">
        <v>9</v>
      </c>
      <c r="Z51" s="643">
        <v>2</v>
      </c>
      <c r="AA51" s="643">
        <v>25</v>
      </c>
      <c r="AB51" s="643">
        <v>66</v>
      </c>
      <c r="AC51" s="643">
        <v>37</v>
      </c>
      <c r="AD51" s="643">
        <v>159</v>
      </c>
      <c r="AE51" s="643">
        <v>3</v>
      </c>
      <c r="AF51" s="643">
        <v>26</v>
      </c>
      <c r="AG51" s="643">
        <v>155</v>
      </c>
      <c r="AH51" s="643">
        <v>106</v>
      </c>
      <c r="AI51" s="643">
        <v>181</v>
      </c>
      <c r="AJ51" s="643">
        <v>91</v>
      </c>
      <c r="AK51" s="643">
        <v>107</v>
      </c>
      <c r="AL51" s="643">
        <v>92</v>
      </c>
      <c r="AM51" s="643">
        <v>102</v>
      </c>
      <c r="AN51" s="643">
        <v>11</v>
      </c>
      <c r="AO51" s="643">
        <v>0</v>
      </c>
      <c r="AP51" s="644">
        <f>SUM(S51:AO51)+R51+C51+D51</f>
        <v>2650</v>
      </c>
    </row>
    <row r="52" spans="1:42" s="237" customFormat="1" ht="21" customHeight="1" x14ac:dyDescent="0.35">
      <c r="A52" s="245"/>
      <c r="B52" s="236" t="s">
        <v>90</v>
      </c>
      <c r="C52" s="643">
        <v>108</v>
      </c>
      <c r="D52" s="643">
        <v>13</v>
      </c>
      <c r="E52" s="643">
        <v>240</v>
      </c>
      <c r="F52" s="643">
        <v>15</v>
      </c>
      <c r="G52" s="643">
        <v>54</v>
      </c>
      <c r="H52" s="643">
        <v>0</v>
      </c>
      <c r="I52" s="643">
        <v>22</v>
      </c>
      <c r="J52" s="643">
        <v>13</v>
      </c>
      <c r="K52" s="643">
        <v>69</v>
      </c>
      <c r="L52" s="643">
        <v>240</v>
      </c>
      <c r="M52" s="643">
        <v>20</v>
      </c>
      <c r="N52" s="643">
        <v>17</v>
      </c>
      <c r="O52" s="643">
        <v>52</v>
      </c>
      <c r="P52" s="643">
        <v>21</v>
      </c>
      <c r="Q52" s="643">
        <v>122</v>
      </c>
      <c r="R52" s="643">
        <f t="shared" si="17"/>
        <v>885</v>
      </c>
      <c r="S52" s="643">
        <v>28</v>
      </c>
      <c r="T52" s="643">
        <v>85</v>
      </c>
      <c r="U52" s="643">
        <v>1573</v>
      </c>
      <c r="V52" s="643">
        <v>3660</v>
      </c>
      <c r="W52" s="643">
        <v>499</v>
      </c>
      <c r="X52" s="643">
        <v>1560</v>
      </c>
      <c r="Y52" s="643">
        <v>77</v>
      </c>
      <c r="Z52" s="643">
        <v>32</v>
      </c>
      <c r="AA52" s="643">
        <v>211</v>
      </c>
      <c r="AB52" s="643">
        <v>386</v>
      </c>
      <c r="AC52" s="643">
        <v>386</v>
      </c>
      <c r="AD52" s="643">
        <v>1050</v>
      </c>
      <c r="AE52" s="643">
        <v>81</v>
      </c>
      <c r="AF52" s="643">
        <v>159</v>
      </c>
      <c r="AG52" s="643">
        <v>715</v>
      </c>
      <c r="AH52" s="643">
        <v>380</v>
      </c>
      <c r="AI52" s="643">
        <v>1071</v>
      </c>
      <c r="AJ52" s="643">
        <v>623</v>
      </c>
      <c r="AK52" s="643">
        <v>616</v>
      </c>
      <c r="AL52" s="643">
        <v>487</v>
      </c>
      <c r="AM52" s="643">
        <v>881</v>
      </c>
      <c r="AN52" s="643">
        <v>12</v>
      </c>
      <c r="AO52" s="643">
        <v>1</v>
      </c>
      <c r="AP52" s="644">
        <f>SUM(S52:AO52)+R52+C52+D52</f>
        <v>15579</v>
      </c>
    </row>
    <row r="53" spans="1:42" s="237" customFormat="1" ht="21" customHeight="1" x14ac:dyDescent="0.35">
      <c r="A53" s="245"/>
      <c r="B53" s="236" t="s">
        <v>92</v>
      </c>
      <c r="C53" s="643">
        <v>158</v>
      </c>
      <c r="D53" s="643">
        <v>6</v>
      </c>
      <c r="E53" s="643">
        <v>194</v>
      </c>
      <c r="F53" s="643">
        <v>20</v>
      </c>
      <c r="G53" s="643">
        <v>57</v>
      </c>
      <c r="H53" s="643">
        <v>0</v>
      </c>
      <c r="I53" s="643">
        <v>10</v>
      </c>
      <c r="J53" s="643">
        <v>3</v>
      </c>
      <c r="K53" s="643">
        <v>51</v>
      </c>
      <c r="L53" s="643">
        <v>132</v>
      </c>
      <c r="M53" s="643">
        <v>4</v>
      </c>
      <c r="N53" s="643">
        <v>13</v>
      </c>
      <c r="O53" s="643">
        <v>35</v>
      </c>
      <c r="P53" s="643">
        <v>12</v>
      </c>
      <c r="Q53" s="643">
        <v>102</v>
      </c>
      <c r="R53" s="643">
        <f t="shared" si="17"/>
        <v>633</v>
      </c>
      <c r="S53" s="643">
        <v>8</v>
      </c>
      <c r="T53" s="643">
        <v>47</v>
      </c>
      <c r="U53" s="643">
        <v>1078</v>
      </c>
      <c r="V53" s="643">
        <v>1732</v>
      </c>
      <c r="W53" s="643">
        <v>210</v>
      </c>
      <c r="X53" s="643">
        <v>728</v>
      </c>
      <c r="Y53" s="643">
        <v>29</v>
      </c>
      <c r="Z53" s="643">
        <v>8</v>
      </c>
      <c r="AA53" s="643">
        <v>51</v>
      </c>
      <c r="AB53" s="643">
        <v>216</v>
      </c>
      <c r="AC53" s="643">
        <v>148</v>
      </c>
      <c r="AD53" s="643">
        <v>473</v>
      </c>
      <c r="AE53" s="643">
        <v>4</v>
      </c>
      <c r="AF53" s="643">
        <v>68</v>
      </c>
      <c r="AG53" s="643">
        <v>384</v>
      </c>
      <c r="AH53" s="643">
        <v>257</v>
      </c>
      <c r="AI53" s="643">
        <v>417</v>
      </c>
      <c r="AJ53" s="643">
        <v>303</v>
      </c>
      <c r="AK53" s="643">
        <v>275</v>
      </c>
      <c r="AL53" s="643">
        <v>242</v>
      </c>
      <c r="AM53" s="643">
        <v>422</v>
      </c>
      <c r="AN53" s="643">
        <v>26</v>
      </c>
      <c r="AO53" s="643">
        <v>1</v>
      </c>
      <c r="AP53" s="644">
        <f>SUM(S53:AO53)+R53+C53+D53</f>
        <v>7924</v>
      </c>
    </row>
    <row r="54" spans="1:42" s="237" customFormat="1" ht="21" customHeight="1" x14ac:dyDescent="0.35">
      <c r="A54" s="245"/>
      <c r="B54" s="236" t="s">
        <v>93</v>
      </c>
      <c r="C54" s="643">
        <v>75</v>
      </c>
      <c r="D54" s="643">
        <v>1</v>
      </c>
      <c r="E54" s="643">
        <v>36</v>
      </c>
      <c r="F54" s="643">
        <v>1</v>
      </c>
      <c r="G54" s="643">
        <v>3</v>
      </c>
      <c r="H54" s="643">
        <v>0</v>
      </c>
      <c r="I54" s="643">
        <v>1</v>
      </c>
      <c r="J54" s="643">
        <v>1</v>
      </c>
      <c r="K54" s="643">
        <v>9</v>
      </c>
      <c r="L54" s="643">
        <v>15</v>
      </c>
      <c r="M54" s="643">
        <v>4</v>
      </c>
      <c r="N54" s="643">
        <v>1</v>
      </c>
      <c r="O54" s="643">
        <v>3</v>
      </c>
      <c r="P54" s="643">
        <v>0</v>
      </c>
      <c r="Q54" s="643">
        <v>12</v>
      </c>
      <c r="R54" s="643">
        <f t="shared" si="17"/>
        <v>86</v>
      </c>
      <c r="S54" s="643">
        <v>1</v>
      </c>
      <c r="T54" s="643">
        <v>5</v>
      </c>
      <c r="U54" s="643">
        <v>280</v>
      </c>
      <c r="V54" s="643">
        <v>423</v>
      </c>
      <c r="W54" s="643">
        <v>65</v>
      </c>
      <c r="X54" s="643">
        <v>157</v>
      </c>
      <c r="Y54" s="643">
        <v>0</v>
      </c>
      <c r="Z54" s="643">
        <v>1</v>
      </c>
      <c r="AA54" s="643">
        <v>23</v>
      </c>
      <c r="AB54" s="643">
        <v>54</v>
      </c>
      <c r="AC54" s="643">
        <v>44</v>
      </c>
      <c r="AD54" s="643">
        <v>104</v>
      </c>
      <c r="AE54" s="643">
        <v>1</v>
      </c>
      <c r="AF54" s="643">
        <v>21</v>
      </c>
      <c r="AG54" s="643">
        <v>116</v>
      </c>
      <c r="AH54" s="643">
        <v>46</v>
      </c>
      <c r="AI54" s="643">
        <v>109</v>
      </c>
      <c r="AJ54" s="643">
        <v>47</v>
      </c>
      <c r="AK54" s="643">
        <v>67</v>
      </c>
      <c r="AL54" s="643">
        <v>53</v>
      </c>
      <c r="AM54" s="643">
        <v>75</v>
      </c>
      <c r="AN54" s="643">
        <v>4</v>
      </c>
      <c r="AO54" s="643">
        <v>0</v>
      </c>
      <c r="AP54" s="644">
        <f>SUM(S54:AO54)+R54+C54+D54</f>
        <v>1858</v>
      </c>
    </row>
    <row r="55" spans="1:42" s="241" customFormat="1" ht="26.4" customHeight="1" x14ac:dyDescent="0.35">
      <c r="A55" s="239" t="s">
        <v>94</v>
      </c>
      <c r="B55" s="246"/>
      <c r="C55" s="647">
        <f>SUM(C56:C60)</f>
        <v>264</v>
      </c>
      <c r="D55" s="647">
        <f t="shared" ref="D55:AP55" si="18">SUM(D56:D60)</f>
        <v>16</v>
      </c>
      <c r="E55" s="647">
        <f t="shared" si="18"/>
        <v>160</v>
      </c>
      <c r="F55" s="647">
        <f t="shared" si="18"/>
        <v>7</v>
      </c>
      <c r="G55" s="647">
        <f t="shared" si="18"/>
        <v>53</v>
      </c>
      <c r="H55" s="647">
        <f t="shared" si="18"/>
        <v>0</v>
      </c>
      <c r="I55" s="647">
        <f t="shared" si="18"/>
        <v>9</v>
      </c>
      <c r="J55" s="647">
        <f t="shared" si="18"/>
        <v>4</v>
      </c>
      <c r="K55" s="647">
        <f t="shared" si="18"/>
        <v>42</v>
      </c>
      <c r="L55" s="647">
        <f t="shared" si="18"/>
        <v>45</v>
      </c>
      <c r="M55" s="647">
        <f t="shared" si="18"/>
        <v>2</v>
      </c>
      <c r="N55" s="647">
        <f t="shared" si="18"/>
        <v>3</v>
      </c>
      <c r="O55" s="647">
        <f t="shared" si="18"/>
        <v>18</v>
      </c>
      <c r="P55" s="647">
        <f t="shared" si="18"/>
        <v>6</v>
      </c>
      <c r="Q55" s="647">
        <f t="shared" si="18"/>
        <v>33</v>
      </c>
      <c r="R55" s="647">
        <f t="shared" si="18"/>
        <v>382</v>
      </c>
      <c r="S55" s="647">
        <f t="shared" si="18"/>
        <v>13</v>
      </c>
      <c r="T55" s="647">
        <f t="shared" si="18"/>
        <v>78</v>
      </c>
      <c r="U55" s="647">
        <f t="shared" si="18"/>
        <v>853</v>
      </c>
      <c r="V55" s="647">
        <f t="shared" si="18"/>
        <v>1579</v>
      </c>
      <c r="W55" s="647">
        <f t="shared" si="18"/>
        <v>183</v>
      </c>
      <c r="X55" s="647">
        <f t="shared" si="18"/>
        <v>776</v>
      </c>
      <c r="Y55" s="647">
        <f t="shared" si="18"/>
        <v>19</v>
      </c>
      <c r="Z55" s="647">
        <f t="shared" si="18"/>
        <v>11</v>
      </c>
      <c r="AA55" s="647">
        <f t="shared" si="18"/>
        <v>23</v>
      </c>
      <c r="AB55" s="647">
        <f t="shared" si="18"/>
        <v>196</v>
      </c>
      <c r="AC55" s="647">
        <f t="shared" si="18"/>
        <v>122</v>
      </c>
      <c r="AD55" s="647">
        <f t="shared" si="18"/>
        <v>296</v>
      </c>
      <c r="AE55" s="647">
        <f t="shared" si="18"/>
        <v>11</v>
      </c>
      <c r="AF55" s="647">
        <f t="shared" si="18"/>
        <v>49</v>
      </c>
      <c r="AG55" s="647">
        <f t="shared" si="18"/>
        <v>339</v>
      </c>
      <c r="AH55" s="647">
        <f t="shared" si="18"/>
        <v>309</v>
      </c>
      <c r="AI55" s="647">
        <f t="shared" si="18"/>
        <v>542</v>
      </c>
      <c r="AJ55" s="647">
        <f t="shared" si="18"/>
        <v>240</v>
      </c>
      <c r="AK55" s="647">
        <f t="shared" si="18"/>
        <v>329</v>
      </c>
      <c r="AL55" s="647">
        <f t="shared" si="18"/>
        <v>248</v>
      </c>
      <c r="AM55" s="647">
        <f t="shared" si="18"/>
        <v>539</v>
      </c>
      <c r="AN55" s="647">
        <f t="shared" si="18"/>
        <v>17</v>
      </c>
      <c r="AO55" s="647">
        <f t="shared" si="18"/>
        <v>0</v>
      </c>
      <c r="AP55" s="648">
        <f t="shared" si="18"/>
        <v>7434</v>
      </c>
    </row>
    <row r="56" spans="1:42" s="237" customFormat="1" ht="21" customHeight="1" x14ac:dyDescent="0.35">
      <c r="A56" s="245"/>
      <c r="B56" s="236" t="s">
        <v>95</v>
      </c>
      <c r="C56" s="643">
        <v>14</v>
      </c>
      <c r="D56" s="643">
        <v>2</v>
      </c>
      <c r="E56" s="643">
        <v>28</v>
      </c>
      <c r="F56" s="643">
        <v>2</v>
      </c>
      <c r="G56" s="643">
        <v>4</v>
      </c>
      <c r="H56" s="643">
        <v>0</v>
      </c>
      <c r="I56" s="643">
        <v>2</v>
      </c>
      <c r="J56" s="643">
        <v>0</v>
      </c>
      <c r="K56" s="643">
        <v>7</v>
      </c>
      <c r="L56" s="643">
        <v>5</v>
      </c>
      <c r="M56" s="643">
        <v>0</v>
      </c>
      <c r="N56" s="643">
        <v>0</v>
      </c>
      <c r="O56" s="643">
        <v>2</v>
      </c>
      <c r="P56" s="643">
        <v>3</v>
      </c>
      <c r="Q56" s="643">
        <v>1</v>
      </c>
      <c r="R56" s="643">
        <f t="shared" ref="R56:R60" si="19">SUM(E56:Q56)</f>
        <v>54</v>
      </c>
      <c r="S56" s="643">
        <v>2</v>
      </c>
      <c r="T56" s="643">
        <v>14</v>
      </c>
      <c r="U56" s="643">
        <v>67</v>
      </c>
      <c r="V56" s="643">
        <v>347</v>
      </c>
      <c r="W56" s="643">
        <v>39</v>
      </c>
      <c r="X56" s="643">
        <v>116</v>
      </c>
      <c r="Y56" s="643">
        <v>3</v>
      </c>
      <c r="Z56" s="643">
        <v>3</v>
      </c>
      <c r="AA56" s="643">
        <v>4</v>
      </c>
      <c r="AB56" s="643">
        <v>33</v>
      </c>
      <c r="AC56" s="643">
        <v>22</v>
      </c>
      <c r="AD56" s="643">
        <v>40</v>
      </c>
      <c r="AE56" s="643">
        <v>0</v>
      </c>
      <c r="AF56" s="643">
        <v>10</v>
      </c>
      <c r="AG56" s="643">
        <v>55</v>
      </c>
      <c r="AH56" s="643">
        <v>77</v>
      </c>
      <c r="AI56" s="643">
        <v>115</v>
      </c>
      <c r="AJ56" s="643">
        <v>44</v>
      </c>
      <c r="AK56" s="643">
        <v>66</v>
      </c>
      <c r="AL56" s="643">
        <v>47</v>
      </c>
      <c r="AM56" s="643">
        <v>103</v>
      </c>
      <c r="AN56" s="643">
        <v>5</v>
      </c>
      <c r="AO56" s="643">
        <v>0</v>
      </c>
      <c r="AP56" s="644">
        <f>SUM(S56:AO56)+R56+C56+D56</f>
        <v>1282</v>
      </c>
    </row>
    <row r="57" spans="1:42" s="237" customFormat="1" ht="21" customHeight="1" x14ac:dyDescent="0.35">
      <c r="A57" s="245"/>
      <c r="B57" s="236" t="s">
        <v>96</v>
      </c>
      <c r="C57" s="643">
        <v>74</v>
      </c>
      <c r="D57" s="643">
        <v>3</v>
      </c>
      <c r="E57" s="643">
        <v>31</v>
      </c>
      <c r="F57" s="643">
        <v>3</v>
      </c>
      <c r="G57" s="643">
        <v>10</v>
      </c>
      <c r="H57" s="643">
        <v>0</v>
      </c>
      <c r="I57" s="643">
        <v>1</v>
      </c>
      <c r="J57" s="643">
        <v>0</v>
      </c>
      <c r="K57" s="643">
        <v>6</v>
      </c>
      <c r="L57" s="643">
        <v>14</v>
      </c>
      <c r="M57" s="643">
        <v>0</v>
      </c>
      <c r="N57" s="643">
        <v>1</v>
      </c>
      <c r="O57" s="643">
        <v>0</v>
      </c>
      <c r="P57" s="643">
        <v>0</v>
      </c>
      <c r="Q57" s="643">
        <v>5</v>
      </c>
      <c r="R57" s="643">
        <f t="shared" si="19"/>
        <v>71</v>
      </c>
      <c r="S57" s="643">
        <v>2</v>
      </c>
      <c r="T57" s="643">
        <v>10</v>
      </c>
      <c r="U57" s="643">
        <v>171</v>
      </c>
      <c r="V57" s="643">
        <v>273</v>
      </c>
      <c r="W57" s="643">
        <v>29</v>
      </c>
      <c r="X57" s="643">
        <v>140</v>
      </c>
      <c r="Y57" s="643">
        <v>3</v>
      </c>
      <c r="Z57" s="643">
        <v>1</v>
      </c>
      <c r="AA57" s="643">
        <v>1</v>
      </c>
      <c r="AB57" s="643">
        <v>32</v>
      </c>
      <c r="AC57" s="643">
        <v>16</v>
      </c>
      <c r="AD57" s="643">
        <v>44</v>
      </c>
      <c r="AE57" s="643">
        <v>2</v>
      </c>
      <c r="AF57" s="643">
        <v>10</v>
      </c>
      <c r="AG57" s="643">
        <v>57</v>
      </c>
      <c r="AH57" s="643">
        <v>38</v>
      </c>
      <c r="AI57" s="643">
        <v>95</v>
      </c>
      <c r="AJ57" s="643">
        <v>46</v>
      </c>
      <c r="AK57" s="643">
        <v>58</v>
      </c>
      <c r="AL57" s="643">
        <v>37</v>
      </c>
      <c r="AM57" s="643">
        <v>84</v>
      </c>
      <c r="AN57" s="643">
        <v>1</v>
      </c>
      <c r="AO57" s="643">
        <v>0</v>
      </c>
      <c r="AP57" s="644">
        <f>SUM(S57:AO57)+R57+C57+D57</f>
        <v>1298</v>
      </c>
    </row>
    <row r="58" spans="1:42" s="237" customFormat="1" ht="21" customHeight="1" x14ac:dyDescent="0.35">
      <c r="A58" s="245"/>
      <c r="B58" s="236" t="s">
        <v>97</v>
      </c>
      <c r="C58" s="643">
        <v>59</v>
      </c>
      <c r="D58" s="643">
        <v>3</v>
      </c>
      <c r="E58" s="643">
        <v>33</v>
      </c>
      <c r="F58" s="643">
        <v>2</v>
      </c>
      <c r="G58" s="643">
        <v>19</v>
      </c>
      <c r="H58" s="643">
        <v>0</v>
      </c>
      <c r="I58" s="643">
        <v>3</v>
      </c>
      <c r="J58" s="643">
        <v>4</v>
      </c>
      <c r="K58" s="643">
        <v>7</v>
      </c>
      <c r="L58" s="643">
        <v>11</v>
      </c>
      <c r="M58" s="643">
        <v>1</v>
      </c>
      <c r="N58" s="643">
        <v>2</v>
      </c>
      <c r="O58" s="643">
        <v>6</v>
      </c>
      <c r="P58" s="643">
        <v>0</v>
      </c>
      <c r="Q58" s="643">
        <v>14</v>
      </c>
      <c r="R58" s="643">
        <f t="shared" si="19"/>
        <v>102</v>
      </c>
      <c r="S58" s="643">
        <v>5</v>
      </c>
      <c r="T58" s="643">
        <v>20</v>
      </c>
      <c r="U58" s="643">
        <v>252</v>
      </c>
      <c r="V58" s="643">
        <v>367</v>
      </c>
      <c r="W58" s="643">
        <v>33</v>
      </c>
      <c r="X58" s="643">
        <v>231</v>
      </c>
      <c r="Y58" s="643">
        <v>4</v>
      </c>
      <c r="Z58" s="643">
        <v>5</v>
      </c>
      <c r="AA58" s="643">
        <v>10</v>
      </c>
      <c r="AB58" s="643">
        <v>48</v>
      </c>
      <c r="AC58" s="643">
        <v>39</v>
      </c>
      <c r="AD58" s="643">
        <v>76</v>
      </c>
      <c r="AE58" s="643">
        <v>6</v>
      </c>
      <c r="AF58" s="643">
        <v>16</v>
      </c>
      <c r="AG58" s="643">
        <v>87</v>
      </c>
      <c r="AH58" s="643">
        <v>69</v>
      </c>
      <c r="AI58" s="643">
        <v>112</v>
      </c>
      <c r="AJ58" s="643">
        <v>60</v>
      </c>
      <c r="AK58" s="643">
        <v>75</v>
      </c>
      <c r="AL58" s="643">
        <v>74</v>
      </c>
      <c r="AM58" s="643">
        <v>130</v>
      </c>
      <c r="AN58" s="643">
        <v>1</v>
      </c>
      <c r="AO58" s="643">
        <v>0</v>
      </c>
      <c r="AP58" s="644">
        <f>SUM(S58:AO58)+R58+C58+D58</f>
        <v>1884</v>
      </c>
    </row>
    <row r="59" spans="1:42" s="237" customFormat="1" ht="21" customHeight="1" x14ac:dyDescent="0.35">
      <c r="A59" s="245"/>
      <c r="B59" s="236" t="s">
        <v>98</v>
      </c>
      <c r="C59" s="643">
        <v>80</v>
      </c>
      <c r="D59" s="643">
        <v>6</v>
      </c>
      <c r="E59" s="643">
        <v>34</v>
      </c>
      <c r="F59" s="643">
        <v>0</v>
      </c>
      <c r="G59" s="643">
        <v>14</v>
      </c>
      <c r="H59" s="643">
        <v>0</v>
      </c>
      <c r="I59" s="643">
        <v>2</v>
      </c>
      <c r="J59" s="643">
        <v>0</v>
      </c>
      <c r="K59" s="643">
        <v>15</v>
      </c>
      <c r="L59" s="643">
        <v>13</v>
      </c>
      <c r="M59" s="643">
        <v>1</v>
      </c>
      <c r="N59" s="643">
        <v>0</v>
      </c>
      <c r="O59" s="643">
        <v>3</v>
      </c>
      <c r="P59" s="643">
        <v>2</v>
      </c>
      <c r="Q59" s="643">
        <v>8</v>
      </c>
      <c r="R59" s="643">
        <f t="shared" si="19"/>
        <v>92</v>
      </c>
      <c r="S59" s="643">
        <v>3</v>
      </c>
      <c r="T59" s="643">
        <v>20</v>
      </c>
      <c r="U59" s="643">
        <v>226</v>
      </c>
      <c r="V59" s="643">
        <v>368</v>
      </c>
      <c r="W59" s="643">
        <v>57</v>
      </c>
      <c r="X59" s="643">
        <v>188</v>
      </c>
      <c r="Y59" s="643">
        <v>7</v>
      </c>
      <c r="Z59" s="643">
        <v>2</v>
      </c>
      <c r="AA59" s="643">
        <v>7</v>
      </c>
      <c r="AB59" s="643">
        <v>46</v>
      </c>
      <c r="AC59" s="643">
        <v>30</v>
      </c>
      <c r="AD59" s="643">
        <v>100</v>
      </c>
      <c r="AE59" s="643">
        <v>2</v>
      </c>
      <c r="AF59" s="643">
        <v>8</v>
      </c>
      <c r="AG59" s="643">
        <v>91</v>
      </c>
      <c r="AH59" s="643">
        <v>88</v>
      </c>
      <c r="AI59" s="643">
        <v>116</v>
      </c>
      <c r="AJ59" s="643">
        <v>53</v>
      </c>
      <c r="AK59" s="643">
        <v>76</v>
      </c>
      <c r="AL59" s="643">
        <v>46</v>
      </c>
      <c r="AM59" s="643">
        <v>134</v>
      </c>
      <c r="AN59" s="643">
        <v>4</v>
      </c>
      <c r="AO59" s="643">
        <v>0</v>
      </c>
      <c r="AP59" s="644">
        <f>SUM(S59:AO59)+R59+C59+D59</f>
        <v>1850</v>
      </c>
    </row>
    <row r="60" spans="1:42" s="237" customFormat="1" ht="21" customHeight="1" x14ac:dyDescent="0.35">
      <c r="A60" s="245"/>
      <c r="B60" s="236" t="s">
        <v>99</v>
      </c>
      <c r="C60" s="643">
        <v>37</v>
      </c>
      <c r="D60" s="643">
        <v>2</v>
      </c>
      <c r="E60" s="643">
        <v>34</v>
      </c>
      <c r="F60" s="643">
        <v>0</v>
      </c>
      <c r="G60" s="643">
        <v>6</v>
      </c>
      <c r="H60" s="643">
        <v>0</v>
      </c>
      <c r="I60" s="643">
        <v>1</v>
      </c>
      <c r="J60" s="643">
        <v>0</v>
      </c>
      <c r="K60" s="643">
        <v>7</v>
      </c>
      <c r="L60" s="643">
        <v>2</v>
      </c>
      <c r="M60" s="643">
        <v>0</v>
      </c>
      <c r="N60" s="643">
        <v>0</v>
      </c>
      <c r="O60" s="643">
        <v>7</v>
      </c>
      <c r="P60" s="643">
        <v>1</v>
      </c>
      <c r="Q60" s="643">
        <v>5</v>
      </c>
      <c r="R60" s="643">
        <f t="shared" si="19"/>
        <v>63</v>
      </c>
      <c r="S60" s="643">
        <v>1</v>
      </c>
      <c r="T60" s="643">
        <v>14</v>
      </c>
      <c r="U60" s="643">
        <v>137</v>
      </c>
      <c r="V60" s="643">
        <v>224</v>
      </c>
      <c r="W60" s="643">
        <v>25</v>
      </c>
      <c r="X60" s="643">
        <v>101</v>
      </c>
      <c r="Y60" s="643">
        <v>2</v>
      </c>
      <c r="Z60" s="643">
        <v>0</v>
      </c>
      <c r="AA60" s="643">
        <v>1</v>
      </c>
      <c r="AB60" s="643">
        <v>37</v>
      </c>
      <c r="AC60" s="643">
        <v>15</v>
      </c>
      <c r="AD60" s="643">
        <v>36</v>
      </c>
      <c r="AE60" s="643">
        <v>1</v>
      </c>
      <c r="AF60" s="643">
        <v>5</v>
      </c>
      <c r="AG60" s="643">
        <v>49</v>
      </c>
      <c r="AH60" s="643">
        <v>37</v>
      </c>
      <c r="AI60" s="643">
        <v>104</v>
      </c>
      <c r="AJ60" s="643">
        <v>37</v>
      </c>
      <c r="AK60" s="643">
        <v>54</v>
      </c>
      <c r="AL60" s="643">
        <v>44</v>
      </c>
      <c r="AM60" s="643">
        <v>88</v>
      </c>
      <c r="AN60" s="643">
        <v>6</v>
      </c>
      <c r="AO60" s="643">
        <v>0</v>
      </c>
      <c r="AP60" s="644">
        <f>SUM(S60:AO60)+R60+C60+D60</f>
        <v>1120</v>
      </c>
    </row>
    <row r="61" spans="1:42" s="241" customFormat="1" ht="26.4" customHeight="1" x14ac:dyDescent="0.35">
      <c r="A61" s="239" t="s">
        <v>100</v>
      </c>
      <c r="B61" s="246"/>
      <c r="C61" s="647">
        <f>SUM(C62:C64)</f>
        <v>385</v>
      </c>
      <c r="D61" s="647">
        <f t="shared" ref="D61:AP61" si="20">SUM(D62:D64)</f>
        <v>19</v>
      </c>
      <c r="E61" s="647">
        <f t="shared" si="20"/>
        <v>236</v>
      </c>
      <c r="F61" s="647">
        <f t="shared" si="20"/>
        <v>7</v>
      </c>
      <c r="G61" s="647">
        <f t="shared" si="20"/>
        <v>67</v>
      </c>
      <c r="H61" s="647">
        <f t="shared" si="20"/>
        <v>0</v>
      </c>
      <c r="I61" s="647">
        <f t="shared" si="20"/>
        <v>22</v>
      </c>
      <c r="J61" s="647">
        <f t="shared" si="20"/>
        <v>5</v>
      </c>
      <c r="K61" s="647">
        <f t="shared" si="20"/>
        <v>75</v>
      </c>
      <c r="L61" s="647">
        <f t="shared" si="20"/>
        <v>129</v>
      </c>
      <c r="M61" s="647">
        <f t="shared" si="20"/>
        <v>5</v>
      </c>
      <c r="N61" s="647">
        <f t="shared" si="20"/>
        <v>18</v>
      </c>
      <c r="O61" s="647">
        <f t="shared" si="20"/>
        <v>28</v>
      </c>
      <c r="P61" s="647">
        <f t="shared" si="20"/>
        <v>12</v>
      </c>
      <c r="Q61" s="647">
        <f t="shared" si="20"/>
        <v>98</v>
      </c>
      <c r="R61" s="647">
        <f t="shared" si="20"/>
        <v>702</v>
      </c>
      <c r="S61" s="647">
        <f t="shared" si="20"/>
        <v>16</v>
      </c>
      <c r="T61" s="647">
        <f t="shared" si="20"/>
        <v>108</v>
      </c>
      <c r="U61" s="647">
        <f t="shared" si="20"/>
        <v>1551</v>
      </c>
      <c r="V61" s="647">
        <f t="shared" si="20"/>
        <v>2850</v>
      </c>
      <c r="W61" s="647">
        <f t="shared" si="20"/>
        <v>327</v>
      </c>
      <c r="X61" s="647">
        <f t="shared" si="20"/>
        <v>1151</v>
      </c>
      <c r="Y61" s="647">
        <f t="shared" si="20"/>
        <v>44</v>
      </c>
      <c r="Z61" s="647">
        <f t="shared" si="20"/>
        <v>14</v>
      </c>
      <c r="AA61" s="647">
        <f t="shared" si="20"/>
        <v>154</v>
      </c>
      <c r="AB61" s="647">
        <f t="shared" si="20"/>
        <v>340</v>
      </c>
      <c r="AC61" s="647">
        <f t="shared" si="20"/>
        <v>217</v>
      </c>
      <c r="AD61" s="647">
        <f t="shared" si="20"/>
        <v>719</v>
      </c>
      <c r="AE61" s="647">
        <f t="shared" si="20"/>
        <v>47</v>
      </c>
      <c r="AF61" s="647">
        <f t="shared" si="20"/>
        <v>129</v>
      </c>
      <c r="AG61" s="647">
        <f t="shared" si="20"/>
        <v>669</v>
      </c>
      <c r="AH61" s="647">
        <f t="shared" si="20"/>
        <v>469</v>
      </c>
      <c r="AI61" s="647">
        <f t="shared" si="20"/>
        <v>803</v>
      </c>
      <c r="AJ61" s="647">
        <f t="shared" si="20"/>
        <v>416</v>
      </c>
      <c r="AK61" s="647">
        <f t="shared" si="20"/>
        <v>541</v>
      </c>
      <c r="AL61" s="647">
        <f t="shared" si="20"/>
        <v>369</v>
      </c>
      <c r="AM61" s="647">
        <f t="shared" si="20"/>
        <v>992</v>
      </c>
      <c r="AN61" s="647">
        <f t="shared" si="20"/>
        <v>30</v>
      </c>
      <c r="AO61" s="647">
        <f t="shared" si="20"/>
        <v>0</v>
      </c>
      <c r="AP61" s="648">
        <f t="shared" si="20"/>
        <v>13062</v>
      </c>
    </row>
    <row r="62" spans="1:42" s="237" customFormat="1" ht="21" customHeight="1" x14ac:dyDescent="0.35">
      <c r="A62" s="245"/>
      <c r="B62" s="236" t="s">
        <v>101</v>
      </c>
      <c r="C62" s="643">
        <v>145</v>
      </c>
      <c r="D62" s="643">
        <v>8</v>
      </c>
      <c r="E62" s="643">
        <v>65</v>
      </c>
      <c r="F62" s="643">
        <v>2</v>
      </c>
      <c r="G62" s="643">
        <v>18</v>
      </c>
      <c r="H62" s="643">
        <v>0</v>
      </c>
      <c r="I62" s="643">
        <v>2</v>
      </c>
      <c r="J62" s="643">
        <v>2</v>
      </c>
      <c r="K62" s="643">
        <v>17</v>
      </c>
      <c r="L62" s="643">
        <v>27</v>
      </c>
      <c r="M62" s="643">
        <v>2</v>
      </c>
      <c r="N62" s="643">
        <v>2</v>
      </c>
      <c r="O62" s="643">
        <v>5</v>
      </c>
      <c r="P62" s="643">
        <v>0</v>
      </c>
      <c r="Q62" s="643">
        <v>16</v>
      </c>
      <c r="R62" s="643">
        <f t="shared" ref="R62:R66" si="21">SUM(E62:Q62)</f>
        <v>158</v>
      </c>
      <c r="S62" s="643">
        <v>3</v>
      </c>
      <c r="T62" s="643">
        <v>32</v>
      </c>
      <c r="U62" s="643">
        <v>425</v>
      </c>
      <c r="V62" s="643">
        <v>615</v>
      </c>
      <c r="W62" s="643">
        <v>83</v>
      </c>
      <c r="X62" s="643">
        <v>313</v>
      </c>
      <c r="Y62" s="643">
        <v>3</v>
      </c>
      <c r="Z62" s="643">
        <v>2</v>
      </c>
      <c r="AA62" s="643">
        <v>16</v>
      </c>
      <c r="AB62" s="643">
        <v>69</v>
      </c>
      <c r="AC62" s="643">
        <v>41</v>
      </c>
      <c r="AD62" s="643">
        <v>134</v>
      </c>
      <c r="AE62" s="643">
        <v>4</v>
      </c>
      <c r="AF62" s="643">
        <v>31</v>
      </c>
      <c r="AG62" s="643">
        <v>127</v>
      </c>
      <c r="AH62" s="643">
        <v>96</v>
      </c>
      <c r="AI62" s="643">
        <v>172</v>
      </c>
      <c r="AJ62" s="643">
        <v>85</v>
      </c>
      <c r="AK62" s="643">
        <v>124</v>
      </c>
      <c r="AL62" s="643">
        <v>97</v>
      </c>
      <c r="AM62" s="643">
        <v>224</v>
      </c>
      <c r="AN62" s="643">
        <v>14</v>
      </c>
      <c r="AO62" s="643">
        <v>0</v>
      </c>
      <c r="AP62" s="644">
        <f>SUM(S62:AO62)+R62+C62+D62</f>
        <v>3021</v>
      </c>
    </row>
    <row r="63" spans="1:42" s="237" customFormat="1" ht="21" customHeight="1" x14ac:dyDescent="0.35">
      <c r="A63" s="245"/>
      <c r="B63" s="236" t="s">
        <v>100</v>
      </c>
      <c r="C63" s="643">
        <v>161</v>
      </c>
      <c r="D63" s="643">
        <v>5</v>
      </c>
      <c r="E63" s="643">
        <v>146</v>
      </c>
      <c r="F63" s="643">
        <v>5</v>
      </c>
      <c r="G63" s="643">
        <v>28</v>
      </c>
      <c r="H63" s="643">
        <v>0</v>
      </c>
      <c r="I63" s="643">
        <v>18</v>
      </c>
      <c r="J63" s="643">
        <v>3</v>
      </c>
      <c r="K63" s="643">
        <v>48</v>
      </c>
      <c r="L63" s="643">
        <v>84</v>
      </c>
      <c r="M63" s="643">
        <v>3</v>
      </c>
      <c r="N63" s="643">
        <v>15</v>
      </c>
      <c r="O63" s="643">
        <v>19</v>
      </c>
      <c r="P63" s="643">
        <v>11</v>
      </c>
      <c r="Q63" s="643">
        <v>72</v>
      </c>
      <c r="R63" s="643">
        <f t="shared" si="21"/>
        <v>452</v>
      </c>
      <c r="S63" s="643">
        <v>11</v>
      </c>
      <c r="T63" s="643">
        <v>59</v>
      </c>
      <c r="U63" s="643">
        <v>935</v>
      </c>
      <c r="V63" s="643">
        <v>1934</v>
      </c>
      <c r="W63" s="643">
        <v>203</v>
      </c>
      <c r="X63" s="643">
        <v>710</v>
      </c>
      <c r="Y63" s="643">
        <v>40</v>
      </c>
      <c r="Z63" s="643">
        <v>11</v>
      </c>
      <c r="AA63" s="643">
        <v>133</v>
      </c>
      <c r="AB63" s="643">
        <v>234</v>
      </c>
      <c r="AC63" s="643">
        <v>161</v>
      </c>
      <c r="AD63" s="643">
        <v>518</v>
      </c>
      <c r="AE63" s="643">
        <v>41</v>
      </c>
      <c r="AF63" s="643">
        <v>86</v>
      </c>
      <c r="AG63" s="643">
        <v>475</v>
      </c>
      <c r="AH63" s="643">
        <v>334</v>
      </c>
      <c r="AI63" s="643">
        <v>540</v>
      </c>
      <c r="AJ63" s="643">
        <v>297</v>
      </c>
      <c r="AK63" s="643">
        <v>351</v>
      </c>
      <c r="AL63" s="643">
        <v>234</v>
      </c>
      <c r="AM63" s="643">
        <v>658</v>
      </c>
      <c r="AN63" s="643">
        <v>11</v>
      </c>
      <c r="AO63" s="643">
        <v>0</v>
      </c>
      <c r="AP63" s="644">
        <f>SUM(S63:AO63)+R63+C63+D63</f>
        <v>8594</v>
      </c>
    </row>
    <row r="64" spans="1:42" s="237" customFormat="1" ht="21" customHeight="1" x14ac:dyDescent="0.35">
      <c r="A64" s="245"/>
      <c r="B64" s="236" t="s">
        <v>102</v>
      </c>
      <c r="C64" s="643">
        <v>79</v>
      </c>
      <c r="D64" s="643">
        <v>6</v>
      </c>
      <c r="E64" s="643">
        <v>25</v>
      </c>
      <c r="F64" s="643">
        <v>0</v>
      </c>
      <c r="G64" s="643">
        <v>21</v>
      </c>
      <c r="H64" s="643">
        <v>0</v>
      </c>
      <c r="I64" s="643">
        <v>2</v>
      </c>
      <c r="J64" s="643">
        <v>0</v>
      </c>
      <c r="K64" s="643">
        <v>10</v>
      </c>
      <c r="L64" s="643">
        <v>18</v>
      </c>
      <c r="M64" s="643">
        <v>0</v>
      </c>
      <c r="N64" s="643">
        <v>1</v>
      </c>
      <c r="O64" s="643">
        <v>4</v>
      </c>
      <c r="P64" s="643">
        <v>1</v>
      </c>
      <c r="Q64" s="643">
        <v>10</v>
      </c>
      <c r="R64" s="643">
        <f t="shared" si="21"/>
        <v>92</v>
      </c>
      <c r="S64" s="643">
        <v>2</v>
      </c>
      <c r="T64" s="643">
        <v>17</v>
      </c>
      <c r="U64" s="643">
        <v>191</v>
      </c>
      <c r="V64" s="643">
        <v>301</v>
      </c>
      <c r="W64" s="643">
        <v>41</v>
      </c>
      <c r="X64" s="643">
        <v>128</v>
      </c>
      <c r="Y64" s="643">
        <v>1</v>
      </c>
      <c r="Z64" s="643">
        <v>1</v>
      </c>
      <c r="AA64" s="643">
        <v>5</v>
      </c>
      <c r="AB64" s="643">
        <v>37</v>
      </c>
      <c r="AC64" s="643">
        <v>15</v>
      </c>
      <c r="AD64" s="643">
        <v>67</v>
      </c>
      <c r="AE64" s="643">
        <v>2</v>
      </c>
      <c r="AF64" s="643">
        <v>12</v>
      </c>
      <c r="AG64" s="643">
        <v>67</v>
      </c>
      <c r="AH64" s="643">
        <v>39</v>
      </c>
      <c r="AI64" s="643">
        <v>91</v>
      </c>
      <c r="AJ64" s="643">
        <v>34</v>
      </c>
      <c r="AK64" s="643">
        <v>66</v>
      </c>
      <c r="AL64" s="643">
        <v>38</v>
      </c>
      <c r="AM64" s="643">
        <v>110</v>
      </c>
      <c r="AN64" s="643">
        <v>5</v>
      </c>
      <c r="AO64" s="643">
        <v>0</v>
      </c>
      <c r="AP64" s="644">
        <f>SUM(S64:AO64)+R64+C64+D64</f>
        <v>1447</v>
      </c>
    </row>
    <row r="65" spans="1:42" s="237" customFormat="1" ht="42" customHeight="1" x14ac:dyDescent="0.35">
      <c r="A65" s="743" t="s">
        <v>280</v>
      </c>
      <c r="B65" s="725"/>
      <c r="C65" s="647">
        <v>5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3</v>
      </c>
      <c r="J65" s="647">
        <v>0</v>
      </c>
      <c r="K65" s="647">
        <v>0</v>
      </c>
      <c r="L65" s="647">
        <v>3</v>
      </c>
      <c r="M65" s="647">
        <v>1</v>
      </c>
      <c r="N65" s="647">
        <v>0</v>
      </c>
      <c r="O65" s="647">
        <v>3</v>
      </c>
      <c r="P65" s="647">
        <v>0</v>
      </c>
      <c r="Q65" s="647">
        <v>3</v>
      </c>
      <c r="R65" s="647">
        <f t="shared" si="21"/>
        <v>13</v>
      </c>
      <c r="S65" s="647">
        <v>3</v>
      </c>
      <c r="T65" s="647">
        <v>3</v>
      </c>
      <c r="U65" s="647">
        <v>24</v>
      </c>
      <c r="V65" s="647">
        <v>285</v>
      </c>
      <c r="W65" s="647">
        <v>21</v>
      </c>
      <c r="X65" s="647">
        <v>2</v>
      </c>
      <c r="Y65" s="647">
        <v>9</v>
      </c>
      <c r="Z65" s="647">
        <v>3</v>
      </c>
      <c r="AA65" s="647">
        <v>36</v>
      </c>
      <c r="AB65" s="647">
        <v>18</v>
      </c>
      <c r="AC65" s="647">
        <v>7</v>
      </c>
      <c r="AD65" s="647">
        <v>51</v>
      </c>
      <c r="AE65" s="647">
        <v>11</v>
      </c>
      <c r="AF65" s="647">
        <v>13</v>
      </c>
      <c r="AG65" s="647">
        <v>30</v>
      </c>
      <c r="AH65" s="647">
        <v>1</v>
      </c>
      <c r="AI65" s="647">
        <v>11</v>
      </c>
      <c r="AJ65" s="647">
        <v>1</v>
      </c>
      <c r="AK65" s="647">
        <v>1</v>
      </c>
      <c r="AL65" s="647">
        <v>6</v>
      </c>
      <c r="AM65" s="647">
        <v>25</v>
      </c>
      <c r="AN65" s="647">
        <v>23</v>
      </c>
      <c r="AO65" s="647">
        <v>1</v>
      </c>
      <c r="AP65" s="648">
        <f>SUM(S65:AO65)+R65+C65+D65</f>
        <v>603</v>
      </c>
    </row>
    <row r="66" spans="1:42" s="237" customFormat="1" ht="42" customHeight="1" x14ac:dyDescent="0.35">
      <c r="A66" s="743" t="s">
        <v>297</v>
      </c>
      <c r="B66" s="725"/>
      <c r="C66" s="647">
        <v>66</v>
      </c>
      <c r="D66" s="647">
        <v>1</v>
      </c>
      <c r="E66" s="647">
        <v>48</v>
      </c>
      <c r="F66" s="647">
        <v>7</v>
      </c>
      <c r="G66" s="647">
        <v>24</v>
      </c>
      <c r="H66" s="647">
        <v>0</v>
      </c>
      <c r="I66" s="647">
        <v>5</v>
      </c>
      <c r="J66" s="647">
        <v>1</v>
      </c>
      <c r="K66" s="647">
        <v>19</v>
      </c>
      <c r="L66" s="647">
        <v>42</v>
      </c>
      <c r="M66" s="647">
        <v>1</v>
      </c>
      <c r="N66" s="647">
        <v>3</v>
      </c>
      <c r="O66" s="647">
        <v>9</v>
      </c>
      <c r="P66" s="647">
        <v>3</v>
      </c>
      <c r="Q66" s="647">
        <v>46</v>
      </c>
      <c r="R66" s="647">
        <f t="shared" si="21"/>
        <v>208</v>
      </c>
      <c r="S66" s="647">
        <v>5</v>
      </c>
      <c r="T66" s="647">
        <v>17</v>
      </c>
      <c r="U66" s="647">
        <v>253</v>
      </c>
      <c r="V66" s="647">
        <v>538</v>
      </c>
      <c r="W66" s="647">
        <v>70</v>
      </c>
      <c r="X66" s="647">
        <v>187</v>
      </c>
      <c r="Y66" s="647">
        <v>13</v>
      </c>
      <c r="Z66" s="647">
        <v>4</v>
      </c>
      <c r="AA66" s="647">
        <v>8</v>
      </c>
      <c r="AB66" s="647">
        <v>66</v>
      </c>
      <c r="AC66" s="647">
        <v>15</v>
      </c>
      <c r="AD66" s="647">
        <v>108</v>
      </c>
      <c r="AE66" s="647">
        <v>3</v>
      </c>
      <c r="AF66" s="647">
        <v>20</v>
      </c>
      <c r="AG66" s="647">
        <v>89</v>
      </c>
      <c r="AH66" s="647">
        <v>97</v>
      </c>
      <c r="AI66" s="647">
        <v>81</v>
      </c>
      <c r="AJ66" s="647">
        <v>88</v>
      </c>
      <c r="AK66" s="647">
        <v>74</v>
      </c>
      <c r="AL66" s="647">
        <v>69</v>
      </c>
      <c r="AM66" s="647">
        <v>156</v>
      </c>
      <c r="AN66" s="647">
        <v>18</v>
      </c>
      <c r="AO66" s="647">
        <v>1</v>
      </c>
      <c r="AP66" s="648">
        <f>SUM(S66:AO66)+R66+C66+D66</f>
        <v>2255</v>
      </c>
    </row>
    <row r="67" spans="1:42" s="237" customFormat="1" ht="9" customHeight="1" x14ac:dyDescent="0.35">
      <c r="A67" s="245"/>
      <c r="B67" s="236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</row>
    <row r="68" spans="1:42" s="251" customFormat="1" ht="36" customHeight="1" thickBot="1" x14ac:dyDescent="0.3">
      <c r="A68" s="247" t="s">
        <v>103</v>
      </c>
      <c r="B68" s="248"/>
      <c r="C68" s="249">
        <f t="shared" ref="C68:AP68" si="22">C8+C10+C39</f>
        <v>5372</v>
      </c>
      <c r="D68" s="249">
        <f t="shared" si="22"/>
        <v>117</v>
      </c>
      <c r="E68" s="249">
        <f t="shared" si="22"/>
        <v>5170</v>
      </c>
      <c r="F68" s="249">
        <f t="shared" si="22"/>
        <v>867</v>
      </c>
      <c r="G68" s="249">
        <f t="shared" si="22"/>
        <v>1431</v>
      </c>
      <c r="H68" s="249">
        <f t="shared" si="22"/>
        <v>11</v>
      </c>
      <c r="I68" s="249">
        <f t="shared" si="22"/>
        <v>583</v>
      </c>
      <c r="J68" s="249">
        <f t="shared" si="22"/>
        <v>149</v>
      </c>
      <c r="K68" s="249">
        <f t="shared" si="22"/>
        <v>1550</v>
      </c>
      <c r="L68" s="249">
        <f t="shared" si="22"/>
        <v>3351</v>
      </c>
      <c r="M68" s="249">
        <f t="shared" si="22"/>
        <v>198</v>
      </c>
      <c r="N68" s="249">
        <f t="shared" si="22"/>
        <v>272</v>
      </c>
      <c r="O68" s="249">
        <f t="shared" si="22"/>
        <v>810</v>
      </c>
      <c r="P68" s="249">
        <f t="shared" si="22"/>
        <v>318</v>
      </c>
      <c r="Q68" s="249">
        <f t="shared" si="22"/>
        <v>2443</v>
      </c>
      <c r="R68" s="249">
        <f t="shared" si="22"/>
        <v>17153</v>
      </c>
      <c r="S68" s="249">
        <f t="shared" si="22"/>
        <v>273</v>
      </c>
      <c r="T68" s="249">
        <f t="shared" si="22"/>
        <v>1600</v>
      </c>
      <c r="U68" s="249">
        <f t="shared" si="22"/>
        <v>30731</v>
      </c>
      <c r="V68" s="249">
        <f t="shared" si="22"/>
        <v>68549</v>
      </c>
      <c r="W68" s="249">
        <f t="shared" si="22"/>
        <v>11559</v>
      </c>
      <c r="X68" s="249">
        <f t="shared" si="22"/>
        <v>28304</v>
      </c>
      <c r="Y68" s="249">
        <f t="shared" si="22"/>
        <v>1410</v>
      </c>
      <c r="Z68" s="249">
        <f t="shared" si="22"/>
        <v>434</v>
      </c>
      <c r="AA68" s="249">
        <f t="shared" si="22"/>
        <v>6339</v>
      </c>
      <c r="AB68" s="249">
        <f t="shared" si="22"/>
        <v>9599</v>
      </c>
      <c r="AC68" s="249">
        <f t="shared" si="22"/>
        <v>7128</v>
      </c>
      <c r="AD68" s="249">
        <f t="shared" si="22"/>
        <v>19594</v>
      </c>
      <c r="AE68" s="249">
        <f t="shared" si="22"/>
        <v>746</v>
      </c>
      <c r="AF68" s="249">
        <f t="shared" si="22"/>
        <v>3752</v>
      </c>
      <c r="AG68" s="249">
        <f t="shared" si="22"/>
        <v>16829</v>
      </c>
      <c r="AH68" s="249">
        <f t="shared" si="22"/>
        <v>6913</v>
      </c>
      <c r="AI68" s="249">
        <f t="shared" si="22"/>
        <v>16709</v>
      </c>
      <c r="AJ68" s="249">
        <f t="shared" si="22"/>
        <v>9870</v>
      </c>
      <c r="AK68" s="249">
        <f t="shared" si="22"/>
        <v>11656</v>
      </c>
      <c r="AL68" s="249">
        <f t="shared" si="22"/>
        <v>8344</v>
      </c>
      <c r="AM68" s="249">
        <f t="shared" si="22"/>
        <v>15681</v>
      </c>
      <c r="AN68" s="249">
        <f t="shared" si="22"/>
        <v>4321</v>
      </c>
      <c r="AO68" s="249">
        <f t="shared" si="22"/>
        <v>348</v>
      </c>
      <c r="AP68" s="250">
        <f t="shared" si="22"/>
        <v>303331</v>
      </c>
    </row>
    <row r="69" spans="1:42" s="224" customFormat="1" ht="18" customHeight="1" x14ac:dyDescent="0.3">
      <c r="A69" s="571" t="s">
        <v>282</v>
      </c>
      <c r="C69" s="229"/>
    </row>
    <row r="70" spans="1:42" s="547" customFormat="1" ht="15" x14ac:dyDescent="0.25">
      <c r="C70" s="548"/>
      <c r="D70" s="548"/>
      <c r="E70" s="548"/>
      <c r="F70" s="548"/>
      <c r="G70" s="548"/>
      <c r="H70" s="548"/>
      <c r="I70" s="548"/>
      <c r="J70" s="548"/>
      <c r="K70" s="548"/>
      <c r="L70" s="548"/>
      <c r="M70" s="548"/>
      <c r="N70" s="548"/>
      <c r="O70" s="548"/>
      <c r="P70" s="548"/>
      <c r="Q70" s="548"/>
      <c r="S70" s="548"/>
      <c r="T70" s="548"/>
      <c r="U70" s="548"/>
      <c r="V70" s="548"/>
      <c r="W70" s="548"/>
      <c r="X70" s="548"/>
      <c r="Y70" s="548"/>
      <c r="Z70" s="548"/>
      <c r="AA70" s="548"/>
      <c r="AB70" s="548"/>
      <c r="AC70" s="548"/>
      <c r="AD70" s="548"/>
      <c r="AE70" s="548"/>
      <c r="AF70" s="548"/>
      <c r="AG70" s="548"/>
      <c r="AH70" s="548"/>
      <c r="AI70" s="548"/>
      <c r="AJ70" s="548"/>
      <c r="AK70" s="548"/>
      <c r="AL70" s="548"/>
      <c r="AM70" s="548"/>
      <c r="AN70" s="548"/>
      <c r="AO70" s="548"/>
    </row>
    <row r="71" spans="1:42" s="224" customFormat="1" ht="10.95" customHeight="1" x14ac:dyDescent="0.25">
      <c r="C71" s="229"/>
    </row>
    <row r="72" spans="1:42" s="224" customFormat="1" ht="10.95" customHeight="1" x14ac:dyDescent="0.25">
      <c r="C72" s="229"/>
    </row>
    <row r="73" spans="1:42" s="224" customFormat="1" ht="15" x14ac:dyDescent="0.25">
      <c r="C73" s="229"/>
    </row>
    <row r="74" spans="1:42" s="224" customFormat="1" ht="15" hidden="1" x14ac:dyDescent="0.25">
      <c r="F74" s="224" t="s">
        <v>278</v>
      </c>
    </row>
    <row r="75" spans="1:42" s="224" customFormat="1" ht="15" x14ac:dyDescent="0.25"/>
    <row r="76" spans="1:42" s="224" customFormat="1" ht="15" x14ac:dyDescent="0.25"/>
    <row r="77" spans="1:42" s="224" customFormat="1" ht="15" x14ac:dyDescent="0.25"/>
    <row r="78" spans="1:42" s="224" customFormat="1" ht="15" x14ac:dyDescent="0.25"/>
    <row r="79" spans="1:42" s="224" customFormat="1" ht="15" x14ac:dyDescent="0.25"/>
    <row r="80" spans="1:42" s="224" customFormat="1" ht="15" x14ac:dyDescent="0.25"/>
    <row r="81" s="224" customFormat="1" ht="15" x14ac:dyDescent="0.25"/>
    <row r="82" s="224" customFormat="1" ht="15" x14ac:dyDescent="0.25"/>
    <row r="83" s="224" customFormat="1" ht="15" x14ac:dyDescent="0.25"/>
    <row r="84" s="224" customFormat="1" ht="15" x14ac:dyDescent="0.25"/>
    <row r="85" s="224" customFormat="1" ht="15" x14ac:dyDescent="0.25"/>
    <row r="86" s="224" customFormat="1" ht="15" x14ac:dyDescent="0.25"/>
    <row r="87" s="224" customFormat="1" ht="15" x14ac:dyDescent="0.25"/>
    <row r="88" s="224" customFormat="1" ht="15" x14ac:dyDescent="0.25"/>
    <row r="89" s="224" customFormat="1" ht="15" x14ac:dyDescent="0.25"/>
    <row r="90" s="224" customFormat="1" ht="15" x14ac:dyDescent="0.25"/>
    <row r="91" s="224" customFormat="1" ht="15" x14ac:dyDescent="0.25"/>
    <row r="92" s="224" customFormat="1" ht="15" x14ac:dyDescent="0.25"/>
    <row r="93" s="224" customFormat="1" ht="15" x14ac:dyDescent="0.25"/>
    <row r="94" s="224" customFormat="1" ht="15" x14ac:dyDescent="0.25"/>
    <row r="95" s="224" customFormat="1" ht="15" x14ac:dyDescent="0.25"/>
    <row r="96" s="224" customFormat="1" ht="15" x14ac:dyDescent="0.25"/>
    <row r="97" s="224" customFormat="1" ht="15" x14ac:dyDescent="0.25"/>
    <row r="98" s="224" customFormat="1" ht="15" x14ac:dyDescent="0.25"/>
    <row r="99" s="224" customFormat="1" ht="15" x14ac:dyDescent="0.25"/>
    <row r="100" s="224" customFormat="1" ht="15" x14ac:dyDescent="0.25"/>
    <row r="101" s="224" customFormat="1" ht="15" x14ac:dyDescent="0.25"/>
    <row r="102" s="224" customFormat="1" ht="15" x14ac:dyDescent="0.25"/>
    <row r="103" s="224" customFormat="1" ht="15" x14ac:dyDescent="0.25"/>
    <row r="104" s="224" customFormat="1" ht="15" x14ac:dyDescent="0.25"/>
    <row r="105" s="224" customFormat="1" ht="15" x14ac:dyDescent="0.25"/>
    <row r="106" s="224" customFormat="1" ht="15" x14ac:dyDescent="0.25"/>
    <row r="107" s="224" customFormat="1" ht="15" x14ac:dyDescent="0.25"/>
    <row r="108" s="224" customFormat="1" ht="15" x14ac:dyDescent="0.25"/>
    <row r="109" s="224" customFormat="1" ht="15" x14ac:dyDescent="0.25"/>
    <row r="110" s="224" customFormat="1" ht="15" x14ac:dyDescent="0.25"/>
    <row r="111" s="224" customFormat="1" ht="15" x14ac:dyDescent="0.25"/>
    <row r="112" s="224" customFormat="1" ht="15" x14ac:dyDescent="0.25"/>
    <row r="113" s="224" customFormat="1" ht="15" x14ac:dyDescent="0.25"/>
    <row r="114" s="224" customFormat="1" ht="15" x14ac:dyDescent="0.25"/>
    <row r="115" s="224" customFormat="1" ht="15" x14ac:dyDescent="0.25"/>
    <row r="116" s="224" customFormat="1" ht="15" x14ac:dyDescent="0.25"/>
    <row r="117" s="224" customFormat="1" ht="15" x14ac:dyDescent="0.25"/>
    <row r="118" s="224" customFormat="1" ht="15" x14ac:dyDescent="0.25"/>
    <row r="119" s="224" customFormat="1" ht="15" x14ac:dyDescent="0.25"/>
    <row r="120" s="224" customFormat="1" ht="15" x14ac:dyDescent="0.25"/>
    <row r="121" s="224" customFormat="1" ht="15" x14ac:dyDescent="0.25"/>
    <row r="122" s="224" customFormat="1" ht="15" x14ac:dyDescent="0.25"/>
    <row r="123" s="224" customFormat="1" ht="15" x14ac:dyDescent="0.25"/>
    <row r="124" s="224" customFormat="1" ht="15" x14ac:dyDescent="0.25"/>
    <row r="125" s="224" customFormat="1" ht="15" x14ac:dyDescent="0.25"/>
    <row r="126" s="224" customFormat="1" ht="15" x14ac:dyDescent="0.25"/>
    <row r="127" s="224" customFormat="1" ht="15" x14ac:dyDescent="0.25"/>
    <row r="128" s="224" customFormat="1" ht="15" x14ac:dyDescent="0.25"/>
    <row r="129" spans="1:2" s="224" customFormat="1" ht="15" x14ac:dyDescent="0.25"/>
    <row r="130" spans="1:2" s="224" customFormat="1" ht="15" x14ac:dyDescent="0.25"/>
    <row r="131" spans="1:2" s="224" customFormat="1" ht="15" x14ac:dyDescent="0.25"/>
    <row r="132" spans="1:2" s="224" customFormat="1" ht="15" x14ac:dyDescent="0.25"/>
    <row r="133" spans="1:2" s="224" customFormat="1" x14ac:dyDescent="0.3">
      <c r="A133" s="252"/>
      <c r="B133" s="252"/>
    </row>
    <row r="134" spans="1:2" s="224" customFormat="1" x14ac:dyDescent="0.3">
      <c r="A134" s="252"/>
      <c r="B134" s="252"/>
    </row>
    <row r="135" spans="1:2" s="224" customFormat="1" x14ac:dyDescent="0.3">
      <c r="A135" s="252"/>
      <c r="B135" s="252"/>
    </row>
    <row r="136" spans="1:2" s="224" customFormat="1" x14ac:dyDescent="0.3">
      <c r="A136" s="252"/>
      <c r="B136" s="252"/>
    </row>
    <row r="137" spans="1:2" s="224" customFormat="1" x14ac:dyDescent="0.3">
      <c r="A137" s="252"/>
      <c r="B137" s="252"/>
    </row>
    <row r="138" spans="1:2" s="224" customFormat="1" x14ac:dyDescent="0.3">
      <c r="A138" s="252"/>
      <c r="B138" s="252"/>
    </row>
    <row r="139" spans="1:2" s="224" customFormat="1" x14ac:dyDescent="0.3">
      <c r="A139" s="252"/>
      <c r="B139" s="252"/>
    </row>
    <row r="140" spans="1:2" s="224" customFormat="1" x14ac:dyDescent="0.3">
      <c r="A140" s="252"/>
      <c r="B140" s="252"/>
    </row>
    <row r="141" spans="1:2" s="224" customFormat="1" x14ac:dyDescent="0.3">
      <c r="A141" s="252"/>
      <c r="B141" s="252"/>
    </row>
    <row r="142" spans="1:2" s="224" customFormat="1" x14ac:dyDescent="0.3">
      <c r="A142" s="252"/>
      <c r="B142" s="252"/>
    </row>
    <row r="143" spans="1:2" s="224" customFormat="1" x14ac:dyDescent="0.3">
      <c r="A143" s="252"/>
      <c r="B143" s="252"/>
    </row>
    <row r="144" spans="1:2" s="224" customFormat="1" x14ac:dyDescent="0.3">
      <c r="A144" s="252"/>
      <c r="B144" s="252"/>
    </row>
    <row r="145" spans="1:2" s="224" customFormat="1" x14ac:dyDescent="0.3">
      <c r="A145" s="252"/>
      <c r="B145" s="252"/>
    </row>
    <row r="146" spans="1:2" s="224" customFormat="1" x14ac:dyDescent="0.3">
      <c r="A146" s="252"/>
      <c r="B146" s="252"/>
    </row>
    <row r="147" spans="1:2" s="224" customFormat="1" x14ac:dyDescent="0.3">
      <c r="A147" s="252"/>
      <c r="B147" s="252"/>
    </row>
  </sheetData>
  <mergeCells count="6">
    <mergeCell ref="A1:U1"/>
    <mergeCell ref="A6:B7"/>
    <mergeCell ref="A38:B38"/>
    <mergeCell ref="A65:B65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1" fitToWidth="2" fitToHeight="2" orientation="portrait" horizontalDpi="1200" verticalDpi="4294967292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DW147"/>
  <sheetViews>
    <sheetView showGridLines="0" view="pageBreakPreview" zoomScale="58" zoomScaleNormal="60" zoomScaleSheetLayoutView="58" workbookViewId="0">
      <selection sqref="A1:U1"/>
    </sheetView>
  </sheetViews>
  <sheetFormatPr baseColWidth="10" defaultColWidth="12.6640625" defaultRowHeight="15.6" x14ac:dyDescent="0.3"/>
  <cols>
    <col min="1" max="1" width="4.44140625" style="448" customWidth="1"/>
    <col min="2" max="2" width="25" style="448" customWidth="1"/>
    <col min="3" max="41" width="10.44140625" style="448" customWidth="1"/>
    <col min="42" max="42" width="12.6640625" style="448" customWidth="1"/>
    <col min="43" max="43" width="12.88671875" style="448" customWidth="1"/>
    <col min="44" max="45" width="12.6640625" style="448" customWidth="1"/>
    <col min="46" max="126" width="12.6640625" style="435" customWidth="1"/>
    <col min="127" max="127" width="12.6640625" style="435"/>
    <col min="128" max="16384" width="12.6640625" style="448"/>
  </cols>
  <sheetData>
    <row r="1" spans="1:127" s="439" customFormat="1" ht="36" customHeight="1" x14ac:dyDescent="0.5">
      <c r="A1" s="746" t="s">
        <v>260</v>
      </c>
      <c r="B1" s="747"/>
      <c r="C1" s="747"/>
      <c r="D1" s="747"/>
      <c r="E1" s="747"/>
      <c r="F1" s="747"/>
      <c r="G1" s="747"/>
      <c r="H1" s="747"/>
      <c r="I1" s="747"/>
      <c r="J1" s="747"/>
      <c r="K1" s="747"/>
      <c r="L1" s="747"/>
      <c r="M1" s="747"/>
      <c r="N1" s="747"/>
      <c r="O1" s="747"/>
      <c r="P1" s="747"/>
      <c r="Q1" s="747"/>
      <c r="R1" s="747"/>
      <c r="S1" s="747"/>
      <c r="T1" s="747"/>
      <c r="U1" s="747"/>
      <c r="V1" s="576" t="str">
        <f>"en naar plaats van tewerkstelling op "&amp;Feuil1!A7&amp;" "&amp;Feuil1!A8&amp;" "</f>
        <v xml:space="preserve">en naar plaats van tewerkstelling op 31 december 2023 </v>
      </c>
      <c r="W1" s="550"/>
      <c r="X1" s="550"/>
      <c r="Y1" s="550"/>
      <c r="Z1" s="550"/>
      <c r="AA1" s="550"/>
      <c r="AB1" s="550"/>
      <c r="AC1" s="550"/>
      <c r="AD1" s="550"/>
      <c r="AE1" s="550"/>
      <c r="AF1" s="550"/>
      <c r="AG1" s="550"/>
      <c r="AH1" s="550"/>
      <c r="AI1" s="550"/>
      <c r="AJ1" s="550"/>
      <c r="AK1" s="550"/>
      <c r="AL1" s="550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</row>
    <row r="2" spans="1:127" s="440" customFormat="1" ht="27.9" customHeight="1" x14ac:dyDescent="0.4">
      <c r="A2" s="577"/>
      <c r="B2" s="577"/>
      <c r="C2" s="577"/>
      <c r="D2" s="577"/>
      <c r="E2" s="577"/>
      <c r="F2" s="577"/>
      <c r="G2" s="577"/>
      <c r="H2" s="577"/>
      <c r="I2" s="577"/>
      <c r="J2" s="577"/>
      <c r="K2" s="577"/>
      <c r="L2" s="577"/>
      <c r="M2" s="577"/>
      <c r="N2" s="577"/>
      <c r="O2" s="577"/>
      <c r="P2" s="577"/>
      <c r="Q2" s="577"/>
      <c r="R2" s="577"/>
      <c r="S2" s="577"/>
      <c r="T2" s="577"/>
      <c r="U2" s="578" t="s">
        <v>216</v>
      </c>
      <c r="V2" s="578" t="s">
        <v>217</v>
      </c>
      <c r="W2" s="577"/>
      <c r="X2" s="577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  <c r="CX2" s="417"/>
      <c r="CY2" s="417"/>
      <c r="CZ2" s="417"/>
      <c r="DA2" s="417"/>
      <c r="DB2" s="417"/>
      <c r="DC2" s="417"/>
      <c r="DD2" s="417"/>
      <c r="DE2" s="417"/>
      <c r="DF2" s="417"/>
      <c r="DG2" s="417"/>
      <c r="DH2" s="417"/>
      <c r="DI2" s="417"/>
      <c r="DJ2" s="417"/>
      <c r="DK2" s="417"/>
      <c r="DL2" s="417"/>
      <c r="DM2" s="417"/>
      <c r="DN2" s="417"/>
      <c r="DO2" s="417"/>
      <c r="DP2" s="417"/>
      <c r="DQ2" s="417"/>
      <c r="DR2" s="417"/>
      <c r="DS2" s="417"/>
      <c r="DT2" s="417"/>
      <c r="DU2" s="417"/>
      <c r="DV2" s="417"/>
      <c r="DW2" s="417"/>
    </row>
    <row r="3" spans="1:127" s="441" customFormat="1" ht="27.9" customHeight="1" x14ac:dyDescent="0.4">
      <c r="A3" s="577"/>
      <c r="B3" s="577"/>
      <c r="C3" s="577"/>
      <c r="D3" s="577"/>
      <c r="E3" s="577"/>
      <c r="F3" s="577"/>
      <c r="G3" s="577"/>
      <c r="H3" s="577"/>
      <c r="I3" s="577"/>
      <c r="J3" s="577"/>
      <c r="K3" s="577"/>
      <c r="L3" s="577"/>
      <c r="M3" s="577"/>
      <c r="N3" s="577"/>
      <c r="O3" s="577"/>
      <c r="P3" s="577"/>
      <c r="Q3" s="577"/>
      <c r="R3" s="577"/>
      <c r="S3" s="577"/>
      <c r="T3" s="577"/>
      <c r="U3" s="577"/>
      <c r="V3" s="578"/>
      <c r="W3" s="577"/>
      <c r="X3" s="577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  <c r="CX3" s="418"/>
      <c r="CY3" s="418"/>
      <c r="CZ3" s="418"/>
      <c r="DA3" s="418"/>
      <c r="DB3" s="418"/>
      <c r="DC3" s="418"/>
      <c r="DD3" s="418"/>
      <c r="DE3" s="418"/>
      <c r="DF3" s="418"/>
      <c r="DG3" s="418"/>
      <c r="DH3" s="418"/>
      <c r="DI3" s="418"/>
      <c r="DJ3" s="418"/>
      <c r="DK3" s="418"/>
      <c r="DL3" s="418"/>
      <c r="DM3" s="418"/>
      <c r="DN3" s="418"/>
      <c r="DO3" s="418"/>
      <c r="DP3" s="418"/>
      <c r="DQ3" s="418"/>
      <c r="DR3" s="418"/>
      <c r="DS3" s="418"/>
      <c r="DT3" s="418"/>
      <c r="DU3" s="418"/>
      <c r="DV3" s="418"/>
      <c r="DW3" s="418"/>
    </row>
    <row r="4" spans="1:127" s="442" customFormat="1" ht="20.100000000000001" customHeight="1" x14ac:dyDescent="0.25">
      <c r="A4" s="579"/>
      <c r="B4" s="580"/>
      <c r="C4" s="580"/>
      <c r="D4" s="580"/>
      <c r="E4" s="580"/>
      <c r="F4" s="580"/>
      <c r="G4" s="580"/>
      <c r="H4" s="580"/>
      <c r="I4" s="580"/>
      <c r="J4" s="580"/>
      <c r="K4" s="580"/>
      <c r="L4" s="580"/>
      <c r="M4" s="580"/>
      <c r="N4" s="580"/>
      <c r="O4" s="580"/>
      <c r="P4" s="580"/>
      <c r="Q4" s="580"/>
      <c r="R4" s="580"/>
      <c r="S4" s="581"/>
      <c r="T4" s="581"/>
      <c r="U4" s="581"/>
      <c r="V4" s="582"/>
      <c r="W4" s="581"/>
      <c r="X4" s="581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</row>
    <row r="5" spans="1:127" s="443" customFormat="1" ht="22.5" customHeight="1" thickBot="1" x14ac:dyDescent="0.3">
      <c r="A5" s="583" t="s">
        <v>218</v>
      </c>
      <c r="B5" s="584"/>
      <c r="C5" s="584"/>
      <c r="D5" s="584"/>
      <c r="E5" s="584"/>
      <c r="F5" s="584"/>
      <c r="G5" s="584"/>
      <c r="H5" s="584"/>
      <c r="I5" s="584"/>
      <c r="J5" s="584"/>
      <c r="K5" s="584"/>
      <c r="L5" s="584"/>
      <c r="M5" s="584"/>
      <c r="N5" s="584"/>
      <c r="O5" s="584"/>
      <c r="P5" s="584"/>
      <c r="Q5" s="584"/>
      <c r="R5" s="584"/>
      <c r="S5" s="584"/>
      <c r="T5" s="584"/>
      <c r="U5" s="584"/>
      <c r="V5" s="584"/>
      <c r="W5" s="584"/>
      <c r="X5" s="584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</row>
    <row r="6" spans="1:127" s="444" customFormat="1" ht="33" customHeight="1" x14ac:dyDescent="0.25">
      <c r="A6" s="748" t="s">
        <v>51</v>
      </c>
      <c r="B6" s="749"/>
      <c r="C6" s="585"/>
      <c r="D6" s="551"/>
      <c r="E6" s="273" t="s">
        <v>115</v>
      </c>
      <c r="F6" s="586"/>
      <c r="G6" s="586"/>
      <c r="H6" s="586"/>
      <c r="I6" s="586"/>
      <c r="J6" s="586"/>
      <c r="K6" s="586"/>
      <c r="L6" s="586"/>
      <c r="M6" s="586"/>
      <c r="N6" s="586"/>
      <c r="O6" s="586"/>
      <c r="P6" s="586"/>
      <c r="Q6" s="586"/>
      <c r="R6" s="586"/>
      <c r="S6" s="551"/>
      <c r="T6" s="551"/>
      <c r="U6" s="551"/>
      <c r="V6" s="551"/>
      <c r="W6" s="551"/>
      <c r="X6" s="551"/>
      <c r="Y6" s="551"/>
      <c r="Z6" s="551"/>
      <c r="AA6" s="551"/>
      <c r="AB6" s="551"/>
      <c r="AC6" s="551"/>
      <c r="AD6" s="551"/>
      <c r="AE6" s="551"/>
      <c r="AF6" s="551"/>
      <c r="AG6" s="551"/>
      <c r="AH6" s="551"/>
      <c r="AI6" s="551"/>
      <c r="AJ6" s="551"/>
      <c r="AK6" s="551"/>
      <c r="AL6" s="551"/>
      <c r="AM6" s="551"/>
      <c r="AN6" s="551"/>
      <c r="AO6" s="551"/>
      <c r="AP6" s="587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</row>
    <row r="7" spans="1:127" s="444" customFormat="1" ht="204.9" customHeight="1" x14ac:dyDescent="0.25">
      <c r="A7" s="750"/>
      <c r="B7" s="751"/>
      <c r="C7" s="588" t="s">
        <v>108</v>
      </c>
      <c r="D7" s="552" t="s">
        <v>113</v>
      </c>
      <c r="E7" s="589" t="s">
        <v>116</v>
      </c>
      <c r="F7" s="589" t="s">
        <v>117</v>
      </c>
      <c r="G7" s="589" t="s">
        <v>202</v>
      </c>
      <c r="H7" s="589" t="s">
        <v>121</v>
      </c>
      <c r="I7" s="589" t="s">
        <v>122</v>
      </c>
      <c r="J7" s="589" t="s">
        <v>123</v>
      </c>
      <c r="K7" s="589" t="s">
        <v>203</v>
      </c>
      <c r="L7" s="589" t="s">
        <v>204</v>
      </c>
      <c r="M7" s="589" t="s">
        <v>128</v>
      </c>
      <c r="N7" s="589" t="s">
        <v>129</v>
      </c>
      <c r="O7" s="589" t="s">
        <v>130</v>
      </c>
      <c r="P7" s="589" t="s">
        <v>205</v>
      </c>
      <c r="Q7" s="589" t="s">
        <v>206</v>
      </c>
      <c r="R7" s="589" t="s">
        <v>9</v>
      </c>
      <c r="S7" s="552" t="s">
        <v>136</v>
      </c>
      <c r="T7" s="552" t="s">
        <v>207</v>
      </c>
      <c r="U7" s="552" t="s">
        <v>142</v>
      </c>
      <c r="V7" s="552" t="s">
        <v>208</v>
      </c>
      <c r="W7" s="552" t="s">
        <v>149</v>
      </c>
      <c r="X7" s="552" t="s">
        <v>154</v>
      </c>
      <c r="Y7" s="552" t="s">
        <v>209</v>
      </c>
      <c r="Z7" s="552" t="s">
        <v>159</v>
      </c>
      <c r="AA7" s="552" t="s">
        <v>210</v>
      </c>
      <c r="AB7" s="552" t="s">
        <v>162</v>
      </c>
      <c r="AC7" s="552" t="s">
        <v>164</v>
      </c>
      <c r="AD7" s="552" t="s">
        <v>211</v>
      </c>
      <c r="AE7" s="552" t="s">
        <v>169</v>
      </c>
      <c r="AF7" s="552" t="s">
        <v>212</v>
      </c>
      <c r="AG7" s="552" t="s">
        <v>173</v>
      </c>
      <c r="AH7" s="552" t="s">
        <v>179</v>
      </c>
      <c r="AI7" s="552" t="s">
        <v>181</v>
      </c>
      <c r="AJ7" s="552" t="s">
        <v>184</v>
      </c>
      <c r="AK7" s="552" t="s">
        <v>213</v>
      </c>
      <c r="AL7" s="552" t="s">
        <v>188</v>
      </c>
      <c r="AM7" s="552" t="s">
        <v>192</v>
      </c>
      <c r="AN7" s="552" t="s">
        <v>197</v>
      </c>
      <c r="AO7" s="552" t="s">
        <v>199</v>
      </c>
      <c r="AP7" s="590" t="s">
        <v>286</v>
      </c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2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</row>
    <row r="8" spans="1:127" s="445" customFormat="1" ht="33.9" customHeight="1" x14ac:dyDescent="0.35">
      <c r="A8" s="591" t="s">
        <v>215</v>
      </c>
      <c r="B8" s="592"/>
      <c r="C8" s="641">
        <f>C9</f>
        <v>115</v>
      </c>
      <c r="D8" s="641">
        <f t="shared" ref="D8:AO8" si="0">D9</f>
        <v>62</v>
      </c>
      <c r="E8" s="641">
        <f t="shared" si="0"/>
        <v>3985</v>
      </c>
      <c r="F8" s="641">
        <f t="shared" si="0"/>
        <v>283</v>
      </c>
      <c r="G8" s="641">
        <f t="shared" si="0"/>
        <v>752</v>
      </c>
      <c r="H8" s="641">
        <f t="shared" si="0"/>
        <v>0</v>
      </c>
      <c r="I8" s="641">
        <f t="shared" si="0"/>
        <v>728</v>
      </c>
      <c r="J8" s="641">
        <f t="shared" si="0"/>
        <v>2118</v>
      </c>
      <c r="K8" s="641">
        <f t="shared" si="0"/>
        <v>426</v>
      </c>
      <c r="L8" s="641">
        <f t="shared" si="0"/>
        <v>1690</v>
      </c>
      <c r="M8" s="641">
        <f t="shared" si="0"/>
        <v>130</v>
      </c>
      <c r="N8" s="641">
        <f t="shared" si="0"/>
        <v>995</v>
      </c>
      <c r="O8" s="641">
        <f t="shared" si="0"/>
        <v>896</v>
      </c>
      <c r="P8" s="641">
        <f t="shared" si="0"/>
        <v>3665</v>
      </c>
      <c r="Q8" s="641">
        <f t="shared" si="0"/>
        <v>1064</v>
      </c>
      <c r="R8" s="641">
        <f t="shared" si="0"/>
        <v>16732</v>
      </c>
      <c r="S8" s="641">
        <f t="shared" si="0"/>
        <v>4495</v>
      </c>
      <c r="T8" s="641">
        <f t="shared" si="0"/>
        <v>3467</v>
      </c>
      <c r="U8" s="641">
        <f t="shared" si="0"/>
        <v>12723</v>
      </c>
      <c r="V8" s="641">
        <f t="shared" si="0"/>
        <v>51604</v>
      </c>
      <c r="W8" s="641">
        <f t="shared" si="0"/>
        <v>33542</v>
      </c>
      <c r="X8" s="641">
        <f t="shared" si="0"/>
        <v>26543</v>
      </c>
      <c r="Y8" s="641">
        <f t="shared" si="0"/>
        <v>7609</v>
      </c>
      <c r="Z8" s="641">
        <f t="shared" si="0"/>
        <v>8481</v>
      </c>
      <c r="AA8" s="641">
        <f t="shared" si="0"/>
        <v>18175</v>
      </c>
      <c r="AB8" s="641">
        <f t="shared" si="0"/>
        <v>52930</v>
      </c>
      <c r="AC8" s="641">
        <f t="shared" si="0"/>
        <v>6165</v>
      </c>
      <c r="AD8" s="641">
        <f t="shared" si="0"/>
        <v>31430</v>
      </c>
      <c r="AE8" s="641">
        <f t="shared" si="0"/>
        <v>8172</v>
      </c>
      <c r="AF8" s="641">
        <f t="shared" si="0"/>
        <v>4272</v>
      </c>
      <c r="AG8" s="641">
        <f t="shared" si="0"/>
        <v>68177</v>
      </c>
      <c r="AH8" s="641">
        <f t="shared" si="0"/>
        <v>110559</v>
      </c>
      <c r="AI8" s="641">
        <f t="shared" si="0"/>
        <v>72834</v>
      </c>
      <c r="AJ8" s="641">
        <f t="shared" si="0"/>
        <v>38015</v>
      </c>
      <c r="AK8" s="641">
        <f t="shared" si="0"/>
        <v>37848</v>
      </c>
      <c r="AL8" s="641">
        <f t="shared" si="0"/>
        <v>10737</v>
      </c>
      <c r="AM8" s="641">
        <f t="shared" si="0"/>
        <v>26736</v>
      </c>
      <c r="AN8" s="641">
        <f t="shared" si="0"/>
        <v>510</v>
      </c>
      <c r="AO8" s="641">
        <f t="shared" si="0"/>
        <v>2727</v>
      </c>
      <c r="AP8" s="642">
        <f>R8+S8+T8+U8+V8+W8+X8+Y8+Z8+AA8+AB8+AC8+AD8+AE8+AF8+AG8+AH8+AI8+AJ8+AK8+AL8+AM8+AN8+AO8+C8+D8</f>
        <v>654660</v>
      </c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3"/>
      <c r="CH8" s="424"/>
      <c r="CI8" s="424"/>
      <c r="CJ8" s="425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</row>
    <row r="9" spans="1:127" s="414" customFormat="1" ht="21" customHeight="1" x14ac:dyDescent="0.35">
      <c r="A9" s="593"/>
      <c r="B9" s="413" t="s">
        <v>54</v>
      </c>
      <c r="C9" s="643">
        <v>115</v>
      </c>
      <c r="D9" s="643">
        <v>62</v>
      </c>
      <c r="E9" s="643">
        <v>3985</v>
      </c>
      <c r="F9" s="643">
        <v>283</v>
      </c>
      <c r="G9" s="643">
        <v>752</v>
      </c>
      <c r="H9" s="643">
        <v>0</v>
      </c>
      <c r="I9" s="643">
        <v>728</v>
      </c>
      <c r="J9" s="643">
        <v>2118</v>
      </c>
      <c r="K9" s="643">
        <v>426</v>
      </c>
      <c r="L9" s="643">
        <v>1690</v>
      </c>
      <c r="M9" s="643">
        <v>130</v>
      </c>
      <c r="N9" s="643">
        <v>995</v>
      </c>
      <c r="O9" s="643">
        <v>896</v>
      </c>
      <c r="P9" s="643">
        <v>3665</v>
      </c>
      <c r="Q9" s="643">
        <v>1064</v>
      </c>
      <c r="R9" s="643">
        <f>SUM(E9:Q9)</f>
        <v>16732</v>
      </c>
      <c r="S9" s="643">
        <v>4495</v>
      </c>
      <c r="T9" s="643">
        <v>3467</v>
      </c>
      <c r="U9" s="643">
        <v>12723</v>
      </c>
      <c r="V9" s="643">
        <v>51604</v>
      </c>
      <c r="W9" s="643">
        <v>33542</v>
      </c>
      <c r="X9" s="643">
        <v>26543</v>
      </c>
      <c r="Y9" s="643">
        <v>7609</v>
      </c>
      <c r="Z9" s="643">
        <v>8481</v>
      </c>
      <c r="AA9" s="643">
        <v>18175</v>
      </c>
      <c r="AB9" s="643">
        <v>52930</v>
      </c>
      <c r="AC9" s="643">
        <v>6165</v>
      </c>
      <c r="AD9" s="643">
        <v>31430</v>
      </c>
      <c r="AE9" s="643">
        <v>8172</v>
      </c>
      <c r="AF9" s="643">
        <v>4272</v>
      </c>
      <c r="AG9" s="643">
        <v>68177</v>
      </c>
      <c r="AH9" s="643">
        <v>110559</v>
      </c>
      <c r="AI9" s="643">
        <v>72834</v>
      </c>
      <c r="AJ9" s="643">
        <v>38015</v>
      </c>
      <c r="AK9" s="643">
        <v>37848</v>
      </c>
      <c r="AL9" s="643">
        <v>10737</v>
      </c>
      <c r="AM9" s="643">
        <v>26736</v>
      </c>
      <c r="AN9" s="643">
        <v>510</v>
      </c>
      <c r="AO9" s="643">
        <v>2727</v>
      </c>
      <c r="AP9" s="644">
        <f t="shared" ref="AP9:AP64" si="1">R9+S9+T9+U9+V9+W9+X9+Y9+Z9+AA9+AB9+AC9+AD9+AE9+AF9+AG9+AH9+AI9+AJ9+AK9+AL9+AM9+AN9+AO9+C9+D9</f>
        <v>654660</v>
      </c>
      <c r="AT9" s="426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7"/>
      <c r="CH9" s="428"/>
      <c r="CI9" s="425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9"/>
      <c r="DW9" s="428"/>
    </row>
    <row r="10" spans="1:127" s="445" customFormat="1" ht="33.9" customHeight="1" x14ac:dyDescent="0.35">
      <c r="A10" s="591" t="s">
        <v>55</v>
      </c>
      <c r="B10" s="594"/>
      <c r="C10" s="645">
        <f>C11+C15+C18+C22+C29+C38</f>
        <v>14270</v>
      </c>
      <c r="D10" s="645">
        <f t="shared" ref="D10:AP10" si="2">D11+D15+D18+D22+D29+D38</f>
        <v>468</v>
      </c>
      <c r="E10" s="645">
        <f t="shared" si="2"/>
        <v>71750</v>
      </c>
      <c r="F10" s="645">
        <f t="shared" si="2"/>
        <v>16458</v>
      </c>
      <c r="G10" s="645">
        <f t="shared" si="2"/>
        <v>22086</v>
      </c>
      <c r="H10" s="645">
        <f t="shared" si="2"/>
        <v>3153</v>
      </c>
      <c r="I10" s="645">
        <f t="shared" si="2"/>
        <v>33702</v>
      </c>
      <c r="J10" s="645">
        <f t="shared" si="2"/>
        <v>16047</v>
      </c>
      <c r="K10" s="645">
        <f t="shared" si="2"/>
        <v>32732</v>
      </c>
      <c r="L10" s="645">
        <f t="shared" si="2"/>
        <v>56322</v>
      </c>
      <c r="M10" s="645">
        <f t="shared" si="2"/>
        <v>8963</v>
      </c>
      <c r="N10" s="645">
        <f t="shared" si="2"/>
        <v>6222</v>
      </c>
      <c r="O10" s="645">
        <f t="shared" si="2"/>
        <v>26003</v>
      </c>
      <c r="P10" s="645">
        <f t="shared" si="2"/>
        <v>25781</v>
      </c>
      <c r="Q10" s="645">
        <f t="shared" si="2"/>
        <v>24381</v>
      </c>
      <c r="R10" s="645">
        <f t="shared" si="2"/>
        <v>343600</v>
      </c>
      <c r="S10" s="645">
        <f t="shared" si="2"/>
        <v>9428</v>
      </c>
      <c r="T10" s="645">
        <f t="shared" si="2"/>
        <v>19301</v>
      </c>
      <c r="U10" s="645">
        <f t="shared" si="2"/>
        <v>138105</v>
      </c>
      <c r="V10" s="645">
        <f t="shared" si="2"/>
        <v>328448</v>
      </c>
      <c r="W10" s="645">
        <f t="shared" si="2"/>
        <v>155107</v>
      </c>
      <c r="X10" s="645">
        <f t="shared" si="2"/>
        <v>85063</v>
      </c>
      <c r="Y10" s="645">
        <f t="shared" si="2"/>
        <v>7704</v>
      </c>
      <c r="Z10" s="645">
        <f t="shared" si="2"/>
        <v>6010</v>
      </c>
      <c r="AA10" s="645">
        <f t="shared" si="2"/>
        <v>58615</v>
      </c>
      <c r="AB10" s="645">
        <f t="shared" si="2"/>
        <v>47448</v>
      </c>
      <c r="AC10" s="645">
        <f t="shared" si="2"/>
        <v>10929</v>
      </c>
      <c r="AD10" s="645">
        <f t="shared" si="2"/>
        <v>98824</v>
      </c>
      <c r="AE10" s="645">
        <f t="shared" si="2"/>
        <v>13486</v>
      </c>
      <c r="AF10" s="645">
        <f t="shared" si="2"/>
        <v>14342</v>
      </c>
      <c r="AG10" s="645">
        <f t="shared" si="2"/>
        <v>279397</v>
      </c>
      <c r="AH10" s="645">
        <f t="shared" si="2"/>
        <v>151535</v>
      </c>
      <c r="AI10" s="645">
        <f t="shared" si="2"/>
        <v>248739</v>
      </c>
      <c r="AJ10" s="645">
        <f t="shared" si="2"/>
        <v>144778</v>
      </c>
      <c r="AK10" s="645">
        <f t="shared" si="2"/>
        <v>231982</v>
      </c>
      <c r="AL10" s="645">
        <f t="shared" si="2"/>
        <v>31157</v>
      </c>
      <c r="AM10" s="645">
        <f t="shared" si="2"/>
        <v>30294</v>
      </c>
      <c r="AN10" s="645">
        <f t="shared" si="2"/>
        <v>4214</v>
      </c>
      <c r="AO10" s="645">
        <f t="shared" si="2"/>
        <v>93</v>
      </c>
      <c r="AP10" s="646">
        <f t="shared" si="2"/>
        <v>2473337</v>
      </c>
      <c r="AR10" s="414"/>
      <c r="AT10" s="430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7"/>
      <c r="CH10" s="424"/>
      <c r="CI10" s="431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9"/>
      <c r="DW10" s="424"/>
    </row>
    <row r="11" spans="1:127" s="446" customFormat="1" ht="26.4" customHeight="1" x14ac:dyDescent="0.35">
      <c r="A11" s="595" t="s">
        <v>56</v>
      </c>
      <c r="B11" s="596"/>
      <c r="C11" s="647">
        <f t="shared" ref="C11:Q11" si="3">SUM(C12:C14)</f>
        <v>5000</v>
      </c>
      <c r="D11" s="647">
        <f t="shared" si="3"/>
        <v>324</v>
      </c>
      <c r="E11" s="647">
        <f t="shared" si="3"/>
        <v>16838</v>
      </c>
      <c r="F11" s="647">
        <f t="shared" si="3"/>
        <v>623</v>
      </c>
      <c r="G11" s="647">
        <f t="shared" si="3"/>
        <v>5284</v>
      </c>
      <c r="H11" s="647">
        <f t="shared" si="3"/>
        <v>2219</v>
      </c>
      <c r="I11" s="647">
        <f t="shared" si="3"/>
        <v>19643</v>
      </c>
      <c r="J11" s="647">
        <f t="shared" si="3"/>
        <v>14379</v>
      </c>
      <c r="K11" s="647">
        <f t="shared" si="3"/>
        <v>7206</v>
      </c>
      <c r="L11" s="647">
        <f t="shared" si="3"/>
        <v>16584</v>
      </c>
      <c r="M11" s="647">
        <f t="shared" si="3"/>
        <v>1836</v>
      </c>
      <c r="N11" s="647">
        <f t="shared" si="3"/>
        <v>1149</v>
      </c>
      <c r="O11" s="647">
        <f t="shared" si="3"/>
        <v>8579</v>
      </c>
      <c r="P11" s="647">
        <f t="shared" si="3"/>
        <v>6292</v>
      </c>
      <c r="Q11" s="647">
        <f t="shared" si="3"/>
        <v>7322</v>
      </c>
      <c r="R11" s="647">
        <f t="shared" ref="R11:AO11" si="4">SUM(R12:R14)</f>
        <v>107954</v>
      </c>
      <c r="S11" s="647">
        <f t="shared" si="4"/>
        <v>1968</v>
      </c>
      <c r="T11" s="647">
        <f t="shared" si="4"/>
        <v>6922</v>
      </c>
      <c r="U11" s="647">
        <f t="shared" si="4"/>
        <v>40908</v>
      </c>
      <c r="V11" s="647">
        <f t="shared" si="4"/>
        <v>93617</v>
      </c>
      <c r="W11" s="647">
        <f t="shared" si="4"/>
        <v>51146</v>
      </c>
      <c r="X11" s="647">
        <f t="shared" si="4"/>
        <v>25097</v>
      </c>
      <c r="Y11" s="647">
        <f t="shared" si="4"/>
        <v>3451</v>
      </c>
      <c r="Z11" s="647">
        <f t="shared" si="4"/>
        <v>3297</v>
      </c>
      <c r="AA11" s="647">
        <f t="shared" si="4"/>
        <v>18707</v>
      </c>
      <c r="AB11" s="647">
        <f t="shared" si="4"/>
        <v>17342</v>
      </c>
      <c r="AC11" s="647">
        <f t="shared" si="4"/>
        <v>3557</v>
      </c>
      <c r="AD11" s="647">
        <f t="shared" si="4"/>
        <v>28190</v>
      </c>
      <c r="AE11" s="647">
        <f t="shared" si="4"/>
        <v>3776</v>
      </c>
      <c r="AF11" s="647">
        <f t="shared" si="4"/>
        <v>4952</v>
      </c>
      <c r="AG11" s="647">
        <f t="shared" si="4"/>
        <v>89369</v>
      </c>
      <c r="AH11" s="647">
        <f t="shared" si="4"/>
        <v>43368</v>
      </c>
      <c r="AI11" s="647">
        <f t="shared" si="4"/>
        <v>72921</v>
      </c>
      <c r="AJ11" s="647">
        <f t="shared" si="4"/>
        <v>40158</v>
      </c>
      <c r="AK11" s="647">
        <f t="shared" si="4"/>
        <v>61386</v>
      </c>
      <c r="AL11" s="647">
        <f t="shared" si="4"/>
        <v>9685</v>
      </c>
      <c r="AM11" s="647">
        <f t="shared" si="4"/>
        <v>9362</v>
      </c>
      <c r="AN11" s="647">
        <f t="shared" si="4"/>
        <v>1258</v>
      </c>
      <c r="AO11" s="647">
        <f t="shared" si="4"/>
        <v>43</v>
      </c>
      <c r="AP11" s="648">
        <f t="shared" si="1"/>
        <v>743758</v>
      </c>
      <c r="AR11" s="414"/>
      <c r="AT11" s="432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7"/>
      <c r="CH11" s="424"/>
      <c r="CI11" s="431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29"/>
      <c r="DW11" s="437"/>
    </row>
    <row r="12" spans="1:127" s="414" customFormat="1" ht="21" customHeight="1" x14ac:dyDescent="0.35">
      <c r="A12" s="597"/>
      <c r="B12" s="413" t="s">
        <v>56</v>
      </c>
      <c r="C12" s="643">
        <v>940</v>
      </c>
      <c r="D12" s="643">
        <v>125</v>
      </c>
      <c r="E12" s="643">
        <v>6141</v>
      </c>
      <c r="F12" s="643">
        <v>298</v>
      </c>
      <c r="G12" s="643">
        <v>1838</v>
      </c>
      <c r="H12" s="643">
        <v>2219</v>
      </c>
      <c r="I12" s="643">
        <v>13038</v>
      </c>
      <c r="J12" s="643">
        <v>166</v>
      </c>
      <c r="K12" s="643">
        <v>1881</v>
      </c>
      <c r="L12" s="643">
        <v>7996</v>
      </c>
      <c r="M12" s="643">
        <v>1587</v>
      </c>
      <c r="N12" s="643">
        <v>539</v>
      </c>
      <c r="O12" s="643">
        <v>6349</v>
      </c>
      <c r="P12" s="643">
        <v>375</v>
      </c>
      <c r="Q12" s="643">
        <v>3577</v>
      </c>
      <c r="R12" s="643">
        <f>SUM(E12:Q12)</f>
        <v>46004</v>
      </c>
      <c r="S12" s="643">
        <v>799</v>
      </c>
      <c r="T12" s="643">
        <v>3331</v>
      </c>
      <c r="U12" s="643">
        <v>21021</v>
      </c>
      <c r="V12" s="643">
        <v>54466</v>
      </c>
      <c r="W12" s="643">
        <v>30778</v>
      </c>
      <c r="X12" s="643">
        <v>16250</v>
      </c>
      <c r="Y12" s="643">
        <v>2762</v>
      </c>
      <c r="Z12" s="643">
        <v>586</v>
      </c>
      <c r="AA12" s="643">
        <v>12406</v>
      </c>
      <c r="AB12" s="643">
        <v>13631</v>
      </c>
      <c r="AC12" s="643">
        <v>2478</v>
      </c>
      <c r="AD12" s="643">
        <v>19560</v>
      </c>
      <c r="AE12" s="643">
        <v>767</v>
      </c>
      <c r="AF12" s="643">
        <v>3382</v>
      </c>
      <c r="AG12" s="643">
        <v>61360</v>
      </c>
      <c r="AH12" s="643">
        <v>26843</v>
      </c>
      <c r="AI12" s="643">
        <v>44536</v>
      </c>
      <c r="AJ12" s="643">
        <v>24936</v>
      </c>
      <c r="AK12" s="643">
        <v>33590</v>
      </c>
      <c r="AL12" s="643">
        <v>5613</v>
      </c>
      <c r="AM12" s="643">
        <v>5603</v>
      </c>
      <c r="AN12" s="643">
        <v>750</v>
      </c>
      <c r="AO12" s="643">
        <v>41</v>
      </c>
      <c r="AP12" s="644">
        <f>R12+S12+T12+U12+V12+W12+X12+Y12+Z12+AA12+AB12+AC12+AD12+AE12+AF12+AG12+AH12+AI12+AJ12+AK12+AL12+AM12+AN12+AO12+C12+D12</f>
        <v>432558</v>
      </c>
      <c r="AT12" s="426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7"/>
      <c r="CH12" s="428"/>
      <c r="CI12" s="425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9"/>
      <c r="DW12" s="428"/>
    </row>
    <row r="13" spans="1:127" s="414" customFormat="1" ht="21" customHeight="1" x14ac:dyDescent="0.35">
      <c r="A13" s="593"/>
      <c r="B13" s="413" t="s">
        <v>57</v>
      </c>
      <c r="C13" s="643">
        <v>1277</v>
      </c>
      <c r="D13" s="643">
        <v>1</v>
      </c>
      <c r="E13" s="643">
        <v>3650</v>
      </c>
      <c r="F13" s="643">
        <v>76</v>
      </c>
      <c r="G13" s="643">
        <v>1214</v>
      </c>
      <c r="H13" s="643">
        <v>0</v>
      </c>
      <c r="I13" s="643">
        <v>2328</v>
      </c>
      <c r="J13" s="643">
        <v>7490</v>
      </c>
      <c r="K13" s="643">
        <v>1563</v>
      </c>
      <c r="L13" s="643">
        <v>2329</v>
      </c>
      <c r="M13" s="643">
        <v>125</v>
      </c>
      <c r="N13" s="643">
        <v>224</v>
      </c>
      <c r="O13" s="643">
        <v>931</v>
      </c>
      <c r="P13" s="643">
        <v>2852</v>
      </c>
      <c r="Q13" s="643">
        <v>1772</v>
      </c>
      <c r="R13" s="643">
        <f>SUM(E13:Q13)</f>
        <v>24554</v>
      </c>
      <c r="S13" s="643">
        <v>891</v>
      </c>
      <c r="T13" s="643">
        <v>985</v>
      </c>
      <c r="U13" s="643">
        <v>6410</v>
      </c>
      <c r="V13" s="643">
        <v>19359</v>
      </c>
      <c r="W13" s="643">
        <v>8794</v>
      </c>
      <c r="X13" s="643">
        <v>3927</v>
      </c>
      <c r="Y13" s="643">
        <v>529</v>
      </c>
      <c r="Z13" s="643">
        <v>2669</v>
      </c>
      <c r="AA13" s="643">
        <v>4450</v>
      </c>
      <c r="AB13" s="643">
        <v>1493</v>
      </c>
      <c r="AC13" s="643">
        <v>507</v>
      </c>
      <c r="AD13" s="643">
        <v>4860</v>
      </c>
      <c r="AE13" s="643">
        <v>1206</v>
      </c>
      <c r="AF13" s="643">
        <v>719</v>
      </c>
      <c r="AG13" s="643">
        <v>12852</v>
      </c>
      <c r="AH13" s="643">
        <v>6326</v>
      </c>
      <c r="AI13" s="643">
        <v>12875</v>
      </c>
      <c r="AJ13" s="643">
        <v>7955</v>
      </c>
      <c r="AK13" s="643">
        <v>12259</v>
      </c>
      <c r="AL13" s="643">
        <v>1909</v>
      </c>
      <c r="AM13" s="643">
        <v>1785</v>
      </c>
      <c r="AN13" s="643">
        <v>195</v>
      </c>
      <c r="AO13" s="643">
        <v>0</v>
      </c>
      <c r="AP13" s="644">
        <f>R13+S13+T13+U13+V13+W13+X13+Y13+Z13+AA13+AB13+AC13+AD13+AE13+AF13+AG13+AH13+AI13+AJ13+AK13+AL13+AM13+AN13+AO13+C13+D13</f>
        <v>138787</v>
      </c>
      <c r="AT13" s="426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7"/>
      <c r="CH13" s="428"/>
      <c r="CI13" s="425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9"/>
      <c r="DW13" s="428"/>
    </row>
    <row r="14" spans="1:127" s="414" customFormat="1" ht="21" customHeight="1" x14ac:dyDescent="0.35">
      <c r="A14" s="549"/>
      <c r="B14" s="413" t="s">
        <v>58</v>
      </c>
      <c r="C14" s="643">
        <v>2783</v>
      </c>
      <c r="D14" s="643">
        <v>198</v>
      </c>
      <c r="E14" s="643">
        <v>7047</v>
      </c>
      <c r="F14" s="643">
        <v>249</v>
      </c>
      <c r="G14" s="643">
        <v>2232</v>
      </c>
      <c r="H14" s="643">
        <v>0</v>
      </c>
      <c r="I14" s="643">
        <v>4277</v>
      </c>
      <c r="J14" s="643">
        <v>6723</v>
      </c>
      <c r="K14" s="643">
        <v>3762</v>
      </c>
      <c r="L14" s="643">
        <v>6259</v>
      </c>
      <c r="M14" s="643">
        <v>124</v>
      </c>
      <c r="N14" s="643">
        <v>386</v>
      </c>
      <c r="O14" s="643">
        <v>1299</v>
      </c>
      <c r="P14" s="643">
        <v>3065</v>
      </c>
      <c r="Q14" s="643">
        <v>1973</v>
      </c>
      <c r="R14" s="643">
        <f>SUM(E14:Q14)</f>
        <v>37396</v>
      </c>
      <c r="S14" s="643">
        <v>278</v>
      </c>
      <c r="T14" s="643">
        <v>2606</v>
      </c>
      <c r="U14" s="643">
        <v>13477</v>
      </c>
      <c r="V14" s="643">
        <v>19792</v>
      </c>
      <c r="W14" s="643">
        <v>11574</v>
      </c>
      <c r="X14" s="643">
        <v>4920</v>
      </c>
      <c r="Y14" s="643">
        <v>160</v>
      </c>
      <c r="Z14" s="643">
        <v>42</v>
      </c>
      <c r="AA14" s="643">
        <v>1851</v>
      </c>
      <c r="AB14" s="643">
        <v>2218</v>
      </c>
      <c r="AC14" s="643">
        <v>572</v>
      </c>
      <c r="AD14" s="643">
        <v>3770</v>
      </c>
      <c r="AE14" s="643">
        <v>1803</v>
      </c>
      <c r="AF14" s="643">
        <v>851</v>
      </c>
      <c r="AG14" s="643">
        <v>15157</v>
      </c>
      <c r="AH14" s="643">
        <v>10199</v>
      </c>
      <c r="AI14" s="643">
        <v>15510</v>
      </c>
      <c r="AJ14" s="643">
        <v>7267</v>
      </c>
      <c r="AK14" s="643">
        <v>15537</v>
      </c>
      <c r="AL14" s="643">
        <v>2163</v>
      </c>
      <c r="AM14" s="643">
        <v>1974</v>
      </c>
      <c r="AN14" s="643">
        <v>313</v>
      </c>
      <c r="AO14" s="643">
        <v>2</v>
      </c>
      <c r="AP14" s="644">
        <f>R14+S14+T14+U14+V14+W14+X14+Y14+Z14+AA14+AB14+AC14+AD14+AE14+AF14+AG14+AH14+AI14+AJ14+AK14+AL14+AM14+AN14+AO14+C14+D14</f>
        <v>172413</v>
      </c>
      <c r="AT14" s="426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7"/>
      <c r="CH14" s="428"/>
      <c r="CI14" s="425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9"/>
      <c r="DW14" s="428"/>
    </row>
    <row r="15" spans="1:127" s="446" customFormat="1" ht="26.4" customHeight="1" x14ac:dyDescent="0.35">
      <c r="A15" s="595" t="s">
        <v>59</v>
      </c>
      <c r="B15" s="598"/>
      <c r="C15" s="647">
        <f>SUM(C16:C17)</f>
        <v>1343</v>
      </c>
      <c r="D15" s="647">
        <f t="shared" ref="D15:AO15" si="5">SUM(D16:D17)</f>
        <v>19</v>
      </c>
      <c r="E15" s="647">
        <f t="shared" si="5"/>
        <v>8755</v>
      </c>
      <c r="F15" s="647">
        <f t="shared" si="5"/>
        <v>205</v>
      </c>
      <c r="G15" s="647">
        <f t="shared" si="5"/>
        <v>1747</v>
      </c>
      <c r="H15" s="647">
        <f t="shared" si="5"/>
        <v>459</v>
      </c>
      <c r="I15" s="647">
        <f t="shared" si="5"/>
        <v>2204</v>
      </c>
      <c r="J15" s="647">
        <f t="shared" si="5"/>
        <v>447</v>
      </c>
      <c r="K15" s="647">
        <f t="shared" si="5"/>
        <v>2605</v>
      </c>
      <c r="L15" s="647">
        <f t="shared" si="5"/>
        <v>2287</v>
      </c>
      <c r="M15" s="647">
        <f t="shared" si="5"/>
        <v>553</v>
      </c>
      <c r="N15" s="647">
        <f t="shared" si="5"/>
        <v>1243</v>
      </c>
      <c r="O15" s="647">
        <f t="shared" si="5"/>
        <v>1231</v>
      </c>
      <c r="P15" s="647">
        <f t="shared" si="5"/>
        <v>1641</v>
      </c>
      <c r="Q15" s="647">
        <f t="shared" si="5"/>
        <v>4417</v>
      </c>
      <c r="R15" s="647">
        <f t="shared" si="5"/>
        <v>27794</v>
      </c>
      <c r="S15" s="647">
        <f t="shared" si="5"/>
        <v>754</v>
      </c>
      <c r="T15" s="647">
        <f t="shared" si="5"/>
        <v>1927</v>
      </c>
      <c r="U15" s="647">
        <f t="shared" si="5"/>
        <v>13213</v>
      </c>
      <c r="V15" s="647">
        <f t="shared" si="5"/>
        <v>75529</v>
      </c>
      <c r="W15" s="647">
        <f t="shared" si="5"/>
        <v>32522</v>
      </c>
      <c r="X15" s="647">
        <f t="shared" si="5"/>
        <v>14212</v>
      </c>
      <c r="Y15" s="647">
        <f t="shared" si="5"/>
        <v>2009</v>
      </c>
      <c r="Z15" s="647">
        <f t="shared" si="5"/>
        <v>1126</v>
      </c>
      <c r="AA15" s="647">
        <f t="shared" si="5"/>
        <v>18059</v>
      </c>
      <c r="AB15" s="647">
        <f t="shared" si="5"/>
        <v>8406</v>
      </c>
      <c r="AC15" s="647">
        <f t="shared" si="5"/>
        <v>1605</v>
      </c>
      <c r="AD15" s="647">
        <f t="shared" si="5"/>
        <v>31775</v>
      </c>
      <c r="AE15" s="647">
        <f t="shared" si="5"/>
        <v>4442</v>
      </c>
      <c r="AF15" s="647">
        <f t="shared" si="5"/>
        <v>3631</v>
      </c>
      <c r="AG15" s="647">
        <f t="shared" si="5"/>
        <v>44301</v>
      </c>
      <c r="AH15" s="647">
        <f t="shared" si="5"/>
        <v>23980</v>
      </c>
      <c r="AI15" s="647">
        <f t="shared" si="5"/>
        <v>41510</v>
      </c>
      <c r="AJ15" s="647">
        <f t="shared" si="5"/>
        <v>20735</v>
      </c>
      <c r="AK15" s="647">
        <f t="shared" si="5"/>
        <v>33547</v>
      </c>
      <c r="AL15" s="647">
        <f t="shared" si="5"/>
        <v>4877</v>
      </c>
      <c r="AM15" s="647">
        <f t="shared" si="5"/>
        <v>4939</v>
      </c>
      <c r="AN15" s="647">
        <f t="shared" si="5"/>
        <v>682</v>
      </c>
      <c r="AO15" s="647">
        <f t="shared" si="5"/>
        <v>43</v>
      </c>
      <c r="AP15" s="648">
        <f t="shared" si="1"/>
        <v>412980</v>
      </c>
      <c r="AR15" s="414"/>
      <c r="AT15" s="432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7"/>
      <c r="CH15" s="424"/>
      <c r="CI15" s="431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29"/>
      <c r="DW15" s="437"/>
    </row>
    <row r="16" spans="1:127" s="414" customFormat="1" ht="21" customHeight="1" x14ac:dyDescent="0.35">
      <c r="A16" s="549"/>
      <c r="B16" s="413" t="s">
        <v>60</v>
      </c>
      <c r="C16" s="643">
        <v>537</v>
      </c>
      <c r="D16" s="643">
        <v>18</v>
      </c>
      <c r="E16" s="643">
        <v>4312</v>
      </c>
      <c r="F16" s="643">
        <v>132</v>
      </c>
      <c r="G16" s="643">
        <v>1074</v>
      </c>
      <c r="H16" s="643">
        <v>459</v>
      </c>
      <c r="I16" s="643">
        <v>1303</v>
      </c>
      <c r="J16" s="643">
        <v>400</v>
      </c>
      <c r="K16" s="643">
        <v>1636</v>
      </c>
      <c r="L16" s="643">
        <v>1224</v>
      </c>
      <c r="M16" s="643">
        <v>246</v>
      </c>
      <c r="N16" s="643">
        <v>635</v>
      </c>
      <c r="O16" s="643">
        <v>921</v>
      </c>
      <c r="P16" s="643">
        <v>943</v>
      </c>
      <c r="Q16" s="643">
        <v>2355</v>
      </c>
      <c r="R16" s="643">
        <f t="shared" ref="R16:R17" si="6">SUM(E16:Q16)</f>
        <v>15640</v>
      </c>
      <c r="S16" s="643">
        <v>297</v>
      </c>
      <c r="T16" s="643">
        <v>989</v>
      </c>
      <c r="U16" s="643">
        <v>8746</v>
      </c>
      <c r="V16" s="643">
        <v>57508</v>
      </c>
      <c r="W16" s="643">
        <v>26803</v>
      </c>
      <c r="X16" s="643">
        <v>9163</v>
      </c>
      <c r="Y16" s="643">
        <v>1531</v>
      </c>
      <c r="Z16" s="643">
        <v>989</v>
      </c>
      <c r="AA16" s="643">
        <v>13032</v>
      </c>
      <c r="AB16" s="643">
        <v>3535</v>
      </c>
      <c r="AC16" s="643">
        <v>993</v>
      </c>
      <c r="AD16" s="643">
        <v>22976</v>
      </c>
      <c r="AE16" s="643">
        <v>937</v>
      </c>
      <c r="AF16" s="643">
        <v>2476</v>
      </c>
      <c r="AG16" s="643">
        <v>31193</v>
      </c>
      <c r="AH16" s="643">
        <v>11687</v>
      </c>
      <c r="AI16" s="643">
        <v>15252</v>
      </c>
      <c r="AJ16" s="643">
        <v>4413</v>
      </c>
      <c r="AK16" s="643">
        <v>14880</v>
      </c>
      <c r="AL16" s="643">
        <v>2204</v>
      </c>
      <c r="AM16" s="643">
        <v>2128</v>
      </c>
      <c r="AN16" s="643">
        <v>319</v>
      </c>
      <c r="AO16" s="643">
        <v>43</v>
      </c>
      <c r="AP16" s="644">
        <f t="shared" si="1"/>
        <v>248289</v>
      </c>
      <c r="AT16" s="426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7"/>
      <c r="CH16" s="428"/>
      <c r="CI16" s="425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9"/>
      <c r="DW16" s="428"/>
    </row>
    <row r="17" spans="1:127" s="414" customFormat="1" ht="21" customHeight="1" x14ac:dyDescent="0.35">
      <c r="A17" s="549"/>
      <c r="B17" s="413" t="s">
        <v>61</v>
      </c>
      <c r="C17" s="643">
        <v>806</v>
      </c>
      <c r="D17" s="643">
        <v>1</v>
      </c>
      <c r="E17" s="643">
        <v>4443</v>
      </c>
      <c r="F17" s="643">
        <v>73</v>
      </c>
      <c r="G17" s="643">
        <v>673</v>
      </c>
      <c r="H17" s="643">
        <v>0</v>
      </c>
      <c r="I17" s="643">
        <v>901</v>
      </c>
      <c r="J17" s="643">
        <v>47</v>
      </c>
      <c r="K17" s="643">
        <v>969</v>
      </c>
      <c r="L17" s="643">
        <v>1063</v>
      </c>
      <c r="M17" s="643">
        <v>307</v>
      </c>
      <c r="N17" s="643">
        <v>608</v>
      </c>
      <c r="O17" s="643">
        <v>310</v>
      </c>
      <c r="P17" s="643">
        <v>698</v>
      </c>
      <c r="Q17" s="643">
        <v>2062</v>
      </c>
      <c r="R17" s="643">
        <f t="shared" si="6"/>
        <v>12154</v>
      </c>
      <c r="S17" s="643">
        <v>457</v>
      </c>
      <c r="T17" s="643">
        <v>938</v>
      </c>
      <c r="U17" s="643">
        <v>4467</v>
      </c>
      <c r="V17" s="643">
        <v>18021</v>
      </c>
      <c r="W17" s="643">
        <v>5719</v>
      </c>
      <c r="X17" s="643">
        <v>5049</v>
      </c>
      <c r="Y17" s="643">
        <v>478</v>
      </c>
      <c r="Z17" s="643">
        <v>137</v>
      </c>
      <c r="AA17" s="643">
        <v>5027</v>
      </c>
      <c r="AB17" s="643">
        <v>4871</v>
      </c>
      <c r="AC17" s="643">
        <v>612</v>
      </c>
      <c r="AD17" s="643">
        <v>8799</v>
      </c>
      <c r="AE17" s="643">
        <v>3505</v>
      </c>
      <c r="AF17" s="643">
        <v>1155</v>
      </c>
      <c r="AG17" s="643">
        <v>13108</v>
      </c>
      <c r="AH17" s="643">
        <v>12293</v>
      </c>
      <c r="AI17" s="643">
        <v>26258</v>
      </c>
      <c r="AJ17" s="643">
        <v>16322</v>
      </c>
      <c r="AK17" s="643">
        <v>18667</v>
      </c>
      <c r="AL17" s="643">
        <v>2673</v>
      </c>
      <c r="AM17" s="643">
        <v>2811</v>
      </c>
      <c r="AN17" s="643">
        <v>363</v>
      </c>
      <c r="AO17" s="643">
        <v>0</v>
      </c>
      <c r="AP17" s="644">
        <f t="shared" si="1"/>
        <v>164691</v>
      </c>
      <c r="AT17" s="426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7"/>
      <c r="CH17" s="428"/>
      <c r="CI17" s="425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9"/>
      <c r="DW17" s="428"/>
    </row>
    <row r="18" spans="1:127" s="446" customFormat="1" ht="26.4" customHeight="1" x14ac:dyDescent="0.35">
      <c r="A18" s="595" t="s">
        <v>62</v>
      </c>
      <c r="B18" s="413"/>
      <c r="C18" s="647">
        <f>SUM(C19:C21)</f>
        <v>2286</v>
      </c>
      <c r="D18" s="647">
        <f t="shared" ref="D18:AO18" si="7">SUM(D19:D21)</f>
        <v>102</v>
      </c>
      <c r="E18" s="647">
        <f t="shared" si="7"/>
        <v>8124</v>
      </c>
      <c r="F18" s="647">
        <f t="shared" si="7"/>
        <v>685</v>
      </c>
      <c r="G18" s="647">
        <f t="shared" si="7"/>
        <v>3199</v>
      </c>
      <c r="H18" s="647">
        <f t="shared" si="7"/>
        <v>0</v>
      </c>
      <c r="I18" s="647">
        <f t="shared" si="7"/>
        <v>3523</v>
      </c>
      <c r="J18" s="647">
        <f t="shared" si="7"/>
        <v>54</v>
      </c>
      <c r="K18" s="647">
        <f t="shared" si="7"/>
        <v>7371</v>
      </c>
      <c r="L18" s="647">
        <f t="shared" si="7"/>
        <v>11957</v>
      </c>
      <c r="M18" s="647">
        <f t="shared" si="7"/>
        <v>1020</v>
      </c>
      <c r="N18" s="647">
        <f t="shared" si="7"/>
        <v>667</v>
      </c>
      <c r="O18" s="647">
        <f t="shared" si="7"/>
        <v>1886</v>
      </c>
      <c r="P18" s="647">
        <f t="shared" si="7"/>
        <v>3935</v>
      </c>
      <c r="Q18" s="647">
        <f t="shared" si="7"/>
        <v>2614</v>
      </c>
      <c r="R18" s="647">
        <f t="shared" si="7"/>
        <v>45035</v>
      </c>
      <c r="S18" s="647">
        <f t="shared" si="7"/>
        <v>1545</v>
      </c>
      <c r="T18" s="647">
        <f t="shared" si="7"/>
        <v>2435</v>
      </c>
      <c r="U18" s="647">
        <f t="shared" si="7"/>
        <v>18282</v>
      </c>
      <c r="V18" s="647">
        <f t="shared" si="7"/>
        <v>37071</v>
      </c>
      <c r="W18" s="647">
        <f t="shared" si="7"/>
        <v>20522</v>
      </c>
      <c r="X18" s="647">
        <f t="shared" si="7"/>
        <v>12457</v>
      </c>
      <c r="Y18" s="647">
        <f t="shared" si="7"/>
        <v>458</v>
      </c>
      <c r="Z18" s="647">
        <f t="shared" si="7"/>
        <v>441</v>
      </c>
      <c r="AA18" s="647">
        <f t="shared" si="7"/>
        <v>4636</v>
      </c>
      <c r="AB18" s="647">
        <f t="shared" si="7"/>
        <v>4650</v>
      </c>
      <c r="AC18" s="647">
        <f t="shared" si="7"/>
        <v>1048</v>
      </c>
      <c r="AD18" s="647">
        <f t="shared" si="7"/>
        <v>8065</v>
      </c>
      <c r="AE18" s="647">
        <f t="shared" si="7"/>
        <v>520</v>
      </c>
      <c r="AF18" s="647">
        <f t="shared" si="7"/>
        <v>1103</v>
      </c>
      <c r="AG18" s="647">
        <f t="shared" si="7"/>
        <v>33809</v>
      </c>
      <c r="AH18" s="647">
        <f t="shared" si="7"/>
        <v>22026</v>
      </c>
      <c r="AI18" s="647">
        <f t="shared" si="7"/>
        <v>31774</v>
      </c>
      <c r="AJ18" s="647">
        <f t="shared" si="7"/>
        <v>18497</v>
      </c>
      <c r="AK18" s="647">
        <f t="shared" si="7"/>
        <v>31308</v>
      </c>
      <c r="AL18" s="647">
        <f t="shared" si="7"/>
        <v>3695</v>
      </c>
      <c r="AM18" s="647">
        <f t="shared" si="7"/>
        <v>3629</v>
      </c>
      <c r="AN18" s="647">
        <f t="shared" si="7"/>
        <v>697</v>
      </c>
      <c r="AO18" s="647">
        <f t="shared" si="7"/>
        <v>0</v>
      </c>
      <c r="AP18" s="648">
        <f t="shared" si="1"/>
        <v>306091</v>
      </c>
      <c r="AR18" s="414"/>
      <c r="AT18" s="432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7"/>
      <c r="CH18" s="424"/>
      <c r="CI18" s="431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29"/>
      <c r="DW18" s="437"/>
    </row>
    <row r="19" spans="1:127" s="414" customFormat="1" ht="21" customHeight="1" x14ac:dyDescent="0.35">
      <c r="A19" s="549"/>
      <c r="B19" s="413" t="s">
        <v>63</v>
      </c>
      <c r="C19" s="643">
        <v>716</v>
      </c>
      <c r="D19" s="643">
        <v>0</v>
      </c>
      <c r="E19" s="643">
        <v>3492</v>
      </c>
      <c r="F19" s="643">
        <v>425</v>
      </c>
      <c r="G19" s="643">
        <v>1432</v>
      </c>
      <c r="H19" s="643">
        <v>0</v>
      </c>
      <c r="I19" s="643">
        <v>3101</v>
      </c>
      <c r="J19" s="643">
        <v>18</v>
      </c>
      <c r="K19" s="643">
        <v>2876</v>
      </c>
      <c r="L19" s="643">
        <v>5950</v>
      </c>
      <c r="M19" s="643">
        <v>527</v>
      </c>
      <c r="N19" s="643">
        <v>414</v>
      </c>
      <c r="O19" s="643">
        <v>552</v>
      </c>
      <c r="P19" s="643">
        <v>2677</v>
      </c>
      <c r="Q19" s="643">
        <v>1014</v>
      </c>
      <c r="R19" s="643">
        <f t="shared" ref="R19:R21" si="8">SUM(E19:Q19)</f>
        <v>22478</v>
      </c>
      <c r="S19" s="643">
        <v>1532</v>
      </c>
      <c r="T19" s="643">
        <v>1387</v>
      </c>
      <c r="U19" s="643">
        <v>8957</v>
      </c>
      <c r="V19" s="643">
        <v>20226</v>
      </c>
      <c r="W19" s="643">
        <v>14076</v>
      </c>
      <c r="X19" s="643">
        <v>6343</v>
      </c>
      <c r="Y19" s="643">
        <v>408</v>
      </c>
      <c r="Z19" s="643">
        <v>422</v>
      </c>
      <c r="AA19" s="643">
        <v>4175</v>
      </c>
      <c r="AB19" s="643">
        <v>3163</v>
      </c>
      <c r="AC19" s="643">
        <v>604</v>
      </c>
      <c r="AD19" s="643">
        <v>5545</v>
      </c>
      <c r="AE19" s="643">
        <v>439</v>
      </c>
      <c r="AF19" s="643">
        <v>747</v>
      </c>
      <c r="AG19" s="643">
        <v>21236</v>
      </c>
      <c r="AH19" s="643">
        <v>14723</v>
      </c>
      <c r="AI19" s="643">
        <v>18662</v>
      </c>
      <c r="AJ19" s="643">
        <v>12326</v>
      </c>
      <c r="AK19" s="643">
        <v>18151</v>
      </c>
      <c r="AL19" s="643">
        <v>2138</v>
      </c>
      <c r="AM19" s="643">
        <v>2520</v>
      </c>
      <c r="AN19" s="643">
        <v>358</v>
      </c>
      <c r="AO19" s="643">
        <v>0</v>
      </c>
      <c r="AP19" s="644">
        <f t="shared" si="1"/>
        <v>181332</v>
      </c>
      <c r="AT19" s="426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7"/>
      <c r="CH19" s="428"/>
      <c r="CI19" s="425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9"/>
      <c r="DW19" s="428"/>
    </row>
    <row r="20" spans="1:127" s="414" customFormat="1" ht="21" customHeight="1" x14ac:dyDescent="0.35">
      <c r="A20" s="412"/>
      <c r="B20" s="413" t="s">
        <v>64</v>
      </c>
      <c r="C20" s="643">
        <v>743</v>
      </c>
      <c r="D20" s="643">
        <v>64</v>
      </c>
      <c r="E20" s="643">
        <v>2794</v>
      </c>
      <c r="F20" s="643">
        <v>194</v>
      </c>
      <c r="G20" s="643">
        <v>966</v>
      </c>
      <c r="H20" s="643">
        <v>0</v>
      </c>
      <c r="I20" s="643">
        <v>144</v>
      </c>
      <c r="J20" s="643">
        <v>36</v>
      </c>
      <c r="K20" s="643">
        <v>2493</v>
      </c>
      <c r="L20" s="643">
        <v>5321</v>
      </c>
      <c r="M20" s="643">
        <v>431</v>
      </c>
      <c r="N20" s="643">
        <v>214</v>
      </c>
      <c r="O20" s="643">
        <v>1175</v>
      </c>
      <c r="P20" s="643">
        <v>1229</v>
      </c>
      <c r="Q20" s="643">
        <v>1307</v>
      </c>
      <c r="R20" s="643">
        <f t="shared" si="8"/>
        <v>16304</v>
      </c>
      <c r="S20" s="643">
        <v>7</v>
      </c>
      <c r="T20" s="643">
        <v>796</v>
      </c>
      <c r="U20" s="643">
        <v>6041</v>
      </c>
      <c r="V20" s="643">
        <v>9432</v>
      </c>
      <c r="W20" s="643">
        <v>3607</v>
      </c>
      <c r="X20" s="643">
        <v>3585</v>
      </c>
      <c r="Y20" s="643">
        <v>32</v>
      </c>
      <c r="Z20" s="643">
        <v>1</v>
      </c>
      <c r="AA20" s="643">
        <v>372</v>
      </c>
      <c r="AB20" s="643">
        <v>945</v>
      </c>
      <c r="AC20" s="643">
        <v>275</v>
      </c>
      <c r="AD20" s="643">
        <v>1481</v>
      </c>
      <c r="AE20" s="643">
        <v>65</v>
      </c>
      <c r="AF20" s="643">
        <v>186</v>
      </c>
      <c r="AG20" s="643">
        <v>7436</v>
      </c>
      <c r="AH20" s="643">
        <v>4541</v>
      </c>
      <c r="AI20" s="643">
        <v>7277</v>
      </c>
      <c r="AJ20" s="643">
        <v>2996</v>
      </c>
      <c r="AK20" s="643">
        <v>8353</v>
      </c>
      <c r="AL20" s="643">
        <v>897</v>
      </c>
      <c r="AM20" s="643">
        <v>509</v>
      </c>
      <c r="AN20" s="643">
        <v>186</v>
      </c>
      <c r="AO20" s="643">
        <v>0</v>
      </c>
      <c r="AP20" s="644">
        <f t="shared" si="1"/>
        <v>76131</v>
      </c>
      <c r="AT20" s="426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7"/>
      <c r="CH20" s="428"/>
      <c r="CI20" s="425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9"/>
      <c r="DW20" s="428"/>
    </row>
    <row r="21" spans="1:127" s="414" customFormat="1" ht="21" customHeight="1" x14ac:dyDescent="0.35">
      <c r="A21" s="412"/>
      <c r="B21" s="413" t="s">
        <v>65</v>
      </c>
      <c r="C21" s="643">
        <v>827</v>
      </c>
      <c r="D21" s="643">
        <v>38</v>
      </c>
      <c r="E21" s="643">
        <v>1838</v>
      </c>
      <c r="F21" s="643">
        <v>66</v>
      </c>
      <c r="G21" s="643">
        <v>801</v>
      </c>
      <c r="H21" s="643">
        <v>0</v>
      </c>
      <c r="I21" s="643">
        <v>278</v>
      </c>
      <c r="J21" s="643">
        <v>0</v>
      </c>
      <c r="K21" s="643">
        <v>2002</v>
      </c>
      <c r="L21" s="643">
        <v>686</v>
      </c>
      <c r="M21" s="643">
        <v>62</v>
      </c>
      <c r="N21" s="643">
        <v>39</v>
      </c>
      <c r="O21" s="643">
        <v>159</v>
      </c>
      <c r="P21" s="643">
        <v>29</v>
      </c>
      <c r="Q21" s="643">
        <v>293</v>
      </c>
      <c r="R21" s="643">
        <f t="shared" si="8"/>
        <v>6253</v>
      </c>
      <c r="S21" s="643">
        <v>6</v>
      </c>
      <c r="T21" s="643">
        <v>252</v>
      </c>
      <c r="U21" s="643">
        <v>3284</v>
      </c>
      <c r="V21" s="643">
        <v>7413</v>
      </c>
      <c r="W21" s="643">
        <v>2839</v>
      </c>
      <c r="X21" s="643">
        <v>2529</v>
      </c>
      <c r="Y21" s="643">
        <v>18</v>
      </c>
      <c r="Z21" s="643">
        <v>18</v>
      </c>
      <c r="AA21" s="643">
        <v>89</v>
      </c>
      <c r="AB21" s="643">
        <v>542</v>
      </c>
      <c r="AC21" s="643">
        <v>169</v>
      </c>
      <c r="AD21" s="643">
        <v>1039</v>
      </c>
      <c r="AE21" s="643">
        <v>16</v>
      </c>
      <c r="AF21" s="643">
        <v>170</v>
      </c>
      <c r="AG21" s="643">
        <v>5137</v>
      </c>
      <c r="AH21" s="643">
        <v>2762</v>
      </c>
      <c r="AI21" s="643">
        <v>5835</v>
      </c>
      <c r="AJ21" s="643">
        <v>3175</v>
      </c>
      <c r="AK21" s="643">
        <v>4804</v>
      </c>
      <c r="AL21" s="643">
        <v>660</v>
      </c>
      <c r="AM21" s="643">
        <v>600</v>
      </c>
      <c r="AN21" s="643">
        <v>153</v>
      </c>
      <c r="AO21" s="643">
        <v>0</v>
      </c>
      <c r="AP21" s="644">
        <f t="shared" si="1"/>
        <v>48628</v>
      </c>
      <c r="AT21" s="426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7"/>
      <c r="CH21" s="428"/>
      <c r="CI21" s="425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9"/>
      <c r="DW21" s="428"/>
    </row>
    <row r="22" spans="1:127" s="446" customFormat="1" ht="26.4" customHeight="1" x14ac:dyDescent="0.35">
      <c r="A22" s="595" t="s">
        <v>66</v>
      </c>
      <c r="B22" s="599"/>
      <c r="C22" s="647">
        <f>SUM(C23:C28)</f>
        <v>2355</v>
      </c>
      <c r="D22" s="647">
        <f t="shared" ref="D22:AO22" si="9">SUM(D23:D28)</f>
        <v>9</v>
      </c>
      <c r="E22" s="647">
        <f t="shared" si="9"/>
        <v>17834</v>
      </c>
      <c r="F22" s="647">
        <f t="shared" si="9"/>
        <v>5808</v>
      </c>
      <c r="G22" s="647">
        <f t="shared" si="9"/>
        <v>6225</v>
      </c>
      <c r="H22" s="647">
        <f t="shared" si="9"/>
        <v>475</v>
      </c>
      <c r="I22" s="647">
        <f t="shared" si="9"/>
        <v>6148</v>
      </c>
      <c r="J22" s="647">
        <f t="shared" si="9"/>
        <v>1007</v>
      </c>
      <c r="K22" s="647">
        <f t="shared" si="9"/>
        <v>7923</v>
      </c>
      <c r="L22" s="647">
        <f t="shared" si="9"/>
        <v>13386</v>
      </c>
      <c r="M22" s="647">
        <f t="shared" si="9"/>
        <v>1648</v>
      </c>
      <c r="N22" s="647">
        <f t="shared" si="9"/>
        <v>1573</v>
      </c>
      <c r="O22" s="647">
        <f t="shared" si="9"/>
        <v>2647</v>
      </c>
      <c r="P22" s="647">
        <f t="shared" si="9"/>
        <v>12224</v>
      </c>
      <c r="Q22" s="647">
        <f t="shared" si="9"/>
        <v>4681</v>
      </c>
      <c r="R22" s="647">
        <f t="shared" si="9"/>
        <v>81579</v>
      </c>
      <c r="S22" s="647">
        <f t="shared" si="9"/>
        <v>3650</v>
      </c>
      <c r="T22" s="647">
        <f t="shared" si="9"/>
        <v>4760</v>
      </c>
      <c r="U22" s="647">
        <f t="shared" si="9"/>
        <v>37041</v>
      </c>
      <c r="V22" s="647">
        <f t="shared" si="9"/>
        <v>64080</v>
      </c>
      <c r="W22" s="647">
        <f t="shared" si="9"/>
        <v>30443</v>
      </c>
      <c r="X22" s="647">
        <f t="shared" si="9"/>
        <v>14415</v>
      </c>
      <c r="Y22" s="647">
        <f t="shared" si="9"/>
        <v>648</v>
      </c>
      <c r="Z22" s="647">
        <f t="shared" si="9"/>
        <v>701</v>
      </c>
      <c r="AA22" s="647">
        <f t="shared" si="9"/>
        <v>12035</v>
      </c>
      <c r="AB22" s="647">
        <f t="shared" si="9"/>
        <v>9926</v>
      </c>
      <c r="AC22" s="647">
        <f t="shared" si="9"/>
        <v>2275</v>
      </c>
      <c r="AD22" s="647">
        <f t="shared" si="9"/>
        <v>18462</v>
      </c>
      <c r="AE22" s="647">
        <f t="shared" si="9"/>
        <v>4192</v>
      </c>
      <c r="AF22" s="647">
        <f t="shared" si="9"/>
        <v>2950</v>
      </c>
      <c r="AG22" s="647">
        <f t="shared" si="9"/>
        <v>62647</v>
      </c>
      <c r="AH22" s="647">
        <f t="shared" si="9"/>
        <v>33530</v>
      </c>
      <c r="AI22" s="647">
        <f t="shared" si="9"/>
        <v>61942</v>
      </c>
      <c r="AJ22" s="647">
        <f t="shared" si="9"/>
        <v>37233</v>
      </c>
      <c r="AK22" s="647">
        <f t="shared" si="9"/>
        <v>54356</v>
      </c>
      <c r="AL22" s="647">
        <f t="shared" si="9"/>
        <v>6499</v>
      </c>
      <c r="AM22" s="647">
        <f t="shared" si="9"/>
        <v>6519</v>
      </c>
      <c r="AN22" s="647">
        <f t="shared" si="9"/>
        <v>838</v>
      </c>
      <c r="AO22" s="647">
        <f t="shared" si="9"/>
        <v>0</v>
      </c>
      <c r="AP22" s="648">
        <f t="shared" si="1"/>
        <v>553085</v>
      </c>
      <c r="AR22" s="414"/>
      <c r="AT22" s="432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7"/>
      <c r="CH22" s="424"/>
      <c r="CI22" s="431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29"/>
      <c r="DW22" s="437"/>
    </row>
    <row r="23" spans="1:127" s="414" customFormat="1" ht="21" customHeight="1" x14ac:dyDescent="0.35">
      <c r="A23" s="412"/>
      <c r="B23" s="413" t="s">
        <v>67</v>
      </c>
      <c r="C23" s="643">
        <v>93</v>
      </c>
      <c r="D23" s="643">
        <v>0</v>
      </c>
      <c r="E23" s="643">
        <v>3691</v>
      </c>
      <c r="F23" s="643">
        <v>228</v>
      </c>
      <c r="G23" s="643">
        <v>555</v>
      </c>
      <c r="H23" s="643">
        <v>0</v>
      </c>
      <c r="I23" s="643">
        <v>43</v>
      </c>
      <c r="J23" s="643">
        <v>0</v>
      </c>
      <c r="K23" s="643">
        <v>1073</v>
      </c>
      <c r="L23" s="643">
        <v>932</v>
      </c>
      <c r="M23" s="643">
        <v>0</v>
      </c>
      <c r="N23" s="643">
        <v>373</v>
      </c>
      <c r="O23" s="643">
        <v>268</v>
      </c>
      <c r="P23" s="643">
        <v>219</v>
      </c>
      <c r="Q23" s="643">
        <v>562</v>
      </c>
      <c r="R23" s="643">
        <f t="shared" ref="R23:R28" si="10">SUM(E23:Q23)</f>
        <v>7944</v>
      </c>
      <c r="S23" s="643">
        <v>232</v>
      </c>
      <c r="T23" s="643">
        <v>639</v>
      </c>
      <c r="U23" s="643">
        <v>5166</v>
      </c>
      <c r="V23" s="643">
        <v>11664</v>
      </c>
      <c r="W23" s="643">
        <v>3396</v>
      </c>
      <c r="X23" s="643">
        <v>1811</v>
      </c>
      <c r="Y23" s="643">
        <v>95</v>
      </c>
      <c r="Z23" s="643">
        <v>129</v>
      </c>
      <c r="AA23" s="643">
        <v>606</v>
      </c>
      <c r="AB23" s="643">
        <v>981</v>
      </c>
      <c r="AC23" s="643">
        <v>298</v>
      </c>
      <c r="AD23" s="643">
        <v>2158</v>
      </c>
      <c r="AE23" s="643">
        <v>80</v>
      </c>
      <c r="AF23" s="643">
        <v>297</v>
      </c>
      <c r="AG23" s="643">
        <v>7383</v>
      </c>
      <c r="AH23" s="643">
        <v>5196</v>
      </c>
      <c r="AI23" s="643">
        <v>9452</v>
      </c>
      <c r="AJ23" s="643">
        <v>6489</v>
      </c>
      <c r="AK23" s="643">
        <v>8352</v>
      </c>
      <c r="AL23" s="643">
        <v>881</v>
      </c>
      <c r="AM23" s="643">
        <v>705</v>
      </c>
      <c r="AN23" s="643">
        <v>144</v>
      </c>
      <c r="AO23" s="643">
        <v>0</v>
      </c>
      <c r="AP23" s="644">
        <f t="shared" si="1"/>
        <v>74191</v>
      </c>
      <c r="AT23" s="426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7"/>
      <c r="CH23" s="428"/>
      <c r="CI23" s="425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9"/>
      <c r="DW23" s="428"/>
    </row>
    <row r="24" spans="1:127" s="414" customFormat="1" ht="21" customHeight="1" x14ac:dyDescent="0.35">
      <c r="A24" s="412"/>
      <c r="B24" s="413" t="s">
        <v>68</v>
      </c>
      <c r="C24" s="643">
        <v>313</v>
      </c>
      <c r="D24" s="643">
        <v>0</v>
      </c>
      <c r="E24" s="643">
        <v>2329</v>
      </c>
      <c r="F24" s="643">
        <v>1555</v>
      </c>
      <c r="G24" s="643">
        <v>1959</v>
      </c>
      <c r="H24" s="643">
        <v>0</v>
      </c>
      <c r="I24" s="643">
        <v>637</v>
      </c>
      <c r="J24" s="643">
        <v>651</v>
      </c>
      <c r="K24" s="643">
        <v>805</v>
      </c>
      <c r="L24" s="643">
        <v>1301</v>
      </c>
      <c r="M24" s="643">
        <v>545</v>
      </c>
      <c r="N24" s="643">
        <v>63</v>
      </c>
      <c r="O24" s="643">
        <v>52</v>
      </c>
      <c r="P24" s="643">
        <v>12</v>
      </c>
      <c r="Q24" s="643">
        <v>560</v>
      </c>
      <c r="R24" s="643">
        <f t="shared" si="10"/>
        <v>10469</v>
      </c>
      <c r="S24" s="643">
        <v>21</v>
      </c>
      <c r="T24" s="643">
        <v>335</v>
      </c>
      <c r="U24" s="643">
        <v>5109</v>
      </c>
      <c r="V24" s="643">
        <v>6042</v>
      </c>
      <c r="W24" s="643">
        <v>2333</v>
      </c>
      <c r="X24" s="643">
        <v>1273</v>
      </c>
      <c r="Y24" s="643">
        <v>15</v>
      </c>
      <c r="Z24" s="643">
        <v>5</v>
      </c>
      <c r="AA24" s="643">
        <v>449</v>
      </c>
      <c r="AB24" s="643">
        <v>653</v>
      </c>
      <c r="AC24" s="643">
        <v>223</v>
      </c>
      <c r="AD24" s="643">
        <v>1267</v>
      </c>
      <c r="AE24" s="643">
        <v>23</v>
      </c>
      <c r="AF24" s="643">
        <v>428</v>
      </c>
      <c r="AG24" s="643">
        <v>4112</v>
      </c>
      <c r="AH24" s="643">
        <v>3270</v>
      </c>
      <c r="AI24" s="643">
        <v>5519</v>
      </c>
      <c r="AJ24" s="643">
        <v>2413</v>
      </c>
      <c r="AK24" s="643">
        <v>5487</v>
      </c>
      <c r="AL24" s="643">
        <v>475</v>
      </c>
      <c r="AM24" s="643">
        <v>469</v>
      </c>
      <c r="AN24" s="643">
        <v>112</v>
      </c>
      <c r="AO24" s="643">
        <v>0</v>
      </c>
      <c r="AP24" s="644">
        <f t="shared" si="1"/>
        <v>50815</v>
      </c>
      <c r="AT24" s="426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7"/>
      <c r="CH24" s="428"/>
      <c r="CI24" s="425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9"/>
      <c r="DW24" s="428"/>
    </row>
    <row r="25" spans="1:127" s="414" customFormat="1" ht="21" customHeight="1" x14ac:dyDescent="0.35">
      <c r="A25" s="412"/>
      <c r="B25" s="413" t="s">
        <v>69</v>
      </c>
      <c r="C25" s="643">
        <v>188</v>
      </c>
      <c r="D25" s="643">
        <v>1</v>
      </c>
      <c r="E25" s="643">
        <v>1586</v>
      </c>
      <c r="F25" s="643">
        <v>23</v>
      </c>
      <c r="G25" s="643">
        <v>996</v>
      </c>
      <c r="H25" s="643">
        <v>0</v>
      </c>
      <c r="I25" s="643">
        <v>197</v>
      </c>
      <c r="J25" s="643">
        <v>0</v>
      </c>
      <c r="K25" s="643">
        <v>289</v>
      </c>
      <c r="L25" s="643">
        <v>781</v>
      </c>
      <c r="M25" s="643">
        <v>0</v>
      </c>
      <c r="N25" s="643">
        <v>17</v>
      </c>
      <c r="O25" s="643">
        <v>315</v>
      </c>
      <c r="P25" s="643">
        <v>735</v>
      </c>
      <c r="Q25" s="643">
        <v>290</v>
      </c>
      <c r="R25" s="643">
        <f t="shared" si="10"/>
        <v>5229</v>
      </c>
      <c r="S25" s="643">
        <v>9</v>
      </c>
      <c r="T25" s="643">
        <v>233</v>
      </c>
      <c r="U25" s="643">
        <v>1425</v>
      </c>
      <c r="V25" s="643">
        <v>2635</v>
      </c>
      <c r="W25" s="643">
        <v>673</v>
      </c>
      <c r="X25" s="643">
        <v>462</v>
      </c>
      <c r="Y25" s="643">
        <v>10</v>
      </c>
      <c r="Z25" s="643">
        <v>5</v>
      </c>
      <c r="AA25" s="643">
        <v>59</v>
      </c>
      <c r="AB25" s="643">
        <v>337</v>
      </c>
      <c r="AC25" s="643">
        <v>89</v>
      </c>
      <c r="AD25" s="643">
        <v>917</v>
      </c>
      <c r="AE25" s="643">
        <v>0</v>
      </c>
      <c r="AF25" s="643">
        <v>32</v>
      </c>
      <c r="AG25" s="643">
        <v>2062</v>
      </c>
      <c r="AH25" s="643">
        <v>1043</v>
      </c>
      <c r="AI25" s="643">
        <v>2610</v>
      </c>
      <c r="AJ25" s="643">
        <v>2589</v>
      </c>
      <c r="AK25" s="643">
        <v>2311</v>
      </c>
      <c r="AL25" s="643">
        <v>279</v>
      </c>
      <c r="AM25" s="643">
        <v>273</v>
      </c>
      <c r="AN25" s="643">
        <v>47</v>
      </c>
      <c r="AO25" s="643">
        <v>0</v>
      </c>
      <c r="AP25" s="644">
        <f t="shared" si="1"/>
        <v>23518</v>
      </c>
      <c r="AT25" s="426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7"/>
      <c r="CH25" s="428"/>
      <c r="CI25" s="425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9"/>
      <c r="DW25" s="428"/>
    </row>
    <row r="26" spans="1:127" s="414" customFormat="1" ht="21" customHeight="1" x14ac:dyDescent="0.35">
      <c r="A26" s="412"/>
      <c r="B26" s="413" t="s">
        <v>70</v>
      </c>
      <c r="C26" s="643">
        <v>1332</v>
      </c>
      <c r="D26" s="643">
        <v>4</v>
      </c>
      <c r="E26" s="643">
        <v>7230</v>
      </c>
      <c r="F26" s="643">
        <v>894</v>
      </c>
      <c r="G26" s="643">
        <v>1806</v>
      </c>
      <c r="H26" s="643">
        <v>475</v>
      </c>
      <c r="I26" s="643">
        <v>3305</v>
      </c>
      <c r="J26" s="643">
        <v>342</v>
      </c>
      <c r="K26" s="643">
        <v>2701</v>
      </c>
      <c r="L26" s="643">
        <v>7613</v>
      </c>
      <c r="M26" s="643">
        <v>87</v>
      </c>
      <c r="N26" s="643">
        <v>522</v>
      </c>
      <c r="O26" s="643">
        <v>1120</v>
      </c>
      <c r="P26" s="643">
        <v>10839</v>
      </c>
      <c r="Q26" s="643">
        <v>1874</v>
      </c>
      <c r="R26" s="643">
        <f t="shared" si="10"/>
        <v>38808</v>
      </c>
      <c r="S26" s="643">
        <v>1949</v>
      </c>
      <c r="T26" s="643">
        <v>2275</v>
      </c>
      <c r="U26" s="643">
        <v>13374</v>
      </c>
      <c r="V26" s="643">
        <v>26686</v>
      </c>
      <c r="W26" s="643">
        <v>13568</v>
      </c>
      <c r="X26" s="643">
        <v>7692</v>
      </c>
      <c r="Y26" s="643">
        <v>476</v>
      </c>
      <c r="Z26" s="643">
        <v>523</v>
      </c>
      <c r="AA26" s="643">
        <v>9510</v>
      </c>
      <c r="AB26" s="643">
        <v>6205</v>
      </c>
      <c r="AC26" s="643">
        <v>1171</v>
      </c>
      <c r="AD26" s="643">
        <v>11312</v>
      </c>
      <c r="AE26" s="643">
        <v>4033</v>
      </c>
      <c r="AF26" s="643">
        <v>1743</v>
      </c>
      <c r="AG26" s="643">
        <v>38261</v>
      </c>
      <c r="AH26" s="643">
        <v>17707</v>
      </c>
      <c r="AI26" s="643">
        <v>31758</v>
      </c>
      <c r="AJ26" s="643">
        <v>18894</v>
      </c>
      <c r="AK26" s="643">
        <v>24973</v>
      </c>
      <c r="AL26" s="643">
        <v>3587</v>
      </c>
      <c r="AM26" s="643">
        <v>3450</v>
      </c>
      <c r="AN26" s="643">
        <v>301</v>
      </c>
      <c r="AO26" s="643">
        <v>0</v>
      </c>
      <c r="AP26" s="644">
        <f t="shared" si="1"/>
        <v>279592</v>
      </c>
      <c r="AT26" s="426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7"/>
      <c r="CH26" s="428"/>
      <c r="CI26" s="425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9"/>
      <c r="DW26" s="428"/>
    </row>
    <row r="27" spans="1:127" s="414" customFormat="1" ht="21" customHeight="1" x14ac:dyDescent="0.35">
      <c r="A27" s="412"/>
      <c r="B27" s="413" t="s">
        <v>71</v>
      </c>
      <c r="C27" s="643">
        <v>81</v>
      </c>
      <c r="D27" s="643">
        <v>0</v>
      </c>
      <c r="E27" s="643">
        <v>711</v>
      </c>
      <c r="F27" s="643">
        <v>2418</v>
      </c>
      <c r="G27" s="643">
        <v>324</v>
      </c>
      <c r="H27" s="643">
        <v>0</v>
      </c>
      <c r="I27" s="643">
        <v>233</v>
      </c>
      <c r="J27" s="643">
        <v>2</v>
      </c>
      <c r="K27" s="643">
        <v>1336</v>
      </c>
      <c r="L27" s="643">
        <v>809</v>
      </c>
      <c r="M27" s="643">
        <v>905</v>
      </c>
      <c r="N27" s="643">
        <v>10</v>
      </c>
      <c r="O27" s="643">
        <v>126</v>
      </c>
      <c r="P27" s="643">
        <v>0</v>
      </c>
      <c r="Q27" s="643">
        <v>288</v>
      </c>
      <c r="R27" s="643">
        <f t="shared" si="10"/>
        <v>7162</v>
      </c>
      <c r="S27" s="643">
        <v>7</v>
      </c>
      <c r="T27" s="643">
        <v>191</v>
      </c>
      <c r="U27" s="643">
        <v>2906</v>
      </c>
      <c r="V27" s="643">
        <v>4125</v>
      </c>
      <c r="W27" s="643">
        <v>1460</v>
      </c>
      <c r="X27" s="643">
        <v>922</v>
      </c>
      <c r="Y27" s="643">
        <v>12</v>
      </c>
      <c r="Z27" s="643">
        <v>4</v>
      </c>
      <c r="AA27" s="643">
        <v>350</v>
      </c>
      <c r="AB27" s="643">
        <v>602</v>
      </c>
      <c r="AC27" s="643">
        <v>136</v>
      </c>
      <c r="AD27" s="643">
        <v>752</v>
      </c>
      <c r="AE27" s="643">
        <v>52</v>
      </c>
      <c r="AF27" s="643">
        <v>244</v>
      </c>
      <c r="AG27" s="643">
        <v>2594</v>
      </c>
      <c r="AH27" s="643">
        <v>2054</v>
      </c>
      <c r="AI27" s="643">
        <v>3516</v>
      </c>
      <c r="AJ27" s="643">
        <v>2053</v>
      </c>
      <c r="AK27" s="643">
        <v>4527</v>
      </c>
      <c r="AL27" s="643">
        <v>273</v>
      </c>
      <c r="AM27" s="643">
        <v>248</v>
      </c>
      <c r="AN27" s="643">
        <v>84</v>
      </c>
      <c r="AO27" s="643">
        <v>0</v>
      </c>
      <c r="AP27" s="644">
        <f t="shared" si="1"/>
        <v>34355</v>
      </c>
      <c r="AT27" s="426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7"/>
      <c r="CH27" s="428"/>
      <c r="CI27" s="425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9"/>
      <c r="DW27" s="428"/>
    </row>
    <row r="28" spans="1:127" s="414" customFormat="1" ht="21" customHeight="1" x14ac:dyDescent="0.35">
      <c r="A28" s="412"/>
      <c r="B28" s="413" t="s">
        <v>72</v>
      </c>
      <c r="C28" s="643">
        <v>348</v>
      </c>
      <c r="D28" s="643">
        <v>4</v>
      </c>
      <c r="E28" s="643">
        <v>2287</v>
      </c>
      <c r="F28" s="643">
        <v>690</v>
      </c>
      <c r="G28" s="643">
        <v>585</v>
      </c>
      <c r="H28" s="643">
        <v>0</v>
      </c>
      <c r="I28" s="643">
        <v>1733</v>
      </c>
      <c r="J28" s="643">
        <v>12</v>
      </c>
      <c r="K28" s="643">
        <v>1719</v>
      </c>
      <c r="L28" s="643">
        <v>1950</v>
      </c>
      <c r="M28" s="643">
        <v>111</v>
      </c>
      <c r="N28" s="643">
        <v>588</v>
      </c>
      <c r="O28" s="643">
        <v>766</v>
      </c>
      <c r="P28" s="643">
        <v>419</v>
      </c>
      <c r="Q28" s="643">
        <v>1107</v>
      </c>
      <c r="R28" s="643">
        <f t="shared" si="10"/>
        <v>11967</v>
      </c>
      <c r="S28" s="643">
        <v>1432</v>
      </c>
      <c r="T28" s="643">
        <v>1087</v>
      </c>
      <c r="U28" s="643">
        <v>9061</v>
      </c>
      <c r="V28" s="643">
        <v>12928</v>
      </c>
      <c r="W28" s="643">
        <v>9013</v>
      </c>
      <c r="X28" s="643">
        <v>2255</v>
      </c>
      <c r="Y28" s="643">
        <v>40</v>
      </c>
      <c r="Z28" s="643">
        <v>35</v>
      </c>
      <c r="AA28" s="643">
        <v>1061</v>
      </c>
      <c r="AB28" s="643">
        <v>1148</v>
      </c>
      <c r="AC28" s="643">
        <v>358</v>
      </c>
      <c r="AD28" s="643">
        <v>2056</v>
      </c>
      <c r="AE28" s="643">
        <v>4</v>
      </c>
      <c r="AF28" s="643">
        <v>206</v>
      </c>
      <c r="AG28" s="643">
        <v>8235</v>
      </c>
      <c r="AH28" s="643">
        <v>4260</v>
      </c>
      <c r="AI28" s="643">
        <v>9087</v>
      </c>
      <c r="AJ28" s="643">
        <v>4795</v>
      </c>
      <c r="AK28" s="643">
        <v>8706</v>
      </c>
      <c r="AL28" s="643">
        <v>1004</v>
      </c>
      <c r="AM28" s="643">
        <v>1374</v>
      </c>
      <c r="AN28" s="643">
        <v>150</v>
      </c>
      <c r="AO28" s="643">
        <v>0</v>
      </c>
      <c r="AP28" s="644">
        <f t="shared" si="1"/>
        <v>90614</v>
      </c>
      <c r="AT28" s="426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7"/>
      <c r="CH28" s="428"/>
      <c r="CI28" s="425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9"/>
      <c r="DW28" s="428"/>
    </row>
    <row r="29" spans="1:127" s="446" customFormat="1" ht="26.4" customHeight="1" x14ac:dyDescent="0.35">
      <c r="A29" s="595" t="s">
        <v>73</v>
      </c>
      <c r="B29" s="599"/>
      <c r="C29" s="647">
        <f>SUM(C30:C37)</f>
        <v>3264</v>
      </c>
      <c r="D29" s="647">
        <f t="shared" ref="D29:AO29" si="11">SUM(D30:D37)</f>
        <v>12</v>
      </c>
      <c r="E29" s="647">
        <f t="shared" si="11"/>
        <v>20176</v>
      </c>
      <c r="F29" s="647">
        <f t="shared" si="11"/>
        <v>9136</v>
      </c>
      <c r="G29" s="647">
        <f t="shared" si="11"/>
        <v>5623</v>
      </c>
      <c r="H29" s="647">
        <f t="shared" si="11"/>
        <v>0</v>
      </c>
      <c r="I29" s="647">
        <f t="shared" si="11"/>
        <v>2173</v>
      </c>
      <c r="J29" s="647">
        <f t="shared" si="11"/>
        <v>157</v>
      </c>
      <c r="K29" s="647">
        <f t="shared" si="11"/>
        <v>7623</v>
      </c>
      <c r="L29" s="647">
        <f t="shared" si="11"/>
        <v>11939</v>
      </c>
      <c r="M29" s="647">
        <f t="shared" si="11"/>
        <v>3906</v>
      </c>
      <c r="N29" s="647">
        <f t="shared" si="11"/>
        <v>1586</v>
      </c>
      <c r="O29" s="647">
        <f t="shared" si="11"/>
        <v>11646</v>
      </c>
      <c r="P29" s="647">
        <f t="shared" si="11"/>
        <v>1646</v>
      </c>
      <c r="Q29" s="647">
        <f t="shared" si="11"/>
        <v>5275</v>
      </c>
      <c r="R29" s="647">
        <f t="shared" si="11"/>
        <v>80886</v>
      </c>
      <c r="S29" s="647">
        <f t="shared" si="11"/>
        <v>1507</v>
      </c>
      <c r="T29" s="647">
        <f t="shared" si="11"/>
        <v>3253</v>
      </c>
      <c r="U29" s="647">
        <f t="shared" si="11"/>
        <v>28506</v>
      </c>
      <c r="V29" s="647">
        <f t="shared" si="11"/>
        <v>55295</v>
      </c>
      <c r="W29" s="647">
        <f t="shared" si="11"/>
        <v>20225</v>
      </c>
      <c r="X29" s="647">
        <f t="shared" si="11"/>
        <v>18877</v>
      </c>
      <c r="Y29" s="647">
        <f t="shared" si="11"/>
        <v>1109</v>
      </c>
      <c r="Z29" s="647">
        <f t="shared" si="11"/>
        <v>437</v>
      </c>
      <c r="AA29" s="647">
        <f t="shared" si="11"/>
        <v>4808</v>
      </c>
      <c r="AB29" s="647">
        <f t="shared" si="11"/>
        <v>7017</v>
      </c>
      <c r="AC29" s="647">
        <f t="shared" si="11"/>
        <v>2430</v>
      </c>
      <c r="AD29" s="647">
        <f t="shared" si="11"/>
        <v>12061</v>
      </c>
      <c r="AE29" s="647">
        <f t="shared" si="11"/>
        <v>505</v>
      </c>
      <c r="AF29" s="647">
        <f t="shared" si="11"/>
        <v>1564</v>
      </c>
      <c r="AG29" s="647">
        <f t="shared" si="11"/>
        <v>49092</v>
      </c>
      <c r="AH29" s="647">
        <f t="shared" si="11"/>
        <v>28631</v>
      </c>
      <c r="AI29" s="647">
        <f t="shared" si="11"/>
        <v>40370</v>
      </c>
      <c r="AJ29" s="647">
        <f t="shared" si="11"/>
        <v>28126</v>
      </c>
      <c r="AK29" s="647">
        <f t="shared" si="11"/>
        <v>51374</v>
      </c>
      <c r="AL29" s="647">
        <f t="shared" si="11"/>
        <v>6327</v>
      </c>
      <c r="AM29" s="647">
        <f t="shared" si="11"/>
        <v>5704</v>
      </c>
      <c r="AN29" s="647">
        <f t="shared" si="11"/>
        <v>684</v>
      </c>
      <c r="AO29" s="647">
        <f t="shared" si="11"/>
        <v>0</v>
      </c>
      <c r="AP29" s="648">
        <f t="shared" si="1"/>
        <v>452064</v>
      </c>
      <c r="AR29" s="414"/>
      <c r="AT29" s="432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7"/>
      <c r="CH29" s="424"/>
      <c r="CI29" s="431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29"/>
      <c r="DW29" s="437"/>
    </row>
    <row r="30" spans="1:127" s="414" customFormat="1" ht="21" customHeight="1" x14ac:dyDescent="0.35">
      <c r="A30" s="412"/>
      <c r="B30" s="413" t="s">
        <v>74</v>
      </c>
      <c r="C30" s="643">
        <v>321</v>
      </c>
      <c r="D30" s="643">
        <v>0</v>
      </c>
      <c r="E30" s="643">
        <v>2430</v>
      </c>
      <c r="F30" s="643">
        <v>172</v>
      </c>
      <c r="G30" s="643">
        <v>579</v>
      </c>
      <c r="H30" s="643">
        <v>0</v>
      </c>
      <c r="I30" s="643">
        <v>367</v>
      </c>
      <c r="J30" s="643">
        <v>39</v>
      </c>
      <c r="K30" s="643">
        <v>481</v>
      </c>
      <c r="L30" s="643">
        <v>850</v>
      </c>
      <c r="M30" s="643">
        <v>943</v>
      </c>
      <c r="N30" s="643">
        <v>642</v>
      </c>
      <c r="O30" s="643">
        <v>4499</v>
      </c>
      <c r="P30" s="643">
        <v>168</v>
      </c>
      <c r="Q30" s="643">
        <v>860</v>
      </c>
      <c r="R30" s="643">
        <f t="shared" ref="R30:R38" si="12">SUM(E30:Q30)</f>
        <v>12030</v>
      </c>
      <c r="S30" s="643">
        <v>518</v>
      </c>
      <c r="T30" s="643">
        <v>613</v>
      </c>
      <c r="U30" s="643">
        <v>4836</v>
      </c>
      <c r="V30" s="643">
        <v>12616</v>
      </c>
      <c r="W30" s="643">
        <v>5931</v>
      </c>
      <c r="X30" s="643">
        <v>7256</v>
      </c>
      <c r="Y30" s="643">
        <v>186</v>
      </c>
      <c r="Z30" s="643">
        <v>292</v>
      </c>
      <c r="AA30" s="643">
        <v>1386</v>
      </c>
      <c r="AB30" s="643">
        <v>1471</v>
      </c>
      <c r="AC30" s="643">
        <v>669</v>
      </c>
      <c r="AD30" s="643">
        <v>2631</v>
      </c>
      <c r="AE30" s="643">
        <v>5</v>
      </c>
      <c r="AF30" s="643">
        <v>436</v>
      </c>
      <c r="AG30" s="643">
        <v>11458</v>
      </c>
      <c r="AH30" s="643">
        <v>11484</v>
      </c>
      <c r="AI30" s="643">
        <v>10323</v>
      </c>
      <c r="AJ30" s="643">
        <v>9069</v>
      </c>
      <c r="AK30" s="643">
        <v>12391</v>
      </c>
      <c r="AL30" s="643">
        <v>2071</v>
      </c>
      <c r="AM30" s="643">
        <v>1883</v>
      </c>
      <c r="AN30" s="643">
        <v>204</v>
      </c>
      <c r="AO30" s="643">
        <v>0</v>
      </c>
      <c r="AP30" s="644">
        <f t="shared" si="1"/>
        <v>110080</v>
      </c>
      <c r="AT30" s="426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7"/>
      <c r="CH30" s="428"/>
      <c r="CI30" s="425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9"/>
      <c r="DW30" s="428"/>
    </row>
    <row r="31" spans="1:127" s="414" customFormat="1" ht="21" customHeight="1" x14ac:dyDescent="0.35">
      <c r="A31" s="412"/>
      <c r="B31" s="413" t="s">
        <v>75</v>
      </c>
      <c r="C31" s="643">
        <v>372</v>
      </c>
      <c r="D31" s="643">
        <v>0</v>
      </c>
      <c r="E31" s="643">
        <v>334</v>
      </c>
      <c r="F31" s="643">
        <v>15</v>
      </c>
      <c r="G31" s="643">
        <v>111</v>
      </c>
      <c r="H31" s="643">
        <v>0</v>
      </c>
      <c r="I31" s="643">
        <v>0</v>
      </c>
      <c r="J31" s="643">
        <v>0</v>
      </c>
      <c r="K31" s="643">
        <v>302</v>
      </c>
      <c r="L31" s="643">
        <v>433</v>
      </c>
      <c r="M31" s="643">
        <v>0</v>
      </c>
      <c r="N31" s="643">
        <v>0</v>
      </c>
      <c r="O31" s="643">
        <v>268</v>
      </c>
      <c r="P31" s="643">
        <v>10</v>
      </c>
      <c r="Q31" s="643">
        <v>288</v>
      </c>
      <c r="R31" s="643">
        <f t="shared" si="12"/>
        <v>1761</v>
      </c>
      <c r="S31" s="643">
        <v>1</v>
      </c>
      <c r="T31" s="643">
        <v>163</v>
      </c>
      <c r="U31" s="643">
        <v>1282</v>
      </c>
      <c r="V31" s="643">
        <v>1848</v>
      </c>
      <c r="W31" s="643">
        <v>538</v>
      </c>
      <c r="X31" s="643">
        <v>317</v>
      </c>
      <c r="Y31" s="643">
        <v>29</v>
      </c>
      <c r="Z31" s="643">
        <v>0</v>
      </c>
      <c r="AA31" s="643">
        <v>36</v>
      </c>
      <c r="AB31" s="643">
        <v>197</v>
      </c>
      <c r="AC31" s="643">
        <v>30</v>
      </c>
      <c r="AD31" s="643">
        <v>234</v>
      </c>
      <c r="AE31" s="643">
        <v>0</v>
      </c>
      <c r="AF31" s="643">
        <v>21</v>
      </c>
      <c r="AG31" s="643">
        <v>985</v>
      </c>
      <c r="AH31" s="643">
        <v>683</v>
      </c>
      <c r="AI31" s="643">
        <v>1394</v>
      </c>
      <c r="AJ31" s="643">
        <v>211</v>
      </c>
      <c r="AK31" s="643">
        <v>2359</v>
      </c>
      <c r="AL31" s="643">
        <v>138</v>
      </c>
      <c r="AM31" s="643">
        <v>96</v>
      </c>
      <c r="AN31" s="643">
        <v>32</v>
      </c>
      <c r="AO31" s="643">
        <v>0</v>
      </c>
      <c r="AP31" s="644">
        <f t="shared" si="1"/>
        <v>12727</v>
      </c>
      <c r="AT31" s="426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7"/>
      <c r="CH31" s="428"/>
      <c r="CI31" s="425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9"/>
      <c r="DW31" s="428"/>
    </row>
    <row r="32" spans="1:127" s="414" customFormat="1" ht="21" customHeight="1" x14ac:dyDescent="0.35">
      <c r="A32" s="412"/>
      <c r="B32" s="413" t="s">
        <v>76</v>
      </c>
      <c r="C32" s="643">
        <v>425</v>
      </c>
      <c r="D32" s="643">
        <v>0</v>
      </c>
      <c r="E32" s="643">
        <v>3706</v>
      </c>
      <c r="F32" s="643">
        <v>334</v>
      </c>
      <c r="G32" s="643">
        <v>383</v>
      </c>
      <c r="H32" s="643">
        <v>0</v>
      </c>
      <c r="I32" s="643">
        <v>666</v>
      </c>
      <c r="J32" s="643">
        <v>0</v>
      </c>
      <c r="K32" s="643">
        <v>377</v>
      </c>
      <c r="L32" s="643">
        <v>1557</v>
      </c>
      <c r="M32" s="643">
        <v>792</v>
      </c>
      <c r="N32" s="643">
        <v>105</v>
      </c>
      <c r="O32" s="643">
        <v>1029</v>
      </c>
      <c r="P32" s="643">
        <v>9</v>
      </c>
      <c r="Q32" s="643">
        <v>303</v>
      </c>
      <c r="R32" s="643">
        <f t="shared" si="12"/>
        <v>9261</v>
      </c>
      <c r="S32" s="643">
        <v>198</v>
      </c>
      <c r="T32" s="643">
        <v>323</v>
      </c>
      <c r="U32" s="643">
        <v>2206</v>
      </c>
      <c r="V32" s="643">
        <v>3592</v>
      </c>
      <c r="W32" s="643">
        <v>1462</v>
      </c>
      <c r="X32" s="643">
        <v>1046</v>
      </c>
      <c r="Y32" s="643">
        <v>1</v>
      </c>
      <c r="Z32" s="643">
        <v>3</v>
      </c>
      <c r="AA32" s="643">
        <v>458</v>
      </c>
      <c r="AB32" s="643">
        <v>686</v>
      </c>
      <c r="AC32" s="643">
        <v>72</v>
      </c>
      <c r="AD32" s="643">
        <v>783</v>
      </c>
      <c r="AE32" s="643">
        <v>2</v>
      </c>
      <c r="AF32" s="643">
        <v>53</v>
      </c>
      <c r="AG32" s="643">
        <v>3380</v>
      </c>
      <c r="AH32" s="643">
        <v>1764</v>
      </c>
      <c r="AI32" s="643">
        <v>3075</v>
      </c>
      <c r="AJ32" s="643">
        <v>2370</v>
      </c>
      <c r="AK32" s="643">
        <v>5289</v>
      </c>
      <c r="AL32" s="643">
        <v>658</v>
      </c>
      <c r="AM32" s="643">
        <v>353</v>
      </c>
      <c r="AN32" s="643">
        <v>59</v>
      </c>
      <c r="AO32" s="643">
        <v>0</v>
      </c>
      <c r="AP32" s="644">
        <f t="shared" si="1"/>
        <v>37519</v>
      </c>
      <c r="AT32" s="426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7"/>
      <c r="CH32" s="428"/>
      <c r="CI32" s="425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9"/>
      <c r="DW32" s="428"/>
    </row>
    <row r="33" spans="1:127" s="414" customFormat="1" ht="21" customHeight="1" x14ac:dyDescent="0.35">
      <c r="A33" s="412"/>
      <c r="B33" s="413" t="s">
        <v>77</v>
      </c>
      <c r="C33" s="643">
        <v>425</v>
      </c>
      <c r="D33" s="643">
        <v>0</v>
      </c>
      <c r="E33" s="643">
        <v>3332</v>
      </c>
      <c r="F33" s="643">
        <v>4730</v>
      </c>
      <c r="G33" s="643">
        <v>1821</v>
      </c>
      <c r="H33" s="643">
        <v>0</v>
      </c>
      <c r="I33" s="643">
        <v>550</v>
      </c>
      <c r="J33" s="643">
        <v>118</v>
      </c>
      <c r="K33" s="643">
        <v>2512</v>
      </c>
      <c r="L33" s="643">
        <v>4481</v>
      </c>
      <c r="M33" s="643">
        <v>1705</v>
      </c>
      <c r="N33" s="643">
        <v>579</v>
      </c>
      <c r="O33" s="643">
        <v>2540</v>
      </c>
      <c r="P33" s="643">
        <v>373</v>
      </c>
      <c r="Q33" s="643">
        <v>1679</v>
      </c>
      <c r="R33" s="643">
        <f t="shared" si="12"/>
        <v>24420</v>
      </c>
      <c r="S33" s="643">
        <v>557</v>
      </c>
      <c r="T33" s="643">
        <v>926</v>
      </c>
      <c r="U33" s="643">
        <v>9035</v>
      </c>
      <c r="V33" s="643">
        <v>17625</v>
      </c>
      <c r="W33" s="643">
        <v>4562</v>
      </c>
      <c r="X33" s="643">
        <v>2840</v>
      </c>
      <c r="Y33" s="643">
        <v>70</v>
      </c>
      <c r="Z33" s="643">
        <v>94</v>
      </c>
      <c r="AA33" s="643">
        <v>2044</v>
      </c>
      <c r="AB33" s="643">
        <v>2300</v>
      </c>
      <c r="AC33" s="643">
        <v>429</v>
      </c>
      <c r="AD33" s="643">
        <v>4404</v>
      </c>
      <c r="AE33" s="643">
        <v>82</v>
      </c>
      <c r="AF33" s="643">
        <v>555</v>
      </c>
      <c r="AG33" s="643">
        <v>13723</v>
      </c>
      <c r="AH33" s="643">
        <v>5296</v>
      </c>
      <c r="AI33" s="643">
        <v>12581</v>
      </c>
      <c r="AJ33" s="643">
        <v>5996</v>
      </c>
      <c r="AK33" s="643">
        <v>13500</v>
      </c>
      <c r="AL33" s="643">
        <v>1345</v>
      </c>
      <c r="AM33" s="643">
        <v>1660</v>
      </c>
      <c r="AN33" s="643">
        <v>155</v>
      </c>
      <c r="AO33" s="643">
        <v>0</v>
      </c>
      <c r="AP33" s="644">
        <f t="shared" si="1"/>
        <v>124624</v>
      </c>
      <c r="AT33" s="426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7"/>
      <c r="CH33" s="428"/>
      <c r="CI33" s="425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9"/>
      <c r="DW33" s="428"/>
    </row>
    <row r="34" spans="1:127" s="414" customFormat="1" ht="21" customHeight="1" x14ac:dyDescent="0.35">
      <c r="A34" s="412"/>
      <c r="B34" s="413" t="s">
        <v>78</v>
      </c>
      <c r="C34" s="643">
        <v>157</v>
      </c>
      <c r="D34" s="643">
        <v>6</v>
      </c>
      <c r="E34" s="643">
        <v>1203</v>
      </c>
      <c r="F34" s="643">
        <v>80</v>
      </c>
      <c r="G34" s="643">
        <v>108</v>
      </c>
      <c r="H34" s="643">
        <v>0</v>
      </c>
      <c r="I34" s="643">
        <v>310</v>
      </c>
      <c r="J34" s="643">
        <v>0</v>
      </c>
      <c r="K34" s="643">
        <v>387</v>
      </c>
      <c r="L34" s="643">
        <v>127</v>
      </c>
      <c r="M34" s="643">
        <v>168</v>
      </c>
      <c r="N34" s="643">
        <v>2</v>
      </c>
      <c r="O34" s="643">
        <v>1780</v>
      </c>
      <c r="P34" s="643">
        <v>32</v>
      </c>
      <c r="Q34" s="643">
        <v>345</v>
      </c>
      <c r="R34" s="643">
        <f t="shared" si="12"/>
        <v>4542</v>
      </c>
      <c r="S34" s="643">
        <v>172</v>
      </c>
      <c r="T34" s="643">
        <v>249</v>
      </c>
      <c r="U34" s="643">
        <v>2401</v>
      </c>
      <c r="V34" s="643">
        <v>5441</v>
      </c>
      <c r="W34" s="643">
        <v>3211</v>
      </c>
      <c r="X34" s="643">
        <v>3465</v>
      </c>
      <c r="Y34" s="643">
        <v>36</v>
      </c>
      <c r="Z34" s="643">
        <v>30</v>
      </c>
      <c r="AA34" s="643">
        <v>190</v>
      </c>
      <c r="AB34" s="643">
        <v>413</v>
      </c>
      <c r="AC34" s="643">
        <v>545</v>
      </c>
      <c r="AD34" s="643">
        <v>773</v>
      </c>
      <c r="AE34" s="643">
        <v>111</v>
      </c>
      <c r="AF34" s="643">
        <v>75</v>
      </c>
      <c r="AG34" s="643">
        <v>3535</v>
      </c>
      <c r="AH34" s="643">
        <v>3764</v>
      </c>
      <c r="AI34" s="643">
        <v>3777</v>
      </c>
      <c r="AJ34" s="643">
        <v>3103</v>
      </c>
      <c r="AK34" s="643">
        <v>4734</v>
      </c>
      <c r="AL34" s="643">
        <v>857</v>
      </c>
      <c r="AM34" s="643">
        <v>618</v>
      </c>
      <c r="AN34" s="643">
        <v>82</v>
      </c>
      <c r="AO34" s="643">
        <v>0</v>
      </c>
      <c r="AP34" s="644">
        <f t="shared" si="1"/>
        <v>42287</v>
      </c>
      <c r="AT34" s="426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7"/>
      <c r="CH34" s="428"/>
      <c r="CI34" s="425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9"/>
      <c r="DW34" s="428"/>
    </row>
    <row r="35" spans="1:127" s="414" customFormat="1" ht="21" customHeight="1" x14ac:dyDescent="0.35">
      <c r="A35" s="412"/>
      <c r="B35" s="413" t="s">
        <v>79</v>
      </c>
      <c r="C35" s="643">
        <v>796</v>
      </c>
      <c r="D35" s="643">
        <v>3</v>
      </c>
      <c r="E35" s="643">
        <v>4732</v>
      </c>
      <c r="F35" s="643">
        <v>336</v>
      </c>
      <c r="G35" s="643">
        <v>617</v>
      </c>
      <c r="H35" s="643">
        <v>0</v>
      </c>
      <c r="I35" s="643">
        <v>205</v>
      </c>
      <c r="J35" s="643">
        <v>0</v>
      </c>
      <c r="K35" s="643">
        <v>1826</v>
      </c>
      <c r="L35" s="643">
        <v>2775</v>
      </c>
      <c r="M35" s="643">
        <v>289</v>
      </c>
      <c r="N35" s="643">
        <v>49</v>
      </c>
      <c r="O35" s="643">
        <v>1080</v>
      </c>
      <c r="P35" s="643">
        <v>1001</v>
      </c>
      <c r="Q35" s="643">
        <v>985</v>
      </c>
      <c r="R35" s="643">
        <f t="shared" si="12"/>
        <v>13895</v>
      </c>
      <c r="S35" s="643">
        <v>4</v>
      </c>
      <c r="T35" s="643">
        <v>688</v>
      </c>
      <c r="U35" s="643">
        <v>4377</v>
      </c>
      <c r="V35" s="643">
        <v>8084</v>
      </c>
      <c r="W35" s="643">
        <v>2312</v>
      </c>
      <c r="X35" s="643">
        <v>1311</v>
      </c>
      <c r="Y35" s="643">
        <v>672</v>
      </c>
      <c r="Z35" s="643">
        <v>12</v>
      </c>
      <c r="AA35" s="643">
        <v>362</v>
      </c>
      <c r="AB35" s="643">
        <v>1379</v>
      </c>
      <c r="AC35" s="643">
        <v>277</v>
      </c>
      <c r="AD35" s="643">
        <v>2067</v>
      </c>
      <c r="AE35" s="643">
        <v>301</v>
      </c>
      <c r="AF35" s="643">
        <v>284</v>
      </c>
      <c r="AG35" s="643">
        <v>11835</v>
      </c>
      <c r="AH35" s="643">
        <v>2421</v>
      </c>
      <c r="AI35" s="643">
        <v>5876</v>
      </c>
      <c r="AJ35" s="643">
        <v>4777</v>
      </c>
      <c r="AK35" s="643">
        <v>8436</v>
      </c>
      <c r="AL35" s="643">
        <v>466</v>
      </c>
      <c r="AM35" s="643">
        <v>615</v>
      </c>
      <c r="AN35" s="643">
        <v>83</v>
      </c>
      <c r="AO35" s="643">
        <v>0</v>
      </c>
      <c r="AP35" s="644">
        <f t="shared" si="1"/>
        <v>71333</v>
      </c>
      <c r="AT35" s="426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7"/>
      <c r="CH35" s="428"/>
      <c r="CI35" s="425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9"/>
      <c r="DW35" s="428"/>
    </row>
    <row r="36" spans="1:127" s="414" customFormat="1" ht="21" customHeight="1" x14ac:dyDescent="0.35">
      <c r="A36" s="412"/>
      <c r="B36" s="413" t="s">
        <v>80</v>
      </c>
      <c r="C36" s="643">
        <v>654</v>
      </c>
      <c r="D36" s="643">
        <v>0</v>
      </c>
      <c r="E36" s="643">
        <v>2921</v>
      </c>
      <c r="F36" s="643">
        <v>3393</v>
      </c>
      <c r="G36" s="643">
        <v>1984</v>
      </c>
      <c r="H36" s="643">
        <v>0</v>
      </c>
      <c r="I36" s="643">
        <v>74</v>
      </c>
      <c r="J36" s="643">
        <v>0</v>
      </c>
      <c r="K36" s="643">
        <v>1661</v>
      </c>
      <c r="L36" s="643">
        <v>1352</v>
      </c>
      <c r="M36" s="643">
        <v>0</v>
      </c>
      <c r="N36" s="643">
        <v>188</v>
      </c>
      <c r="O36" s="643">
        <v>298</v>
      </c>
      <c r="P36" s="643">
        <v>47</v>
      </c>
      <c r="Q36" s="643">
        <v>746</v>
      </c>
      <c r="R36" s="643">
        <f t="shared" si="12"/>
        <v>12664</v>
      </c>
      <c r="S36" s="643">
        <v>57</v>
      </c>
      <c r="T36" s="643">
        <v>220</v>
      </c>
      <c r="U36" s="643">
        <v>3093</v>
      </c>
      <c r="V36" s="643">
        <v>3433</v>
      </c>
      <c r="W36" s="643">
        <v>1709</v>
      </c>
      <c r="X36" s="643">
        <v>531</v>
      </c>
      <c r="Y36" s="643">
        <v>109</v>
      </c>
      <c r="Z36" s="643">
        <v>3</v>
      </c>
      <c r="AA36" s="643">
        <v>308</v>
      </c>
      <c r="AB36" s="643">
        <v>396</v>
      </c>
      <c r="AC36" s="643">
        <v>103</v>
      </c>
      <c r="AD36" s="643">
        <v>913</v>
      </c>
      <c r="AE36" s="643">
        <v>4</v>
      </c>
      <c r="AF36" s="643">
        <v>116</v>
      </c>
      <c r="AG36" s="643">
        <v>1990</v>
      </c>
      <c r="AH36" s="643">
        <v>1120</v>
      </c>
      <c r="AI36" s="643">
        <v>1803</v>
      </c>
      <c r="AJ36" s="643">
        <v>1299</v>
      </c>
      <c r="AK36" s="643">
        <v>2437</v>
      </c>
      <c r="AL36" s="643">
        <v>248</v>
      </c>
      <c r="AM36" s="643">
        <v>283</v>
      </c>
      <c r="AN36" s="643">
        <v>39</v>
      </c>
      <c r="AO36" s="643">
        <v>0</v>
      </c>
      <c r="AP36" s="644">
        <f t="shared" si="1"/>
        <v>33532</v>
      </c>
      <c r="AT36" s="426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7"/>
      <c r="CH36" s="428"/>
      <c r="CI36" s="425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9"/>
      <c r="DW36" s="428"/>
    </row>
    <row r="37" spans="1:127" s="414" customFormat="1" ht="21" customHeight="1" x14ac:dyDescent="0.35">
      <c r="A37" s="412"/>
      <c r="B37" s="413" t="s">
        <v>81</v>
      </c>
      <c r="C37" s="643">
        <v>114</v>
      </c>
      <c r="D37" s="643">
        <v>3</v>
      </c>
      <c r="E37" s="643">
        <v>1518</v>
      </c>
      <c r="F37" s="643">
        <v>76</v>
      </c>
      <c r="G37" s="643">
        <v>20</v>
      </c>
      <c r="H37" s="643">
        <v>0</v>
      </c>
      <c r="I37" s="643">
        <v>1</v>
      </c>
      <c r="J37" s="643">
        <v>0</v>
      </c>
      <c r="K37" s="643">
        <v>77</v>
      </c>
      <c r="L37" s="643">
        <v>364</v>
      </c>
      <c r="M37" s="643">
        <v>9</v>
      </c>
      <c r="N37" s="643">
        <v>21</v>
      </c>
      <c r="O37" s="643">
        <v>152</v>
      </c>
      <c r="P37" s="643">
        <v>6</v>
      </c>
      <c r="Q37" s="643">
        <v>69</v>
      </c>
      <c r="R37" s="643">
        <f t="shared" si="12"/>
        <v>2313</v>
      </c>
      <c r="S37" s="643">
        <v>0</v>
      </c>
      <c r="T37" s="643">
        <v>71</v>
      </c>
      <c r="U37" s="643">
        <v>1276</v>
      </c>
      <c r="V37" s="643">
        <v>2656</v>
      </c>
      <c r="W37" s="643">
        <v>500</v>
      </c>
      <c r="X37" s="643">
        <v>2111</v>
      </c>
      <c r="Y37" s="643">
        <v>6</v>
      </c>
      <c r="Z37" s="643">
        <v>3</v>
      </c>
      <c r="AA37" s="643">
        <v>24</v>
      </c>
      <c r="AB37" s="643">
        <v>175</v>
      </c>
      <c r="AC37" s="643">
        <v>305</v>
      </c>
      <c r="AD37" s="643">
        <v>256</v>
      </c>
      <c r="AE37" s="643">
        <v>0</v>
      </c>
      <c r="AF37" s="643">
        <v>24</v>
      </c>
      <c r="AG37" s="643">
        <v>2186</v>
      </c>
      <c r="AH37" s="643">
        <v>2099</v>
      </c>
      <c r="AI37" s="643">
        <v>1541</v>
      </c>
      <c r="AJ37" s="643">
        <v>1301</v>
      </c>
      <c r="AK37" s="643">
        <v>2228</v>
      </c>
      <c r="AL37" s="643">
        <v>544</v>
      </c>
      <c r="AM37" s="643">
        <v>196</v>
      </c>
      <c r="AN37" s="643">
        <v>30</v>
      </c>
      <c r="AO37" s="643">
        <v>0</v>
      </c>
      <c r="AP37" s="644">
        <f t="shared" si="1"/>
        <v>19962</v>
      </c>
      <c r="AT37" s="426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7"/>
      <c r="CH37" s="428"/>
      <c r="CI37" s="425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9"/>
      <c r="DW37" s="428"/>
    </row>
    <row r="38" spans="1:127" s="414" customFormat="1" ht="42" customHeight="1" x14ac:dyDescent="0.35">
      <c r="A38" s="752" t="s">
        <v>279</v>
      </c>
      <c r="B38" s="753"/>
      <c r="C38" s="647">
        <v>22</v>
      </c>
      <c r="D38" s="647">
        <v>2</v>
      </c>
      <c r="E38" s="647">
        <v>23</v>
      </c>
      <c r="F38" s="647">
        <v>1</v>
      </c>
      <c r="G38" s="647">
        <v>8</v>
      </c>
      <c r="H38" s="647">
        <v>0</v>
      </c>
      <c r="I38" s="647">
        <v>11</v>
      </c>
      <c r="J38" s="647">
        <v>3</v>
      </c>
      <c r="K38" s="647">
        <v>4</v>
      </c>
      <c r="L38" s="647">
        <v>169</v>
      </c>
      <c r="M38" s="647">
        <v>0</v>
      </c>
      <c r="N38" s="647">
        <v>4</v>
      </c>
      <c r="O38" s="647">
        <v>14</v>
      </c>
      <c r="P38" s="647">
        <v>43</v>
      </c>
      <c r="Q38" s="647">
        <v>72</v>
      </c>
      <c r="R38" s="647">
        <f t="shared" si="12"/>
        <v>352</v>
      </c>
      <c r="S38" s="647">
        <v>4</v>
      </c>
      <c r="T38" s="647">
        <v>4</v>
      </c>
      <c r="U38" s="647">
        <v>155</v>
      </c>
      <c r="V38" s="647">
        <v>2856</v>
      </c>
      <c r="W38" s="647">
        <v>249</v>
      </c>
      <c r="X38" s="647">
        <v>5</v>
      </c>
      <c r="Y38" s="647">
        <v>29</v>
      </c>
      <c r="Z38" s="647">
        <v>8</v>
      </c>
      <c r="AA38" s="647">
        <v>370</v>
      </c>
      <c r="AB38" s="647">
        <v>107</v>
      </c>
      <c r="AC38" s="647">
        <v>14</v>
      </c>
      <c r="AD38" s="647">
        <v>271</v>
      </c>
      <c r="AE38" s="647">
        <v>51</v>
      </c>
      <c r="AF38" s="647">
        <v>142</v>
      </c>
      <c r="AG38" s="647">
        <v>179</v>
      </c>
      <c r="AH38" s="647">
        <v>0</v>
      </c>
      <c r="AI38" s="647">
        <v>222</v>
      </c>
      <c r="AJ38" s="647">
        <v>29</v>
      </c>
      <c r="AK38" s="647">
        <v>11</v>
      </c>
      <c r="AL38" s="647">
        <v>74</v>
      </c>
      <c r="AM38" s="647">
        <v>141</v>
      </c>
      <c r="AN38" s="647">
        <v>55</v>
      </c>
      <c r="AO38" s="647">
        <v>7</v>
      </c>
      <c r="AP38" s="648">
        <f>R38+S38+T38+U38+V38+W38+X38+Y38+Z38+AA38+AB38+AC38+AD38+AE38+AF38+AG38+AH38+AI38+AJ38+AK38+AL38+AM38+AN38+AO38+C38+D38</f>
        <v>5359</v>
      </c>
      <c r="AT38" s="426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7"/>
      <c r="CH38" s="428"/>
      <c r="CI38" s="425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429"/>
      <c r="CY38" s="429"/>
      <c r="CZ38" s="429"/>
      <c r="DA38" s="429"/>
      <c r="DB38" s="429"/>
      <c r="DC38" s="429"/>
      <c r="DD38" s="429"/>
      <c r="DE38" s="429"/>
      <c r="DF38" s="429"/>
      <c r="DG38" s="429"/>
      <c r="DH38" s="429"/>
      <c r="DI38" s="429"/>
      <c r="DJ38" s="429"/>
      <c r="DK38" s="429"/>
      <c r="DL38" s="429"/>
      <c r="DM38" s="429"/>
      <c r="DN38" s="429"/>
      <c r="DO38" s="429"/>
      <c r="DP38" s="429"/>
      <c r="DQ38" s="429"/>
      <c r="DR38" s="429"/>
      <c r="DS38" s="429"/>
      <c r="DT38" s="429"/>
      <c r="DU38" s="429"/>
      <c r="DV38" s="429"/>
      <c r="DW38" s="428"/>
    </row>
    <row r="39" spans="1:127" s="445" customFormat="1" ht="33.9" customHeight="1" x14ac:dyDescent="0.35">
      <c r="A39" s="754" t="s">
        <v>296</v>
      </c>
      <c r="B39" s="755"/>
      <c r="C39" s="645">
        <f t="shared" ref="C39:AP39" si="13">C40+C42+C50+C55+C61+C65</f>
        <v>4336</v>
      </c>
      <c r="D39" s="645">
        <f t="shared" si="13"/>
        <v>1684</v>
      </c>
      <c r="E39" s="645">
        <f t="shared" si="13"/>
        <v>25981</v>
      </c>
      <c r="F39" s="645">
        <f t="shared" si="13"/>
        <v>2317</v>
      </c>
      <c r="G39" s="645">
        <f t="shared" si="13"/>
        <v>6901</v>
      </c>
      <c r="H39" s="645">
        <f t="shared" si="13"/>
        <v>4</v>
      </c>
      <c r="I39" s="645">
        <f t="shared" si="13"/>
        <v>8682</v>
      </c>
      <c r="J39" s="645">
        <f t="shared" si="13"/>
        <v>17673</v>
      </c>
      <c r="K39" s="645">
        <f t="shared" si="13"/>
        <v>14625</v>
      </c>
      <c r="L39" s="645">
        <f t="shared" si="13"/>
        <v>21400</v>
      </c>
      <c r="M39" s="645">
        <f t="shared" si="13"/>
        <v>3285</v>
      </c>
      <c r="N39" s="645">
        <f t="shared" si="13"/>
        <v>4999</v>
      </c>
      <c r="O39" s="645">
        <f t="shared" si="13"/>
        <v>5793</v>
      </c>
      <c r="P39" s="645">
        <f t="shared" si="13"/>
        <v>5332</v>
      </c>
      <c r="Q39" s="645">
        <f t="shared" si="13"/>
        <v>8361</v>
      </c>
      <c r="R39" s="645">
        <f t="shared" si="13"/>
        <v>125353</v>
      </c>
      <c r="S39" s="645">
        <f t="shared" si="13"/>
        <v>6232</v>
      </c>
      <c r="T39" s="645">
        <f t="shared" si="13"/>
        <v>11198</v>
      </c>
      <c r="U39" s="645">
        <f t="shared" si="13"/>
        <v>63974</v>
      </c>
      <c r="V39" s="645">
        <f t="shared" si="13"/>
        <v>134720</v>
      </c>
      <c r="W39" s="645">
        <f t="shared" si="13"/>
        <v>53591</v>
      </c>
      <c r="X39" s="645">
        <f t="shared" si="13"/>
        <v>36941</v>
      </c>
      <c r="Y39" s="645">
        <f t="shared" si="13"/>
        <v>3222</v>
      </c>
      <c r="Z39" s="645">
        <f t="shared" si="13"/>
        <v>3342</v>
      </c>
      <c r="AA39" s="645">
        <f t="shared" si="13"/>
        <v>12403</v>
      </c>
      <c r="AB39" s="645">
        <f t="shared" si="13"/>
        <v>18277</v>
      </c>
      <c r="AC39" s="645">
        <f t="shared" si="13"/>
        <v>6236</v>
      </c>
      <c r="AD39" s="645">
        <f t="shared" si="13"/>
        <v>26882</v>
      </c>
      <c r="AE39" s="645">
        <f t="shared" si="13"/>
        <v>4725</v>
      </c>
      <c r="AF39" s="645">
        <f t="shared" si="13"/>
        <v>3034</v>
      </c>
      <c r="AG39" s="645">
        <f t="shared" si="13"/>
        <v>100189</v>
      </c>
      <c r="AH39" s="645">
        <f t="shared" si="13"/>
        <v>125871</v>
      </c>
      <c r="AI39" s="645">
        <f t="shared" si="13"/>
        <v>141012</v>
      </c>
      <c r="AJ39" s="645">
        <f t="shared" si="13"/>
        <v>83684</v>
      </c>
      <c r="AK39" s="645">
        <f t="shared" si="13"/>
        <v>113337</v>
      </c>
      <c r="AL39" s="645">
        <f t="shared" si="13"/>
        <v>16268</v>
      </c>
      <c r="AM39" s="645">
        <f t="shared" si="13"/>
        <v>20520</v>
      </c>
      <c r="AN39" s="645">
        <f t="shared" si="13"/>
        <v>400</v>
      </c>
      <c r="AO39" s="645">
        <f t="shared" si="13"/>
        <v>448</v>
      </c>
      <c r="AP39" s="646">
        <f t="shared" si="13"/>
        <v>1117879</v>
      </c>
      <c r="AR39" s="414"/>
      <c r="AT39" s="430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7"/>
      <c r="CH39" s="424"/>
      <c r="CI39" s="431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9"/>
      <c r="DW39" s="424"/>
    </row>
    <row r="40" spans="1:127" s="446" customFormat="1" ht="26.4" customHeight="1" x14ac:dyDescent="0.35">
      <c r="A40" s="595" t="s">
        <v>82</v>
      </c>
      <c r="B40" s="596"/>
      <c r="C40" s="647">
        <f>C41</f>
        <v>443</v>
      </c>
      <c r="D40" s="647">
        <f t="shared" ref="D40:AO40" si="14">D41</f>
        <v>25</v>
      </c>
      <c r="E40" s="647">
        <f t="shared" si="14"/>
        <v>1517</v>
      </c>
      <c r="F40" s="647">
        <f t="shared" si="14"/>
        <v>64</v>
      </c>
      <c r="G40" s="647">
        <f t="shared" si="14"/>
        <v>544</v>
      </c>
      <c r="H40" s="647">
        <f t="shared" si="14"/>
        <v>0</v>
      </c>
      <c r="I40" s="647">
        <f t="shared" si="14"/>
        <v>646</v>
      </c>
      <c r="J40" s="647">
        <f t="shared" si="14"/>
        <v>12993</v>
      </c>
      <c r="K40" s="647">
        <f t="shared" si="14"/>
        <v>1429</v>
      </c>
      <c r="L40" s="647">
        <f t="shared" si="14"/>
        <v>1930</v>
      </c>
      <c r="M40" s="647">
        <f t="shared" si="14"/>
        <v>1190</v>
      </c>
      <c r="N40" s="647">
        <f t="shared" si="14"/>
        <v>396</v>
      </c>
      <c r="O40" s="647">
        <f t="shared" si="14"/>
        <v>722</v>
      </c>
      <c r="P40" s="647">
        <f t="shared" si="14"/>
        <v>455</v>
      </c>
      <c r="Q40" s="647">
        <f t="shared" si="14"/>
        <v>703</v>
      </c>
      <c r="R40" s="647">
        <f t="shared" si="14"/>
        <v>22589</v>
      </c>
      <c r="S40" s="647">
        <f t="shared" si="14"/>
        <v>261</v>
      </c>
      <c r="T40" s="647">
        <f t="shared" si="14"/>
        <v>825</v>
      </c>
      <c r="U40" s="647">
        <f t="shared" si="14"/>
        <v>5267</v>
      </c>
      <c r="V40" s="647">
        <f t="shared" si="14"/>
        <v>18606</v>
      </c>
      <c r="W40" s="647">
        <f t="shared" si="14"/>
        <v>5053</v>
      </c>
      <c r="X40" s="647">
        <f t="shared" si="14"/>
        <v>5097</v>
      </c>
      <c r="Y40" s="647">
        <f t="shared" si="14"/>
        <v>708</v>
      </c>
      <c r="Z40" s="647">
        <f t="shared" si="14"/>
        <v>204</v>
      </c>
      <c r="AA40" s="647">
        <f t="shared" si="14"/>
        <v>5648</v>
      </c>
      <c r="AB40" s="647">
        <f t="shared" si="14"/>
        <v>4052</v>
      </c>
      <c r="AC40" s="647">
        <f t="shared" si="14"/>
        <v>791</v>
      </c>
      <c r="AD40" s="647">
        <f t="shared" si="14"/>
        <v>5723</v>
      </c>
      <c r="AE40" s="647">
        <f t="shared" si="14"/>
        <v>828</v>
      </c>
      <c r="AF40" s="647">
        <f t="shared" si="14"/>
        <v>770</v>
      </c>
      <c r="AG40" s="647">
        <f t="shared" si="14"/>
        <v>13801</v>
      </c>
      <c r="AH40" s="647">
        <f t="shared" si="14"/>
        <v>11578</v>
      </c>
      <c r="AI40" s="647">
        <f t="shared" si="14"/>
        <v>16374</v>
      </c>
      <c r="AJ40" s="647">
        <f t="shared" si="14"/>
        <v>6511</v>
      </c>
      <c r="AK40" s="647">
        <f t="shared" si="14"/>
        <v>10091</v>
      </c>
      <c r="AL40" s="647">
        <f t="shared" si="14"/>
        <v>2432</v>
      </c>
      <c r="AM40" s="647">
        <f t="shared" si="14"/>
        <v>1905</v>
      </c>
      <c r="AN40" s="647">
        <f t="shared" si="14"/>
        <v>139</v>
      </c>
      <c r="AO40" s="647">
        <f t="shared" si="14"/>
        <v>0</v>
      </c>
      <c r="AP40" s="648">
        <f t="shared" si="1"/>
        <v>139721</v>
      </c>
      <c r="AR40" s="414"/>
      <c r="AT40" s="432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7"/>
      <c r="CH40" s="424"/>
      <c r="CI40" s="431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29"/>
      <c r="DW40" s="437"/>
    </row>
    <row r="41" spans="1:127" s="414" customFormat="1" ht="21" customHeight="1" x14ac:dyDescent="0.35">
      <c r="A41" s="549"/>
      <c r="B41" s="413" t="s">
        <v>83</v>
      </c>
      <c r="C41" s="643">
        <v>443</v>
      </c>
      <c r="D41" s="643">
        <v>25</v>
      </c>
      <c r="E41" s="643">
        <v>1517</v>
      </c>
      <c r="F41" s="643">
        <v>64</v>
      </c>
      <c r="G41" s="643">
        <v>544</v>
      </c>
      <c r="H41" s="643">
        <v>0</v>
      </c>
      <c r="I41" s="643">
        <v>646</v>
      </c>
      <c r="J41" s="643">
        <v>12993</v>
      </c>
      <c r="K41" s="643">
        <v>1429</v>
      </c>
      <c r="L41" s="643">
        <v>1930</v>
      </c>
      <c r="M41" s="643">
        <v>1190</v>
      </c>
      <c r="N41" s="643">
        <v>396</v>
      </c>
      <c r="O41" s="643">
        <v>722</v>
      </c>
      <c r="P41" s="643">
        <v>455</v>
      </c>
      <c r="Q41" s="643">
        <v>703</v>
      </c>
      <c r="R41" s="643">
        <f>SUM(E41:Q41)</f>
        <v>22589</v>
      </c>
      <c r="S41" s="643">
        <v>261</v>
      </c>
      <c r="T41" s="643">
        <v>825</v>
      </c>
      <c r="U41" s="643">
        <v>5267</v>
      </c>
      <c r="V41" s="643">
        <v>18606</v>
      </c>
      <c r="W41" s="643">
        <v>5053</v>
      </c>
      <c r="X41" s="643">
        <v>5097</v>
      </c>
      <c r="Y41" s="643">
        <v>708</v>
      </c>
      <c r="Z41" s="643">
        <v>204</v>
      </c>
      <c r="AA41" s="643">
        <v>5648</v>
      </c>
      <c r="AB41" s="643">
        <v>4052</v>
      </c>
      <c r="AC41" s="643">
        <v>791</v>
      </c>
      <c r="AD41" s="643">
        <v>5723</v>
      </c>
      <c r="AE41" s="643">
        <v>828</v>
      </c>
      <c r="AF41" s="643">
        <v>770</v>
      </c>
      <c r="AG41" s="643">
        <v>13801</v>
      </c>
      <c r="AH41" s="643">
        <v>11578</v>
      </c>
      <c r="AI41" s="643">
        <v>16374</v>
      </c>
      <c r="AJ41" s="643">
        <v>6511</v>
      </c>
      <c r="AK41" s="643">
        <v>10091</v>
      </c>
      <c r="AL41" s="643">
        <v>2432</v>
      </c>
      <c r="AM41" s="643">
        <v>1905</v>
      </c>
      <c r="AN41" s="643">
        <v>139</v>
      </c>
      <c r="AO41" s="643">
        <v>0</v>
      </c>
      <c r="AP41" s="644">
        <f t="shared" si="1"/>
        <v>139721</v>
      </c>
      <c r="AT41" s="426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7"/>
      <c r="CH41" s="428"/>
      <c r="CI41" s="425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9"/>
      <c r="DW41" s="428"/>
    </row>
    <row r="42" spans="1:127" s="446" customFormat="1" ht="26.4" customHeight="1" x14ac:dyDescent="0.35">
      <c r="A42" s="595" t="s">
        <v>84</v>
      </c>
      <c r="B42" s="599"/>
      <c r="C42" s="647">
        <f>SUM(C43:C49)</f>
        <v>1150</v>
      </c>
      <c r="D42" s="647">
        <f t="shared" ref="D42:AO42" si="15">SUM(D43:D49)</f>
        <v>933</v>
      </c>
      <c r="E42" s="647">
        <f t="shared" si="15"/>
        <v>9748</v>
      </c>
      <c r="F42" s="647">
        <f t="shared" si="15"/>
        <v>1557</v>
      </c>
      <c r="G42" s="647">
        <f t="shared" si="15"/>
        <v>2318</v>
      </c>
      <c r="H42" s="647">
        <f t="shared" si="15"/>
        <v>4</v>
      </c>
      <c r="I42" s="647">
        <f t="shared" si="15"/>
        <v>4459</v>
      </c>
      <c r="J42" s="647">
        <f t="shared" si="15"/>
        <v>2793</v>
      </c>
      <c r="K42" s="647">
        <f t="shared" si="15"/>
        <v>5490</v>
      </c>
      <c r="L42" s="647">
        <f t="shared" si="15"/>
        <v>8683</v>
      </c>
      <c r="M42" s="647">
        <f t="shared" si="15"/>
        <v>1024</v>
      </c>
      <c r="N42" s="647">
        <f t="shared" si="15"/>
        <v>2702</v>
      </c>
      <c r="O42" s="647">
        <f t="shared" si="15"/>
        <v>1878</v>
      </c>
      <c r="P42" s="647">
        <f t="shared" si="15"/>
        <v>2230</v>
      </c>
      <c r="Q42" s="647">
        <f t="shared" si="15"/>
        <v>3568</v>
      </c>
      <c r="R42" s="647">
        <f t="shared" si="15"/>
        <v>46454</v>
      </c>
      <c r="S42" s="647">
        <f t="shared" si="15"/>
        <v>2056</v>
      </c>
      <c r="T42" s="647">
        <f t="shared" si="15"/>
        <v>4324</v>
      </c>
      <c r="U42" s="647">
        <f t="shared" si="15"/>
        <v>21807</v>
      </c>
      <c r="V42" s="647">
        <f t="shared" si="15"/>
        <v>47002</v>
      </c>
      <c r="W42" s="647">
        <f t="shared" si="15"/>
        <v>19661</v>
      </c>
      <c r="X42" s="647">
        <f t="shared" si="15"/>
        <v>11095</v>
      </c>
      <c r="Y42" s="647">
        <f t="shared" si="15"/>
        <v>812</v>
      </c>
      <c r="Z42" s="647">
        <f t="shared" si="15"/>
        <v>967</v>
      </c>
      <c r="AA42" s="647">
        <f t="shared" si="15"/>
        <v>1841</v>
      </c>
      <c r="AB42" s="647">
        <f t="shared" si="15"/>
        <v>5069</v>
      </c>
      <c r="AC42" s="647">
        <f t="shared" si="15"/>
        <v>2397</v>
      </c>
      <c r="AD42" s="647">
        <f t="shared" si="15"/>
        <v>7075</v>
      </c>
      <c r="AE42" s="647">
        <f t="shared" si="15"/>
        <v>1558</v>
      </c>
      <c r="AF42" s="647">
        <f t="shared" si="15"/>
        <v>703</v>
      </c>
      <c r="AG42" s="647">
        <f t="shared" si="15"/>
        <v>33639</v>
      </c>
      <c r="AH42" s="647">
        <f t="shared" si="15"/>
        <v>42175</v>
      </c>
      <c r="AI42" s="647">
        <f t="shared" si="15"/>
        <v>49295</v>
      </c>
      <c r="AJ42" s="647">
        <f t="shared" si="15"/>
        <v>32611</v>
      </c>
      <c r="AK42" s="647">
        <f t="shared" si="15"/>
        <v>45880</v>
      </c>
      <c r="AL42" s="647">
        <f t="shared" si="15"/>
        <v>4773</v>
      </c>
      <c r="AM42" s="647">
        <f t="shared" si="15"/>
        <v>6749</v>
      </c>
      <c r="AN42" s="647">
        <f t="shared" si="15"/>
        <v>90</v>
      </c>
      <c r="AO42" s="647">
        <f t="shared" si="15"/>
        <v>435</v>
      </c>
      <c r="AP42" s="648">
        <f t="shared" si="1"/>
        <v>390551</v>
      </c>
      <c r="AR42" s="414"/>
      <c r="AT42" s="432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7"/>
      <c r="CH42" s="424"/>
      <c r="CI42" s="431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29"/>
      <c r="DW42" s="437"/>
    </row>
    <row r="43" spans="1:127" s="414" customFormat="1" ht="21" customHeight="1" x14ac:dyDescent="0.35">
      <c r="A43" s="412"/>
      <c r="B43" s="413" t="s">
        <v>85</v>
      </c>
      <c r="C43" s="643">
        <v>170</v>
      </c>
      <c r="D43" s="643">
        <v>101</v>
      </c>
      <c r="E43" s="643">
        <v>686</v>
      </c>
      <c r="F43" s="643">
        <v>21</v>
      </c>
      <c r="G43" s="643">
        <v>83</v>
      </c>
      <c r="H43" s="643">
        <v>0</v>
      </c>
      <c r="I43" s="643">
        <v>311</v>
      </c>
      <c r="J43" s="643">
        <v>2243</v>
      </c>
      <c r="K43" s="643">
        <v>200</v>
      </c>
      <c r="L43" s="643">
        <v>507</v>
      </c>
      <c r="M43" s="643">
        <v>0</v>
      </c>
      <c r="N43" s="643">
        <v>673</v>
      </c>
      <c r="O43" s="643">
        <v>172</v>
      </c>
      <c r="P43" s="643">
        <v>0</v>
      </c>
      <c r="Q43" s="643">
        <v>73</v>
      </c>
      <c r="R43" s="643">
        <f t="shared" ref="R43:R49" si="16">SUM(E43:Q43)</f>
        <v>4969</v>
      </c>
      <c r="S43" s="643">
        <v>0</v>
      </c>
      <c r="T43" s="643">
        <v>265</v>
      </c>
      <c r="U43" s="643">
        <v>1762</v>
      </c>
      <c r="V43" s="643">
        <v>4606</v>
      </c>
      <c r="W43" s="643">
        <v>1453</v>
      </c>
      <c r="X43" s="643">
        <v>787</v>
      </c>
      <c r="Y43" s="643">
        <v>8</v>
      </c>
      <c r="Z43" s="643">
        <v>8</v>
      </c>
      <c r="AA43" s="643">
        <v>100</v>
      </c>
      <c r="AB43" s="643">
        <v>279</v>
      </c>
      <c r="AC43" s="643">
        <v>92</v>
      </c>
      <c r="AD43" s="643">
        <v>489</v>
      </c>
      <c r="AE43" s="643">
        <v>267</v>
      </c>
      <c r="AF43" s="643">
        <v>125</v>
      </c>
      <c r="AG43" s="643">
        <v>2377</v>
      </c>
      <c r="AH43" s="643">
        <v>2990</v>
      </c>
      <c r="AI43" s="643">
        <v>3591</v>
      </c>
      <c r="AJ43" s="643">
        <v>1166</v>
      </c>
      <c r="AK43" s="643">
        <v>3548</v>
      </c>
      <c r="AL43" s="643">
        <v>829</v>
      </c>
      <c r="AM43" s="643">
        <v>425</v>
      </c>
      <c r="AN43" s="643">
        <v>12</v>
      </c>
      <c r="AO43" s="643">
        <v>0</v>
      </c>
      <c r="AP43" s="644">
        <f t="shared" si="1"/>
        <v>30419</v>
      </c>
      <c r="AT43" s="426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7"/>
      <c r="CH43" s="428"/>
      <c r="CI43" s="425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9"/>
      <c r="DW43" s="428"/>
    </row>
    <row r="44" spans="1:127" s="414" customFormat="1" ht="21" customHeight="1" x14ac:dyDescent="0.35">
      <c r="A44" s="412"/>
      <c r="B44" s="413" t="s">
        <v>86</v>
      </c>
      <c r="C44" s="643">
        <v>220</v>
      </c>
      <c r="D44" s="643">
        <v>42</v>
      </c>
      <c r="E44" s="643">
        <v>1313</v>
      </c>
      <c r="F44" s="643">
        <v>61</v>
      </c>
      <c r="G44" s="643">
        <v>311</v>
      </c>
      <c r="H44" s="643">
        <v>0</v>
      </c>
      <c r="I44" s="643">
        <v>321</v>
      </c>
      <c r="J44" s="643">
        <v>508</v>
      </c>
      <c r="K44" s="643">
        <v>724</v>
      </c>
      <c r="L44" s="643">
        <v>4607</v>
      </c>
      <c r="M44" s="643">
        <v>811</v>
      </c>
      <c r="N44" s="643">
        <v>1587</v>
      </c>
      <c r="O44" s="643">
        <v>648</v>
      </c>
      <c r="P44" s="643">
        <v>1536</v>
      </c>
      <c r="Q44" s="643">
        <v>1423</v>
      </c>
      <c r="R44" s="643">
        <f t="shared" si="16"/>
        <v>13850</v>
      </c>
      <c r="S44" s="643">
        <v>1291</v>
      </c>
      <c r="T44" s="643">
        <v>1953</v>
      </c>
      <c r="U44" s="643">
        <v>6629</v>
      </c>
      <c r="V44" s="643">
        <v>15463</v>
      </c>
      <c r="W44" s="643">
        <v>7819</v>
      </c>
      <c r="X44" s="643">
        <v>2818</v>
      </c>
      <c r="Y44" s="643">
        <v>434</v>
      </c>
      <c r="Z44" s="643">
        <v>424</v>
      </c>
      <c r="AA44" s="643">
        <v>535</v>
      </c>
      <c r="AB44" s="643">
        <v>2036</v>
      </c>
      <c r="AC44" s="643">
        <v>982</v>
      </c>
      <c r="AD44" s="643">
        <v>2082</v>
      </c>
      <c r="AE44" s="643">
        <v>580</v>
      </c>
      <c r="AF44" s="643">
        <v>151</v>
      </c>
      <c r="AG44" s="643">
        <v>12992</v>
      </c>
      <c r="AH44" s="643">
        <v>13353</v>
      </c>
      <c r="AI44" s="643">
        <v>14216</v>
      </c>
      <c r="AJ44" s="643">
        <v>11496</v>
      </c>
      <c r="AK44" s="643">
        <v>10527</v>
      </c>
      <c r="AL44" s="643">
        <v>1144</v>
      </c>
      <c r="AM44" s="643">
        <v>1815</v>
      </c>
      <c r="AN44" s="643">
        <v>22</v>
      </c>
      <c r="AO44" s="643">
        <v>18</v>
      </c>
      <c r="AP44" s="644">
        <f t="shared" si="1"/>
        <v>122892</v>
      </c>
      <c r="AT44" s="426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7"/>
      <c r="CH44" s="428"/>
      <c r="CI44" s="425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9"/>
      <c r="DW44" s="428"/>
    </row>
    <row r="45" spans="1:127" s="414" customFormat="1" ht="21" customHeight="1" x14ac:dyDescent="0.35">
      <c r="A45" s="412"/>
      <c r="B45" s="413" t="s">
        <v>87</v>
      </c>
      <c r="C45" s="643">
        <v>91</v>
      </c>
      <c r="D45" s="643">
        <v>29</v>
      </c>
      <c r="E45" s="643">
        <v>626</v>
      </c>
      <c r="F45" s="643">
        <v>1</v>
      </c>
      <c r="G45" s="643">
        <v>376</v>
      </c>
      <c r="H45" s="643">
        <v>0</v>
      </c>
      <c r="I45" s="643">
        <v>907</v>
      </c>
      <c r="J45" s="643">
        <v>2</v>
      </c>
      <c r="K45" s="643">
        <v>1223</v>
      </c>
      <c r="L45" s="643">
        <v>461</v>
      </c>
      <c r="M45" s="643">
        <v>151</v>
      </c>
      <c r="N45" s="643">
        <v>322</v>
      </c>
      <c r="O45" s="643">
        <v>218</v>
      </c>
      <c r="P45" s="643">
        <v>505</v>
      </c>
      <c r="Q45" s="643">
        <v>678</v>
      </c>
      <c r="R45" s="643">
        <f t="shared" si="16"/>
        <v>5470</v>
      </c>
      <c r="S45" s="643">
        <v>281</v>
      </c>
      <c r="T45" s="643">
        <v>1044</v>
      </c>
      <c r="U45" s="643">
        <v>2917</v>
      </c>
      <c r="V45" s="643">
        <v>8448</v>
      </c>
      <c r="W45" s="643">
        <v>2899</v>
      </c>
      <c r="X45" s="643">
        <v>2407</v>
      </c>
      <c r="Y45" s="643">
        <v>187</v>
      </c>
      <c r="Z45" s="643">
        <v>354</v>
      </c>
      <c r="AA45" s="643">
        <v>607</v>
      </c>
      <c r="AB45" s="643">
        <v>663</v>
      </c>
      <c r="AC45" s="643">
        <v>483</v>
      </c>
      <c r="AD45" s="643">
        <v>1589</v>
      </c>
      <c r="AE45" s="643">
        <v>278</v>
      </c>
      <c r="AF45" s="643">
        <v>184</v>
      </c>
      <c r="AG45" s="643">
        <v>6491</v>
      </c>
      <c r="AH45" s="643">
        <v>11630</v>
      </c>
      <c r="AI45" s="643">
        <v>13016</v>
      </c>
      <c r="AJ45" s="643">
        <v>6515</v>
      </c>
      <c r="AK45" s="643">
        <v>8099</v>
      </c>
      <c r="AL45" s="643">
        <v>983</v>
      </c>
      <c r="AM45" s="643">
        <v>1138</v>
      </c>
      <c r="AN45" s="643">
        <v>9</v>
      </c>
      <c r="AO45" s="643">
        <v>417</v>
      </c>
      <c r="AP45" s="644">
        <f t="shared" si="1"/>
        <v>76229</v>
      </c>
      <c r="AT45" s="426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7"/>
      <c r="CH45" s="428"/>
      <c r="CI45" s="425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9"/>
      <c r="DW45" s="428"/>
    </row>
    <row r="46" spans="1:127" s="414" customFormat="1" ht="21" customHeight="1" x14ac:dyDescent="0.35">
      <c r="A46" s="412"/>
      <c r="B46" s="413" t="s">
        <v>88</v>
      </c>
      <c r="C46" s="643">
        <v>101</v>
      </c>
      <c r="D46" s="643">
        <v>603</v>
      </c>
      <c r="E46" s="643">
        <v>806</v>
      </c>
      <c r="F46" s="643">
        <v>2</v>
      </c>
      <c r="G46" s="643">
        <v>506</v>
      </c>
      <c r="H46" s="643">
        <v>0</v>
      </c>
      <c r="I46" s="643">
        <v>1671</v>
      </c>
      <c r="J46" s="643">
        <v>26</v>
      </c>
      <c r="K46" s="643">
        <v>454</v>
      </c>
      <c r="L46" s="643">
        <v>1078</v>
      </c>
      <c r="M46" s="643">
        <v>0</v>
      </c>
      <c r="N46" s="643">
        <v>50</v>
      </c>
      <c r="O46" s="643">
        <v>85</v>
      </c>
      <c r="P46" s="643">
        <v>16</v>
      </c>
      <c r="Q46" s="643">
        <v>121</v>
      </c>
      <c r="R46" s="643">
        <f t="shared" si="16"/>
        <v>4815</v>
      </c>
      <c r="S46" s="643">
        <v>20</v>
      </c>
      <c r="T46" s="643">
        <v>280</v>
      </c>
      <c r="U46" s="643">
        <v>2075</v>
      </c>
      <c r="V46" s="643">
        <v>2669</v>
      </c>
      <c r="W46" s="643">
        <v>985</v>
      </c>
      <c r="X46" s="643">
        <v>602</v>
      </c>
      <c r="Y46" s="643">
        <v>4</v>
      </c>
      <c r="Z46" s="643">
        <v>0</v>
      </c>
      <c r="AA46" s="643">
        <v>137</v>
      </c>
      <c r="AB46" s="643">
        <v>142</v>
      </c>
      <c r="AC46" s="643">
        <v>104</v>
      </c>
      <c r="AD46" s="643">
        <v>589</v>
      </c>
      <c r="AE46" s="643">
        <v>388</v>
      </c>
      <c r="AF46" s="643">
        <v>23</v>
      </c>
      <c r="AG46" s="643">
        <v>1447</v>
      </c>
      <c r="AH46" s="643">
        <v>2256</v>
      </c>
      <c r="AI46" s="643">
        <v>2840</v>
      </c>
      <c r="AJ46" s="643">
        <v>1993</v>
      </c>
      <c r="AK46" s="643">
        <v>3050</v>
      </c>
      <c r="AL46" s="643">
        <v>239</v>
      </c>
      <c r="AM46" s="643">
        <v>260</v>
      </c>
      <c r="AN46" s="643">
        <v>4</v>
      </c>
      <c r="AO46" s="643">
        <v>0</v>
      </c>
      <c r="AP46" s="644">
        <f t="shared" si="1"/>
        <v>25626</v>
      </c>
      <c r="AT46" s="426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7"/>
      <c r="CH46" s="428"/>
      <c r="CI46" s="425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9"/>
      <c r="DW46" s="428"/>
    </row>
    <row r="47" spans="1:127" s="414" customFormat="1" ht="21" customHeight="1" x14ac:dyDescent="0.35">
      <c r="A47" s="412"/>
      <c r="B47" s="413" t="s">
        <v>89</v>
      </c>
      <c r="C47" s="643">
        <v>165</v>
      </c>
      <c r="D47" s="643">
        <v>33</v>
      </c>
      <c r="E47" s="643">
        <v>316</v>
      </c>
      <c r="F47" s="643">
        <v>38</v>
      </c>
      <c r="G47" s="643">
        <v>15</v>
      </c>
      <c r="H47" s="643">
        <v>0</v>
      </c>
      <c r="I47" s="643">
        <v>1</v>
      </c>
      <c r="J47" s="643">
        <v>0</v>
      </c>
      <c r="K47" s="643">
        <v>797</v>
      </c>
      <c r="L47" s="643">
        <v>96</v>
      </c>
      <c r="M47" s="643">
        <v>0</v>
      </c>
      <c r="N47" s="643">
        <v>0</v>
      </c>
      <c r="O47" s="643">
        <v>62</v>
      </c>
      <c r="P47" s="643">
        <v>4</v>
      </c>
      <c r="Q47" s="643">
        <v>80</v>
      </c>
      <c r="R47" s="643">
        <f t="shared" si="16"/>
        <v>1409</v>
      </c>
      <c r="S47" s="643">
        <v>53</v>
      </c>
      <c r="T47" s="643">
        <v>75</v>
      </c>
      <c r="U47" s="643">
        <v>1107</v>
      </c>
      <c r="V47" s="643">
        <v>2644</v>
      </c>
      <c r="W47" s="643">
        <v>602</v>
      </c>
      <c r="X47" s="643">
        <v>646</v>
      </c>
      <c r="Y47" s="643">
        <v>4</v>
      </c>
      <c r="Z47" s="643">
        <v>0</v>
      </c>
      <c r="AA47" s="643">
        <v>32</v>
      </c>
      <c r="AB47" s="643">
        <v>217</v>
      </c>
      <c r="AC47" s="643">
        <v>63</v>
      </c>
      <c r="AD47" s="643">
        <v>454</v>
      </c>
      <c r="AE47" s="643">
        <v>8</v>
      </c>
      <c r="AF47" s="643">
        <v>38</v>
      </c>
      <c r="AG47" s="643">
        <v>1246</v>
      </c>
      <c r="AH47" s="643">
        <v>2499</v>
      </c>
      <c r="AI47" s="643">
        <v>2560</v>
      </c>
      <c r="AJ47" s="643">
        <v>1091</v>
      </c>
      <c r="AK47" s="643">
        <v>4460</v>
      </c>
      <c r="AL47" s="643">
        <v>256</v>
      </c>
      <c r="AM47" s="643">
        <v>356</v>
      </c>
      <c r="AN47" s="643">
        <v>9</v>
      </c>
      <c r="AO47" s="643">
        <v>0</v>
      </c>
      <c r="AP47" s="644">
        <f t="shared" si="1"/>
        <v>20027</v>
      </c>
      <c r="AT47" s="426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7"/>
      <c r="CH47" s="428"/>
      <c r="CI47" s="425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9"/>
      <c r="DW47" s="428"/>
    </row>
    <row r="48" spans="1:127" s="414" customFormat="1" ht="21" customHeight="1" x14ac:dyDescent="0.35">
      <c r="A48" s="412"/>
      <c r="B48" s="413" t="s">
        <v>301</v>
      </c>
      <c r="C48" s="643">
        <v>349</v>
      </c>
      <c r="D48" s="643">
        <v>117</v>
      </c>
      <c r="E48" s="643">
        <v>5569</v>
      </c>
      <c r="F48" s="643">
        <v>1420</v>
      </c>
      <c r="G48" s="643">
        <v>1000</v>
      </c>
      <c r="H48" s="643">
        <v>4</v>
      </c>
      <c r="I48" s="643">
        <v>1240</v>
      </c>
      <c r="J48" s="643">
        <v>0</v>
      </c>
      <c r="K48" s="643">
        <v>1790</v>
      </c>
      <c r="L48" s="643">
        <v>994</v>
      </c>
      <c r="M48" s="643">
        <v>35</v>
      </c>
      <c r="N48" s="643">
        <v>6</v>
      </c>
      <c r="O48" s="643">
        <v>693</v>
      </c>
      <c r="P48" s="643">
        <v>24</v>
      </c>
      <c r="Q48" s="643">
        <v>1085</v>
      </c>
      <c r="R48" s="643">
        <f t="shared" si="16"/>
        <v>13860</v>
      </c>
      <c r="S48" s="643">
        <v>244</v>
      </c>
      <c r="T48" s="643">
        <v>643</v>
      </c>
      <c r="U48" s="643">
        <v>4463</v>
      </c>
      <c r="V48" s="643">
        <v>8964</v>
      </c>
      <c r="W48" s="643">
        <v>4057</v>
      </c>
      <c r="X48" s="643">
        <v>2793</v>
      </c>
      <c r="Y48" s="643">
        <v>100</v>
      </c>
      <c r="Z48" s="643">
        <v>65</v>
      </c>
      <c r="AA48" s="643">
        <v>403</v>
      </c>
      <c r="AB48" s="643">
        <v>1310</v>
      </c>
      <c r="AC48" s="643">
        <v>469</v>
      </c>
      <c r="AD48" s="643">
        <v>1346</v>
      </c>
      <c r="AE48" s="643">
        <v>37</v>
      </c>
      <c r="AF48" s="643">
        <v>141</v>
      </c>
      <c r="AG48" s="643">
        <v>5905</v>
      </c>
      <c r="AH48" s="643">
        <v>6226</v>
      </c>
      <c r="AI48" s="643">
        <v>8575</v>
      </c>
      <c r="AJ48" s="643">
        <v>6314</v>
      </c>
      <c r="AK48" s="643">
        <v>11816</v>
      </c>
      <c r="AL48" s="643">
        <v>797</v>
      </c>
      <c r="AM48" s="643">
        <v>1939</v>
      </c>
      <c r="AN48" s="643">
        <v>33</v>
      </c>
      <c r="AO48" s="643">
        <v>0</v>
      </c>
      <c r="AP48" s="644">
        <f t="shared" si="1"/>
        <v>80966</v>
      </c>
      <c r="AT48" s="426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7"/>
      <c r="CH48" s="428"/>
      <c r="CI48" s="425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9"/>
      <c r="DW48" s="428"/>
    </row>
    <row r="49" spans="1:127" s="414" customFormat="1" ht="21" customHeight="1" x14ac:dyDescent="0.35">
      <c r="A49" s="412"/>
      <c r="B49" s="413" t="s">
        <v>300</v>
      </c>
      <c r="C49" s="643">
        <v>54</v>
      </c>
      <c r="D49" s="643">
        <v>8</v>
      </c>
      <c r="E49" s="643">
        <v>432</v>
      </c>
      <c r="F49" s="643">
        <v>14</v>
      </c>
      <c r="G49" s="643">
        <v>27</v>
      </c>
      <c r="H49" s="643">
        <v>0</v>
      </c>
      <c r="I49" s="643">
        <v>8</v>
      </c>
      <c r="J49" s="643">
        <v>14</v>
      </c>
      <c r="K49" s="643">
        <v>302</v>
      </c>
      <c r="L49" s="643">
        <v>940</v>
      </c>
      <c r="M49" s="643">
        <v>27</v>
      </c>
      <c r="N49" s="643">
        <v>64</v>
      </c>
      <c r="O49" s="643">
        <v>0</v>
      </c>
      <c r="P49" s="643">
        <v>145</v>
      </c>
      <c r="Q49" s="643">
        <v>108</v>
      </c>
      <c r="R49" s="643">
        <f t="shared" si="16"/>
        <v>2081</v>
      </c>
      <c r="S49" s="643">
        <v>167</v>
      </c>
      <c r="T49" s="643">
        <v>64</v>
      </c>
      <c r="U49" s="643">
        <v>2854</v>
      </c>
      <c r="V49" s="643">
        <v>4208</v>
      </c>
      <c r="W49" s="643">
        <v>1846</v>
      </c>
      <c r="X49" s="643">
        <v>1042</v>
      </c>
      <c r="Y49" s="643">
        <v>75</v>
      </c>
      <c r="Z49" s="643">
        <v>116</v>
      </c>
      <c r="AA49" s="643">
        <v>27</v>
      </c>
      <c r="AB49" s="643">
        <v>422</v>
      </c>
      <c r="AC49" s="643">
        <v>204</v>
      </c>
      <c r="AD49" s="643">
        <v>526</v>
      </c>
      <c r="AE49" s="643">
        <v>0</v>
      </c>
      <c r="AF49" s="643">
        <v>41</v>
      </c>
      <c r="AG49" s="643">
        <v>3181</v>
      </c>
      <c r="AH49" s="643">
        <v>3221</v>
      </c>
      <c r="AI49" s="643">
        <v>4497</v>
      </c>
      <c r="AJ49" s="643">
        <v>4036</v>
      </c>
      <c r="AK49" s="643">
        <v>4380</v>
      </c>
      <c r="AL49" s="643">
        <v>525</v>
      </c>
      <c r="AM49" s="643">
        <v>816</v>
      </c>
      <c r="AN49" s="643">
        <v>1</v>
      </c>
      <c r="AO49" s="643">
        <v>0</v>
      </c>
      <c r="AP49" s="644">
        <f t="shared" si="1"/>
        <v>34392</v>
      </c>
      <c r="AT49" s="426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7"/>
      <c r="CH49" s="428"/>
      <c r="CI49" s="425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9"/>
      <c r="DW49" s="428"/>
    </row>
    <row r="50" spans="1:127" s="446" customFormat="1" ht="26.4" customHeight="1" x14ac:dyDescent="0.35">
      <c r="A50" s="595" t="s">
        <v>90</v>
      </c>
      <c r="B50" s="599"/>
      <c r="C50" s="647">
        <f t="shared" ref="C50:AO50" si="17">C51+C52+C53+C54</f>
        <v>1117</v>
      </c>
      <c r="D50" s="647">
        <f t="shared" si="17"/>
        <v>192</v>
      </c>
      <c r="E50" s="647">
        <f t="shared" si="17"/>
        <v>8853</v>
      </c>
      <c r="F50" s="647">
        <f t="shared" si="17"/>
        <v>677</v>
      </c>
      <c r="G50" s="647">
        <f t="shared" si="17"/>
        <v>1417</v>
      </c>
      <c r="H50" s="647">
        <f t="shared" si="17"/>
        <v>0</v>
      </c>
      <c r="I50" s="647">
        <f t="shared" si="17"/>
        <v>2043</v>
      </c>
      <c r="J50" s="647">
        <f t="shared" si="17"/>
        <v>1365</v>
      </c>
      <c r="K50" s="647">
        <f t="shared" si="17"/>
        <v>4423</v>
      </c>
      <c r="L50" s="647">
        <f t="shared" si="17"/>
        <v>9105</v>
      </c>
      <c r="M50" s="647">
        <f t="shared" si="17"/>
        <v>1022</v>
      </c>
      <c r="N50" s="647">
        <f t="shared" si="17"/>
        <v>1518</v>
      </c>
      <c r="O50" s="647">
        <f t="shared" si="17"/>
        <v>2678</v>
      </c>
      <c r="P50" s="647">
        <f t="shared" si="17"/>
        <v>2333</v>
      </c>
      <c r="Q50" s="647">
        <f t="shared" si="17"/>
        <v>2688</v>
      </c>
      <c r="R50" s="647">
        <f t="shared" si="17"/>
        <v>38122</v>
      </c>
      <c r="S50" s="647">
        <f t="shared" si="17"/>
        <v>2862</v>
      </c>
      <c r="T50" s="647">
        <f t="shared" si="17"/>
        <v>3642</v>
      </c>
      <c r="U50" s="647">
        <f t="shared" si="17"/>
        <v>22336</v>
      </c>
      <c r="V50" s="647">
        <f t="shared" si="17"/>
        <v>41363</v>
      </c>
      <c r="W50" s="647">
        <f t="shared" si="17"/>
        <v>19048</v>
      </c>
      <c r="X50" s="647">
        <f t="shared" si="17"/>
        <v>11660</v>
      </c>
      <c r="Y50" s="647">
        <f t="shared" si="17"/>
        <v>946</v>
      </c>
      <c r="Z50" s="647">
        <f t="shared" si="17"/>
        <v>1040</v>
      </c>
      <c r="AA50" s="647">
        <f t="shared" si="17"/>
        <v>3403</v>
      </c>
      <c r="AB50" s="647">
        <f t="shared" si="17"/>
        <v>5873</v>
      </c>
      <c r="AC50" s="647">
        <f t="shared" si="17"/>
        <v>1922</v>
      </c>
      <c r="AD50" s="647">
        <f t="shared" si="17"/>
        <v>8916</v>
      </c>
      <c r="AE50" s="647">
        <f t="shared" si="17"/>
        <v>1453</v>
      </c>
      <c r="AF50" s="647">
        <f t="shared" si="17"/>
        <v>868</v>
      </c>
      <c r="AG50" s="647">
        <f t="shared" si="17"/>
        <v>33394</v>
      </c>
      <c r="AH50" s="647">
        <f t="shared" si="17"/>
        <v>35144</v>
      </c>
      <c r="AI50" s="647">
        <f t="shared" si="17"/>
        <v>44918</v>
      </c>
      <c r="AJ50" s="647">
        <f t="shared" si="17"/>
        <v>28237</v>
      </c>
      <c r="AK50" s="647">
        <f t="shared" si="17"/>
        <v>31818</v>
      </c>
      <c r="AL50" s="647">
        <f t="shared" si="17"/>
        <v>5808</v>
      </c>
      <c r="AM50" s="647">
        <f t="shared" si="17"/>
        <v>5918</v>
      </c>
      <c r="AN50" s="647">
        <f t="shared" si="17"/>
        <v>60</v>
      </c>
      <c r="AO50" s="647">
        <f t="shared" si="17"/>
        <v>12</v>
      </c>
      <c r="AP50" s="648">
        <f t="shared" si="1"/>
        <v>350072</v>
      </c>
      <c r="AR50" s="414"/>
      <c r="AT50" s="432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7"/>
      <c r="CH50" s="424"/>
      <c r="CI50" s="431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29"/>
      <c r="DW50" s="437"/>
    </row>
    <row r="51" spans="1:127" s="414" customFormat="1" ht="21" customHeight="1" x14ac:dyDescent="0.35">
      <c r="A51" s="412"/>
      <c r="B51" s="413" t="s">
        <v>91</v>
      </c>
      <c r="C51" s="643">
        <v>211</v>
      </c>
      <c r="D51" s="643">
        <v>34</v>
      </c>
      <c r="E51" s="643">
        <v>842</v>
      </c>
      <c r="F51" s="643">
        <v>29</v>
      </c>
      <c r="G51" s="643">
        <v>20</v>
      </c>
      <c r="H51" s="643">
        <v>0</v>
      </c>
      <c r="I51" s="643">
        <v>1291</v>
      </c>
      <c r="J51" s="643">
        <v>6</v>
      </c>
      <c r="K51" s="643">
        <v>608</v>
      </c>
      <c r="L51" s="643">
        <v>346</v>
      </c>
      <c r="M51" s="643">
        <v>3</v>
      </c>
      <c r="N51" s="643">
        <v>26</v>
      </c>
      <c r="O51" s="643">
        <v>68</v>
      </c>
      <c r="P51" s="643">
        <v>0</v>
      </c>
      <c r="Q51" s="643">
        <v>151</v>
      </c>
      <c r="R51" s="643">
        <f t="shared" ref="R51:R54" si="18">SUM(E51:Q51)</f>
        <v>3390</v>
      </c>
      <c r="S51" s="643">
        <v>997</v>
      </c>
      <c r="T51" s="643">
        <v>611</v>
      </c>
      <c r="U51" s="643">
        <v>2148</v>
      </c>
      <c r="V51" s="643">
        <v>3006</v>
      </c>
      <c r="W51" s="643">
        <v>1277</v>
      </c>
      <c r="X51" s="643">
        <v>936</v>
      </c>
      <c r="Y51" s="643">
        <v>40</v>
      </c>
      <c r="Z51" s="643">
        <v>9</v>
      </c>
      <c r="AA51" s="643">
        <v>60</v>
      </c>
      <c r="AB51" s="643">
        <v>229</v>
      </c>
      <c r="AC51" s="643">
        <v>127</v>
      </c>
      <c r="AD51" s="643">
        <v>657</v>
      </c>
      <c r="AE51" s="643">
        <v>24</v>
      </c>
      <c r="AF51" s="643">
        <v>47</v>
      </c>
      <c r="AG51" s="643">
        <v>2784</v>
      </c>
      <c r="AH51" s="643">
        <v>3933</v>
      </c>
      <c r="AI51" s="643">
        <v>3571</v>
      </c>
      <c r="AJ51" s="643">
        <v>1651</v>
      </c>
      <c r="AK51" s="643">
        <v>2973</v>
      </c>
      <c r="AL51" s="643">
        <v>452</v>
      </c>
      <c r="AM51" s="643">
        <v>510</v>
      </c>
      <c r="AN51" s="643">
        <v>12</v>
      </c>
      <c r="AO51" s="643">
        <v>0</v>
      </c>
      <c r="AP51" s="644">
        <f t="shared" si="1"/>
        <v>29689</v>
      </c>
      <c r="AT51" s="426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7"/>
      <c r="CH51" s="428"/>
      <c r="CI51" s="425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9"/>
      <c r="DW51" s="428"/>
    </row>
    <row r="52" spans="1:127" s="414" customFormat="1" ht="21" customHeight="1" x14ac:dyDescent="0.35">
      <c r="A52" s="412"/>
      <c r="B52" s="413" t="s">
        <v>90</v>
      </c>
      <c r="C52" s="643">
        <v>256</v>
      </c>
      <c r="D52" s="643">
        <v>108</v>
      </c>
      <c r="E52" s="643">
        <v>3123</v>
      </c>
      <c r="F52" s="643">
        <v>118</v>
      </c>
      <c r="G52" s="643">
        <v>322</v>
      </c>
      <c r="H52" s="643">
        <v>0</v>
      </c>
      <c r="I52" s="643">
        <v>544</v>
      </c>
      <c r="J52" s="643">
        <v>858</v>
      </c>
      <c r="K52" s="643">
        <v>1783</v>
      </c>
      <c r="L52" s="643">
        <v>6809</v>
      </c>
      <c r="M52" s="643">
        <v>897</v>
      </c>
      <c r="N52" s="643">
        <v>397</v>
      </c>
      <c r="O52" s="643">
        <v>1383</v>
      </c>
      <c r="P52" s="643">
        <v>2099</v>
      </c>
      <c r="Q52" s="643">
        <v>1648</v>
      </c>
      <c r="R52" s="643">
        <f t="shared" si="18"/>
        <v>19981</v>
      </c>
      <c r="S52" s="643">
        <v>1626</v>
      </c>
      <c r="T52" s="643">
        <v>2375</v>
      </c>
      <c r="U52" s="643">
        <v>11511</v>
      </c>
      <c r="V52" s="643">
        <v>26076</v>
      </c>
      <c r="W52" s="643">
        <v>13975</v>
      </c>
      <c r="X52" s="643">
        <v>6980</v>
      </c>
      <c r="Y52" s="643">
        <v>670</v>
      </c>
      <c r="Z52" s="643">
        <v>954</v>
      </c>
      <c r="AA52" s="643">
        <v>3070</v>
      </c>
      <c r="AB52" s="643">
        <v>4483</v>
      </c>
      <c r="AC52" s="643">
        <v>1365</v>
      </c>
      <c r="AD52" s="643">
        <v>6201</v>
      </c>
      <c r="AE52" s="643">
        <v>1414</v>
      </c>
      <c r="AF52" s="643">
        <v>576</v>
      </c>
      <c r="AG52" s="643">
        <v>22125</v>
      </c>
      <c r="AH52" s="643">
        <v>21462</v>
      </c>
      <c r="AI52" s="643">
        <v>28993</v>
      </c>
      <c r="AJ52" s="643">
        <v>20730</v>
      </c>
      <c r="AK52" s="643">
        <v>17555</v>
      </c>
      <c r="AL52" s="643">
        <v>3823</v>
      </c>
      <c r="AM52" s="643">
        <v>3584</v>
      </c>
      <c r="AN52" s="643">
        <v>15</v>
      </c>
      <c r="AO52" s="643">
        <v>11</v>
      </c>
      <c r="AP52" s="644">
        <f t="shared" si="1"/>
        <v>219919</v>
      </c>
      <c r="AT52" s="426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7"/>
      <c r="CH52" s="428"/>
      <c r="CI52" s="425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9"/>
      <c r="DW52" s="428"/>
    </row>
    <row r="53" spans="1:127" s="414" customFormat="1" ht="21" customHeight="1" x14ac:dyDescent="0.35">
      <c r="A53" s="412"/>
      <c r="B53" s="413" t="s">
        <v>92</v>
      </c>
      <c r="C53" s="643">
        <v>478</v>
      </c>
      <c r="D53" s="643">
        <v>39</v>
      </c>
      <c r="E53" s="643">
        <v>3875</v>
      </c>
      <c r="F53" s="643">
        <v>529</v>
      </c>
      <c r="G53" s="643">
        <v>1071</v>
      </c>
      <c r="H53" s="643">
        <v>0</v>
      </c>
      <c r="I53" s="643">
        <v>206</v>
      </c>
      <c r="J53" s="643">
        <v>234</v>
      </c>
      <c r="K53" s="643">
        <v>1775</v>
      </c>
      <c r="L53" s="643">
        <v>1878</v>
      </c>
      <c r="M53" s="643">
        <v>45</v>
      </c>
      <c r="N53" s="643">
        <v>1094</v>
      </c>
      <c r="O53" s="643">
        <v>1186</v>
      </c>
      <c r="P53" s="643">
        <v>234</v>
      </c>
      <c r="Q53" s="643">
        <v>870</v>
      </c>
      <c r="R53" s="643">
        <f t="shared" si="18"/>
        <v>12997</v>
      </c>
      <c r="S53" s="643">
        <v>232</v>
      </c>
      <c r="T53" s="643">
        <v>650</v>
      </c>
      <c r="U53" s="643">
        <v>7029</v>
      </c>
      <c r="V53" s="643">
        <v>10059</v>
      </c>
      <c r="W53" s="643">
        <v>2942</v>
      </c>
      <c r="X53" s="643">
        <v>3093</v>
      </c>
      <c r="Y53" s="643">
        <v>236</v>
      </c>
      <c r="Z53" s="643">
        <v>73</v>
      </c>
      <c r="AA53" s="643">
        <v>168</v>
      </c>
      <c r="AB53" s="643">
        <v>951</v>
      </c>
      <c r="AC53" s="643">
        <v>339</v>
      </c>
      <c r="AD53" s="643">
        <v>1689</v>
      </c>
      <c r="AE53" s="643">
        <v>11</v>
      </c>
      <c r="AF53" s="643">
        <v>204</v>
      </c>
      <c r="AG53" s="643">
        <v>6227</v>
      </c>
      <c r="AH53" s="643">
        <v>8020</v>
      </c>
      <c r="AI53" s="643">
        <v>10130</v>
      </c>
      <c r="AJ53" s="643">
        <v>5201</v>
      </c>
      <c r="AK53" s="643">
        <v>9633</v>
      </c>
      <c r="AL53" s="643">
        <v>1341</v>
      </c>
      <c r="AM53" s="643">
        <v>1606</v>
      </c>
      <c r="AN53" s="643">
        <v>30</v>
      </c>
      <c r="AO53" s="643">
        <v>1</v>
      </c>
      <c r="AP53" s="644">
        <f t="shared" si="1"/>
        <v>83379</v>
      </c>
      <c r="AT53" s="426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7"/>
      <c r="CH53" s="428"/>
      <c r="CI53" s="425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9"/>
      <c r="DW53" s="428"/>
    </row>
    <row r="54" spans="1:127" s="414" customFormat="1" ht="21" customHeight="1" x14ac:dyDescent="0.35">
      <c r="A54" s="412"/>
      <c r="B54" s="413" t="s">
        <v>93</v>
      </c>
      <c r="C54" s="643">
        <v>172</v>
      </c>
      <c r="D54" s="643">
        <v>11</v>
      </c>
      <c r="E54" s="643">
        <v>1013</v>
      </c>
      <c r="F54" s="643">
        <v>1</v>
      </c>
      <c r="G54" s="643">
        <v>4</v>
      </c>
      <c r="H54" s="643">
        <v>0</v>
      </c>
      <c r="I54" s="643">
        <v>2</v>
      </c>
      <c r="J54" s="643">
        <v>267</v>
      </c>
      <c r="K54" s="643">
        <v>257</v>
      </c>
      <c r="L54" s="643">
        <v>72</v>
      </c>
      <c r="M54" s="643">
        <v>77</v>
      </c>
      <c r="N54" s="643">
        <v>1</v>
      </c>
      <c r="O54" s="643">
        <v>41</v>
      </c>
      <c r="P54" s="643">
        <v>0</v>
      </c>
      <c r="Q54" s="643">
        <v>19</v>
      </c>
      <c r="R54" s="643">
        <f t="shared" si="18"/>
        <v>1754</v>
      </c>
      <c r="S54" s="643">
        <v>7</v>
      </c>
      <c r="T54" s="643">
        <v>6</v>
      </c>
      <c r="U54" s="643">
        <v>1648</v>
      </c>
      <c r="V54" s="643">
        <v>2222</v>
      </c>
      <c r="W54" s="643">
        <v>854</v>
      </c>
      <c r="X54" s="643">
        <v>651</v>
      </c>
      <c r="Y54" s="643">
        <v>0</v>
      </c>
      <c r="Z54" s="643">
        <v>4</v>
      </c>
      <c r="AA54" s="643">
        <v>105</v>
      </c>
      <c r="AB54" s="643">
        <v>210</v>
      </c>
      <c r="AC54" s="643">
        <v>91</v>
      </c>
      <c r="AD54" s="643">
        <v>369</v>
      </c>
      <c r="AE54" s="643">
        <v>4</v>
      </c>
      <c r="AF54" s="643">
        <v>41</v>
      </c>
      <c r="AG54" s="643">
        <v>2258</v>
      </c>
      <c r="AH54" s="643">
        <v>1729</v>
      </c>
      <c r="AI54" s="643">
        <v>2224</v>
      </c>
      <c r="AJ54" s="643">
        <v>655</v>
      </c>
      <c r="AK54" s="643">
        <v>1657</v>
      </c>
      <c r="AL54" s="643">
        <v>192</v>
      </c>
      <c r="AM54" s="643">
        <v>218</v>
      </c>
      <c r="AN54" s="643">
        <v>3</v>
      </c>
      <c r="AO54" s="643">
        <v>0</v>
      </c>
      <c r="AP54" s="644">
        <f t="shared" si="1"/>
        <v>17085</v>
      </c>
      <c r="AT54" s="426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7"/>
      <c r="CH54" s="428"/>
      <c r="CI54" s="425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9"/>
      <c r="DW54" s="428"/>
    </row>
    <row r="55" spans="1:127" s="446" customFormat="1" ht="26.4" customHeight="1" x14ac:dyDescent="0.35">
      <c r="A55" s="595" t="s">
        <v>94</v>
      </c>
      <c r="B55" s="599"/>
      <c r="C55" s="647">
        <f>SUM(C56:C60)</f>
        <v>696</v>
      </c>
      <c r="D55" s="647">
        <f t="shared" ref="D55:AO55" si="19">SUM(D56:D60)</f>
        <v>161</v>
      </c>
      <c r="E55" s="647">
        <f t="shared" si="19"/>
        <v>2829</v>
      </c>
      <c r="F55" s="647">
        <f t="shared" si="19"/>
        <v>13</v>
      </c>
      <c r="G55" s="647">
        <f t="shared" si="19"/>
        <v>1974</v>
      </c>
      <c r="H55" s="647">
        <f t="shared" si="19"/>
        <v>0</v>
      </c>
      <c r="I55" s="647">
        <f t="shared" si="19"/>
        <v>608</v>
      </c>
      <c r="J55" s="647">
        <f t="shared" si="19"/>
        <v>197</v>
      </c>
      <c r="K55" s="647">
        <f t="shared" si="19"/>
        <v>1321</v>
      </c>
      <c r="L55" s="647">
        <f t="shared" si="19"/>
        <v>525</v>
      </c>
      <c r="M55" s="647">
        <f t="shared" si="19"/>
        <v>10</v>
      </c>
      <c r="N55" s="647">
        <f t="shared" si="19"/>
        <v>14</v>
      </c>
      <c r="O55" s="647">
        <f t="shared" si="19"/>
        <v>175</v>
      </c>
      <c r="P55" s="647">
        <f t="shared" si="19"/>
        <v>247</v>
      </c>
      <c r="Q55" s="647">
        <f t="shared" si="19"/>
        <v>345</v>
      </c>
      <c r="R55" s="647">
        <f t="shared" si="19"/>
        <v>8258</v>
      </c>
      <c r="S55" s="647">
        <f t="shared" si="19"/>
        <v>366</v>
      </c>
      <c r="T55" s="647">
        <f t="shared" si="19"/>
        <v>701</v>
      </c>
      <c r="U55" s="647">
        <f t="shared" si="19"/>
        <v>6555</v>
      </c>
      <c r="V55" s="647">
        <f t="shared" si="19"/>
        <v>10226</v>
      </c>
      <c r="W55" s="647">
        <f t="shared" si="19"/>
        <v>3003</v>
      </c>
      <c r="X55" s="647">
        <f t="shared" si="19"/>
        <v>3915</v>
      </c>
      <c r="Y55" s="647">
        <f t="shared" si="19"/>
        <v>89</v>
      </c>
      <c r="Z55" s="647">
        <f t="shared" si="19"/>
        <v>214</v>
      </c>
      <c r="AA55" s="647">
        <f t="shared" si="19"/>
        <v>92</v>
      </c>
      <c r="AB55" s="647">
        <f t="shared" si="19"/>
        <v>814</v>
      </c>
      <c r="AC55" s="647">
        <f t="shared" si="19"/>
        <v>381</v>
      </c>
      <c r="AD55" s="647">
        <f t="shared" si="19"/>
        <v>1129</v>
      </c>
      <c r="AE55" s="647">
        <f t="shared" si="19"/>
        <v>261</v>
      </c>
      <c r="AF55" s="647">
        <f t="shared" si="19"/>
        <v>86</v>
      </c>
      <c r="AG55" s="647">
        <f t="shared" si="19"/>
        <v>6449</v>
      </c>
      <c r="AH55" s="647">
        <f t="shared" si="19"/>
        <v>13022</v>
      </c>
      <c r="AI55" s="647">
        <f t="shared" si="19"/>
        <v>11149</v>
      </c>
      <c r="AJ55" s="647">
        <f t="shared" si="19"/>
        <v>4246</v>
      </c>
      <c r="AK55" s="647">
        <f t="shared" si="19"/>
        <v>9120</v>
      </c>
      <c r="AL55" s="647">
        <f t="shared" si="19"/>
        <v>1190</v>
      </c>
      <c r="AM55" s="647">
        <f t="shared" si="19"/>
        <v>1658</v>
      </c>
      <c r="AN55" s="647">
        <f t="shared" si="19"/>
        <v>22</v>
      </c>
      <c r="AO55" s="647">
        <f t="shared" si="19"/>
        <v>0</v>
      </c>
      <c r="AP55" s="648">
        <f t="shared" si="1"/>
        <v>83803</v>
      </c>
      <c r="AR55" s="414"/>
      <c r="AT55" s="432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7"/>
      <c r="CH55" s="424"/>
      <c r="CI55" s="431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29"/>
      <c r="DW55" s="437"/>
    </row>
    <row r="56" spans="1:127" s="414" customFormat="1" ht="21" customHeight="1" x14ac:dyDescent="0.35">
      <c r="A56" s="412"/>
      <c r="B56" s="413" t="s">
        <v>95</v>
      </c>
      <c r="C56" s="643">
        <v>52</v>
      </c>
      <c r="D56" s="643">
        <v>9</v>
      </c>
      <c r="E56" s="643">
        <v>1173</v>
      </c>
      <c r="F56" s="643">
        <v>4</v>
      </c>
      <c r="G56" s="643">
        <v>73</v>
      </c>
      <c r="H56" s="643">
        <v>0</v>
      </c>
      <c r="I56" s="643">
        <v>109</v>
      </c>
      <c r="J56" s="643">
        <v>0</v>
      </c>
      <c r="K56" s="643">
        <v>40</v>
      </c>
      <c r="L56" s="643">
        <v>34</v>
      </c>
      <c r="M56" s="643">
        <v>0</v>
      </c>
      <c r="N56" s="643">
        <v>0</v>
      </c>
      <c r="O56" s="643">
        <v>2</v>
      </c>
      <c r="P56" s="643">
        <v>242</v>
      </c>
      <c r="Q56" s="643">
        <v>2</v>
      </c>
      <c r="R56" s="643">
        <f>SUM(E56:Q56)</f>
        <v>1679</v>
      </c>
      <c r="S56" s="643">
        <v>78</v>
      </c>
      <c r="T56" s="643">
        <v>166</v>
      </c>
      <c r="U56" s="643">
        <v>680</v>
      </c>
      <c r="V56" s="643">
        <v>2839</v>
      </c>
      <c r="W56" s="643">
        <v>911</v>
      </c>
      <c r="X56" s="643">
        <v>575</v>
      </c>
      <c r="Y56" s="643">
        <v>23</v>
      </c>
      <c r="Z56" s="643">
        <v>16</v>
      </c>
      <c r="AA56" s="643">
        <v>13</v>
      </c>
      <c r="AB56" s="643">
        <v>160</v>
      </c>
      <c r="AC56" s="643">
        <v>78</v>
      </c>
      <c r="AD56" s="643">
        <v>145</v>
      </c>
      <c r="AE56" s="643">
        <v>0</v>
      </c>
      <c r="AF56" s="643">
        <v>21</v>
      </c>
      <c r="AG56" s="643">
        <v>1534</v>
      </c>
      <c r="AH56" s="643">
        <v>3475</v>
      </c>
      <c r="AI56" s="643">
        <v>2323</v>
      </c>
      <c r="AJ56" s="643">
        <v>1070</v>
      </c>
      <c r="AK56" s="643">
        <v>1712</v>
      </c>
      <c r="AL56" s="643">
        <v>224</v>
      </c>
      <c r="AM56" s="643">
        <v>513</v>
      </c>
      <c r="AN56" s="643">
        <v>6</v>
      </c>
      <c r="AO56" s="643">
        <v>0</v>
      </c>
      <c r="AP56" s="644">
        <f t="shared" si="1"/>
        <v>18302</v>
      </c>
      <c r="AT56" s="426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7"/>
      <c r="CH56" s="428"/>
      <c r="CI56" s="425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9"/>
      <c r="DW56" s="428"/>
    </row>
    <row r="57" spans="1:127" s="414" customFormat="1" ht="21" customHeight="1" x14ac:dyDescent="0.35">
      <c r="A57" s="412"/>
      <c r="B57" s="413" t="s">
        <v>96</v>
      </c>
      <c r="C57" s="643">
        <v>139</v>
      </c>
      <c r="D57" s="643">
        <v>32</v>
      </c>
      <c r="E57" s="643">
        <v>209</v>
      </c>
      <c r="F57" s="643">
        <v>6</v>
      </c>
      <c r="G57" s="643">
        <v>737</v>
      </c>
      <c r="H57" s="643">
        <v>0</v>
      </c>
      <c r="I57" s="643">
        <v>19</v>
      </c>
      <c r="J57" s="643">
        <v>0</v>
      </c>
      <c r="K57" s="643">
        <v>139</v>
      </c>
      <c r="L57" s="643">
        <v>268</v>
      </c>
      <c r="M57" s="643">
        <v>0</v>
      </c>
      <c r="N57" s="643">
        <v>1</v>
      </c>
      <c r="O57" s="643">
        <v>0</v>
      </c>
      <c r="P57" s="643">
        <v>0</v>
      </c>
      <c r="Q57" s="643">
        <v>18</v>
      </c>
      <c r="R57" s="643">
        <f t="shared" ref="R57:R60" si="20">SUM(E57:Q57)</f>
        <v>1397</v>
      </c>
      <c r="S57" s="643">
        <v>25</v>
      </c>
      <c r="T57" s="643">
        <v>38</v>
      </c>
      <c r="U57" s="643">
        <v>989</v>
      </c>
      <c r="V57" s="643">
        <v>1716</v>
      </c>
      <c r="W57" s="643">
        <v>294</v>
      </c>
      <c r="X57" s="643">
        <v>773</v>
      </c>
      <c r="Y57" s="643">
        <v>5</v>
      </c>
      <c r="Z57" s="643">
        <v>3</v>
      </c>
      <c r="AA57" s="643">
        <v>13</v>
      </c>
      <c r="AB57" s="643">
        <v>161</v>
      </c>
      <c r="AC57" s="643">
        <v>41</v>
      </c>
      <c r="AD57" s="643">
        <v>126</v>
      </c>
      <c r="AE57" s="643">
        <v>21</v>
      </c>
      <c r="AF57" s="643">
        <v>16</v>
      </c>
      <c r="AG57" s="643">
        <v>938</v>
      </c>
      <c r="AH57" s="643">
        <v>1122</v>
      </c>
      <c r="AI57" s="643">
        <v>1888</v>
      </c>
      <c r="AJ57" s="643">
        <v>408</v>
      </c>
      <c r="AK57" s="643">
        <v>1545</v>
      </c>
      <c r="AL57" s="643">
        <v>155</v>
      </c>
      <c r="AM57" s="643">
        <v>194</v>
      </c>
      <c r="AN57" s="643">
        <v>1</v>
      </c>
      <c r="AO57" s="643">
        <v>0</v>
      </c>
      <c r="AP57" s="644">
        <f t="shared" si="1"/>
        <v>12040</v>
      </c>
      <c r="AT57" s="426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7"/>
      <c r="CH57" s="428"/>
      <c r="CI57" s="425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9"/>
      <c r="DW57" s="428"/>
    </row>
    <row r="58" spans="1:127" s="414" customFormat="1" ht="21" customHeight="1" x14ac:dyDescent="0.35">
      <c r="A58" s="412"/>
      <c r="B58" s="413" t="s">
        <v>97</v>
      </c>
      <c r="C58" s="643">
        <v>181</v>
      </c>
      <c r="D58" s="643">
        <v>33</v>
      </c>
      <c r="E58" s="643">
        <v>620</v>
      </c>
      <c r="F58" s="643">
        <v>3</v>
      </c>
      <c r="G58" s="643">
        <v>229</v>
      </c>
      <c r="H58" s="643">
        <v>0</v>
      </c>
      <c r="I58" s="643">
        <v>24</v>
      </c>
      <c r="J58" s="643">
        <v>197</v>
      </c>
      <c r="K58" s="643">
        <v>142</v>
      </c>
      <c r="L58" s="643">
        <v>135</v>
      </c>
      <c r="M58" s="643">
        <v>3</v>
      </c>
      <c r="N58" s="643">
        <v>13</v>
      </c>
      <c r="O58" s="643">
        <v>61</v>
      </c>
      <c r="P58" s="643">
        <v>0</v>
      </c>
      <c r="Q58" s="643">
        <v>184</v>
      </c>
      <c r="R58" s="643">
        <f t="shared" si="20"/>
        <v>1611</v>
      </c>
      <c r="S58" s="643">
        <v>182</v>
      </c>
      <c r="T58" s="643">
        <v>213</v>
      </c>
      <c r="U58" s="643">
        <v>1496</v>
      </c>
      <c r="V58" s="643">
        <v>2352</v>
      </c>
      <c r="W58" s="643">
        <v>589</v>
      </c>
      <c r="X58" s="643">
        <v>1334</v>
      </c>
      <c r="Y58" s="643">
        <v>8</v>
      </c>
      <c r="Z58" s="643">
        <v>33</v>
      </c>
      <c r="AA58" s="643">
        <v>37</v>
      </c>
      <c r="AB58" s="643">
        <v>215</v>
      </c>
      <c r="AC58" s="643">
        <v>137</v>
      </c>
      <c r="AD58" s="643">
        <v>275</v>
      </c>
      <c r="AE58" s="643">
        <v>179</v>
      </c>
      <c r="AF58" s="643">
        <v>28</v>
      </c>
      <c r="AG58" s="643">
        <v>1639</v>
      </c>
      <c r="AH58" s="643">
        <v>4407</v>
      </c>
      <c r="AI58" s="643">
        <v>2114</v>
      </c>
      <c r="AJ58" s="643">
        <v>949</v>
      </c>
      <c r="AK58" s="643">
        <v>1850</v>
      </c>
      <c r="AL58" s="643">
        <v>417</v>
      </c>
      <c r="AM58" s="643">
        <v>367</v>
      </c>
      <c r="AN58" s="643">
        <v>1</v>
      </c>
      <c r="AO58" s="643">
        <v>0</v>
      </c>
      <c r="AP58" s="644">
        <f t="shared" si="1"/>
        <v>20647</v>
      </c>
      <c r="AT58" s="426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7"/>
      <c r="CH58" s="428"/>
      <c r="CI58" s="425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9"/>
      <c r="DW58" s="428"/>
    </row>
    <row r="59" spans="1:127" s="414" customFormat="1" ht="21" customHeight="1" x14ac:dyDescent="0.35">
      <c r="A59" s="412"/>
      <c r="B59" s="413" t="s">
        <v>98</v>
      </c>
      <c r="C59" s="643">
        <v>255</v>
      </c>
      <c r="D59" s="643">
        <v>70</v>
      </c>
      <c r="E59" s="643">
        <v>558</v>
      </c>
      <c r="F59" s="643">
        <v>0</v>
      </c>
      <c r="G59" s="643">
        <v>145</v>
      </c>
      <c r="H59" s="643">
        <v>0</v>
      </c>
      <c r="I59" s="643">
        <v>423</v>
      </c>
      <c r="J59" s="643">
        <v>0</v>
      </c>
      <c r="K59" s="643">
        <v>511</v>
      </c>
      <c r="L59" s="643">
        <v>82</v>
      </c>
      <c r="M59" s="643">
        <v>7</v>
      </c>
      <c r="N59" s="643">
        <v>0</v>
      </c>
      <c r="O59" s="643">
        <v>50</v>
      </c>
      <c r="P59" s="643">
        <v>2</v>
      </c>
      <c r="Q59" s="643">
        <v>72</v>
      </c>
      <c r="R59" s="643">
        <f t="shared" si="20"/>
        <v>1850</v>
      </c>
      <c r="S59" s="643">
        <v>71</v>
      </c>
      <c r="T59" s="643">
        <v>79</v>
      </c>
      <c r="U59" s="643">
        <v>2714</v>
      </c>
      <c r="V59" s="643">
        <v>2199</v>
      </c>
      <c r="W59" s="643">
        <v>914</v>
      </c>
      <c r="X59" s="643">
        <v>798</v>
      </c>
      <c r="Y59" s="643">
        <v>52</v>
      </c>
      <c r="Z59" s="643">
        <v>162</v>
      </c>
      <c r="AA59" s="643">
        <v>28</v>
      </c>
      <c r="AB59" s="643">
        <v>172</v>
      </c>
      <c r="AC59" s="643">
        <v>86</v>
      </c>
      <c r="AD59" s="643">
        <v>455</v>
      </c>
      <c r="AE59" s="643">
        <v>51</v>
      </c>
      <c r="AF59" s="643">
        <v>14</v>
      </c>
      <c r="AG59" s="643">
        <v>1655</v>
      </c>
      <c r="AH59" s="643">
        <v>2677</v>
      </c>
      <c r="AI59" s="643">
        <v>2693</v>
      </c>
      <c r="AJ59" s="643">
        <v>1598</v>
      </c>
      <c r="AK59" s="643">
        <v>2547</v>
      </c>
      <c r="AL59" s="643">
        <v>207</v>
      </c>
      <c r="AM59" s="643">
        <v>336</v>
      </c>
      <c r="AN59" s="643">
        <v>4</v>
      </c>
      <c r="AO59" s="643">
        <v>0</v>
      </c>
      <c r="AP59" s="644">
        <f t="shared" si="1"/>
        <v>21687</v>
      </c>
      <c r="AT59" s="426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7"/>
      <c r="CH59" s="428"/>
      <c r="CI59" s="425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9"/>
      <c r="DW59" s="428"/>
    </row>
    <row r="60" spans="1:127" s="414" customFormat="1" ht="21" customHeight="1" x14ac:dyDescent="0.35">
      <c r="A60" s="412"/>
      <c r="B60" s="413" t="s">
        <v>99</v>
      </c>
      <c r="C60" s="643">
        <v>69</v>
      </c>
      <c r="D60" s="643">
        <v>17</v>
      </c>
      <c r="E60" s="643">
        <v>269</v>
      </c>
      <c r="F60" s="643">
        <v>0</v>
      </c>
      <c r="G60" s="643">
        <v>790</v>
      </c>
      <c r="H60" s="643">
        <v>0</v>
      </c>
      <c r="I60" s="643">
        <v>33</v>
      </c>
      <c r="J60" s="643">
        <v>0</v>
      </c>
      <c r="K60" s="643">
        <v>489</v>
      </c>
      <c r="L60" s="643">
        <v>6</v>
      </c>
      <c r="M60" s="643">
        <v>0</v>
      </c>
      <c r="N60" s="643">
        <v>0</v>
      </c>
      <c r="O60" s="643">
        <v>62</v>
      </c>
      <c r="P60" s="643">
        <v>3</v>
      </c>
      <c r="Q60" s="643">
        <v>69</v>
      </c>
      <c r="R60" s="643">
        <f t="shared" si="20"/>
        <v>1721</v>
      </c>
      <c r="S60" s="643">
        <v>10</v>
      </c>
      <c r="T60" s="643">
        <v>205</v>
      </c>
      <c r="U60" s="643">
        <v>676</v>
      </c>
      <c r="V60" s="643">
        <v>1120</v>
      </c>
      <c r="W60" s="643">
        <v>295</v>
      </c>
      <c r="X60" s="643">
        <v>435</v>
      </c>
      <c r="Y60" s="643">
        <v>1</v>
      </c>
      <c r="Z60" s="643">
        <v>0</v>
      </c>
      <c r="AA60" s="643">
        <v>1</v>
      </c>
      <c r="AB60" s="643">
        <v>106</v>
      </c>
      <c r="AC60" s="643">
        <v>39</v>
      </c>
      <c r="AD60" s="643">
        <v>128</v>
      </c>
      <c r="AE60" s="643">
        <v>10</v>
      </c>
      <c r="AF60" s="643">
        <v>7</v>
      </c>
      <c r="AG60" s="643">
        <v>683</v>
      </c>
      <c r="AH60" s="643">
        <v>1341</v>
      </c>
      <c r="AI60" s="643">
        <v>2131</v>
      </c>
      <c r="AJ60" s="643">
        <v>221</v>
      </c>
      <c r="AK60" s="643">
        <v>1466</v>
      </c>
      <c r="AL60" s="643">
        <v>187</v>
      </c>
      <c r="AM60" s="643">
        <v>248</v>
      </c>
      <c r="AN60" s="643">
        <v>10</v>
      </c>
      <c r="AO60" s="643">
        <v>0</v>
      </c>
      <c r="AP60" s="644">
        <f t="shared" si="1"/>
        <v>11127</v>
      </c>
      <c r="AT60" s="426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7"/>
      <c r="CH60" s="428"/>
      <c r="CI60" s="425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9"/>
      <c r="DW60" s="428"/>
    </row>
    <row r="61" spans="1:127" s="446" customFormat="1" ht="26.4" customHeight="1" x14ac:dyDescent="0.35">
      <c r="A61" s="595" t="s">
        <v>100</v>
      </c>
      <c r="B61" s="599"/>
      <c r="C61" s="647">
        <f>SUM(C62:C64)</f>
        <v>926</v>
      </c>
      <c r="D61" s="647">
        <f t="shared" ref="D61:AO61" si="21">SUM(D62:D64)</f>
        <v>373</v>
      </c>
      <c r="E61" s="647">
        <f t="shared" si="21"/>
        <v>3034</v>
      </c>
      <c r="F61" s="647">
        <f t="shared" si="21"/>
        <v>6</v>
      </c>
      <c r="G61" s="647">
        <f t="shared" si="21"/>
        <v>648</v>
      </c>
      <c r="H61" s="647">
        <f t="shared" si="21"/>
        <v>0</v>
      </c>
      <c r="I61" s="647">
        <f t="shared" si="21"/>
        <v>923</v>
      </c>
      <c r="J61" s="647">
        <f t="shared" si="21"/>
        <v>325</v>
      </c>
      <c r="K61" s="647">
        <f t="shared" si="21"/>
        <v>1962</v>
      </c>
      <c r="L61" s="647">
        <f t="shared" si="21"/>
        <v>1146</v>
      </c>
      <c r="M61" s="647">
        <f t="shared" si="21"/>
        <v>38</v>
      </c>
      <c r="N61" s="647">
        <f t="shared" si="21"/>
        <v>369</v>
      </c>
      <c r="O61" s="647">
        <f t="shared" si="21"/>
        <v>337</v>
      </c>
      <c r="P61" s="647">
        <f t="shared" si="21"/>
        <v>67</v>
      </c>
      <c r="Q61" s="647">
        <f t="shared" si="21"/>
        <v>1045</v>
      </c>
      <c r="R61" s="647">
        <f t="shared" si="21"/>
        <v>9900</v>
      </c>
      <c r="S61" s="647">
        <f t="shared" si="21"/>
        <v>684</v>
      </c>
      <c r="T61" s="647">
        <f t="shared" si="21"/>
        <v>1703</v>
      </c>
      <c r="U61" s="647">
        <f t="shared" si="21"/>
        <v>7875</v>
      </c>
      <c r="V61" s="647">
        <f t="shared" si="21"/>
        <v>17090</v>
      </c>
      <c r="W61" s="647">
        <f t="shared" si="21"/>
        <v>6094</v>
      </c>
      <c r="X61" s="647">
        <f t="shared" si="21"/>
        <v>5172</v>
      </c>
      <c r="Y61" s="647">
        <f t="shared" si="21"/>
        <v>653</v>
      </c>
      <c r="Z61" s="647">
        <f t="shared" si="21"/>
        <v>486</v>
      </c>
      <c r="AA61" s="647">
        <f t="shared" si="21"/>
        <v>1316</v>
      </c>
      <c r="AB61" s="647">
        <f t="shared" si="21"/>
        <v>2437</v>
      </c>
      <c r="AC61" s="647">
        <f t="shared" si="21"/>
        <v>728</v>
      </c>
      <c r="AD61" s="647">
        <f t="shared" si="21"/>
        <v>3938</v>
      </c>
      <c r="AE61" s="647">
        <f t="shared" si="21"/>
        <v>611</v>
      </c>
      <c r="AF61" s="647">
        <f t="shared" si="21"/>
        <v>591</v>
      </c>
      <c r="AG61" s="647">
        <f t="shared" si="21"/>
        <v>12854</v>
      </c>
      <c r="AH61" s="647">
        <f t="shared" si="21"/>
        <v>23944</v>
      </c>
      <c r="AI61" s="647">
        <f t="shared" si="21"/>
        <v>19246</v>
      </c>
      <c r="AJ61" s="647">
        <f t="shared" si="21"/>
        <v>12076</v>
      </c>
      <c r="AK61" s="647">
        <f t="shared" si="21"/>
        <v>16427</v>
      </c>
      <c r="AL61" s="647">
        <f t="shared" si="21"/>
        <v>2058</v>
      </c>
      <c r="AM61" s="647">
        <f t="shared" si="21"/>
        <v>4254</v>
      </c>
      <c r="AN61" s="647">
        <f t="shared" si="21"/>
        <v>40</v>
      </c>
      <c r="AO61" s="647">
        <f t="shared" si="21"/>
        <v>0</v>
      </c>
      <c r="AP61" s="648">
        <f t="shared" si="1"/>
        <v>151476</v>
      </c>
      <c r="AR61" s="414"/>
      <c r="AT61" s="432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7"/>
      <c r="CH61" s="424"/>
      <c r="CI61" s="431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29"/>
      <c r="DW61" s="437"/>
    </row>
    <row r="62" spans="1:127" s="414" customFormat="1" ht="21" customHeight="1" x14ac:dyDescent="0.35">
      <c r="A62" s="412"/>
      <c r="B62" s="413" t="s">
        <v>101</v>
      </c>
      <c r="C62" s="643">
        <v>420</v>
      </c>
      <c r="D62" s="643">
        <v>82</v>
      </c>
      <c r="E62" s="643">
        <v>445</v>
      </c>
      <c r="F62" s="643">
        <v>2</v>
      </c>
      <c r="G62" s="643">
        <v>200</v>
      </c>
      <c r="H62" s="643">
        <v>0</v>
      </c>
      <c r="I62" s="643">
        <v>6</v>
      </c>
      <c r="J62" s="643">
        <v>219</v>
      </c>
      <c r="K62" s="643">
        <v>490</v>
      </c>
      <c r="L62" s="643">
        <v>180</v>
      </c>
      <c r="M62" s="643">
        <v>9</v>
      </c>
      <c r="N62" s="643">
        <v>32</v>
      </c>
      <c r="O62" s="643">
        <v>87</v>
      </c>
      <c r="P62" s="643">
        <v>0</v>
      </c>
      <c r="Q62" s="643">
        <v>120</v>
      </c>
      <c r="R62" s="643">
        <f t="shared" ref="R62:R66" si="22">SUM(E62:Q62)</f>
        <v>1790</v>
      </c>
      <c r="S62" s="643">
        <v>25</v>
      </c>
      <c r="T62" s="643">
        <v>242</v>
      </c>
      <c r="U62" s="643">
        <v>2075</v>
      </c>
      <c r="V62" s="643">
        <v>3331</v>
      </c>
      <c r="W62" s="643">
        <v>1089</v>
      </c>
      <c r="X62" s="643">
        <v>1352</v>
      </c>
      <c r="Y62" s="643">
        <v>34</v>
      </c>
      <c r="Z62" s="643">
        <v>11</v>
      </c>
      <c r="AA62" s="643">
        <v>37</v>
      </c>
      <c r="AB62" s="643">
        <v>258</v>
      </c>
      <c r="AC62" s="643">
        <v>150</v>
      </c>
      <c r="AD62" s="643">
        <v>464</v>
      </c>
      <c r="AE62" s="643">
        <v>5</v>
      </c>
      <c r="AF62" s="643">
        <v>195</v>
      </c>
      <c r="AG62" s="643">
        <v>1608</v>
      </c>
      <c r="AH62" s="643">
        <v>2671</v>
      </c>
      <c r="AI62" s="643">
        <v>3512</v>
      </c>
      <c r="AJ62" s="643">
        <v>3280</v>
      </c>
      <c r="AK62" s="643">
        <v>4667</v>
      </c>
      <c r="AL62" s="643">
        <v>566</v>
      </c>
      <c r="AM62" s="643">
        <v>691</v>
      </c>
      <c r="AN62" s="643">
        <v>25</v>
      </c>
      <c r="AO62" s="643">
        <v>0</v>
      </c>
      <c r="AP62" s="644">
        <f t="shared" si="1"/>
        <v>28580</v>
      </c>
      <c r="AT62" s="426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7"/>
      <c r="CH62" s="428"/>
      <c r="CI62" s="425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9"/>
      <c r="DW62" s="428"/>
    </row>
    <row r="63" spans="1:127" s="414" customFormat="1" ht="21" customHeight="1" x14ac:dyDescent="0.35">
      <c r="A63" s="412"/>
      <c r="B63" s="413" t="s">
        <v>100</v>
      </c>
      <c r="C63" s="643">
        <v>350</v>
      </c>
      <c r="D63" s="643">
        <v>192</v>
      </c>
      <c r="E63" s="643">
        <v>2433</v>
      </c>
      <c r="F63" s="643">
        <v>4</v>
      </c>
      <c r="G63" s="643">
        <v>129</v>
      </c>
      <c r="H63" s="643">
        <v>0</v>
      </c>
      <c r="I63" s="643">
        <v>910</v>
      </c>
      <c r="J63" s="643">
        <v>106</v>
      </c>
      <c r="K63" s="643">
        <v>1387</v>
      </c>
      <c r="L63" s="643">
        <v>774</v>
      </c>
      <c r="M63" s="643">
        <v>29</v>
      </c>
      <c r="N63" s="643">
        <v>334</v>
      </c>
      <c r="O63" s="643">
        <v>234</v>
      </c>
      <c r="P63" s="643">
        <v>66</v>
      </c>
      <c r="Q63" s="643">
        <v>878</v>
      </c>
      <c r="R63" s="643">
        <f t="shared" si="22"/>
        <v>7284</v>
      </c>
      <c r="S63" s="643">
        <v>639</v>
      </c>
      <c r="T63" s="643">
        <v>1301</v>
      </c>
      <c r="U63" s="643">
        <v>4900</v>
      </c>
      <c r="V63" s="643">
        <v>12011</v>
      </c>
      <c r="W63" s="643">
        <v>4426</v>
      </c>
      <c r="X63" s="643">
        <v>3322</v>
      </c>
      <c r="Y63" s="643">
        <v>619</v>
      </c>
      <c r="Z63" s="643">
        <v>473</v>
      </c>
      <c r="AA63" s="643">
        <v>1273</v>
      </c>
      <c r="AB63" s="643">
        <v>2057</v>
      </c>
      <c r="AC63" s="643">
        <v>542</v>
      </c>
      <c r="AD63" s="643">
        <v>3268</v>
      </c>
      <c r="AE63" s="643">
        <v>536</v>
      </c>
      <c r="AF63" s="643">
        <v>373</v>
      </c>
      <c r="AG63" s="643">
        <v>10375</v>
      </c>
      <c r="AH63" s="643">
        <v>18427</v>
      </c>
      <c r="AI63" s="643">
        <v>13980</v>
      </c>
      <c r="AJ63" s="643">
        <v>8528</v>
      </c>
      <c r="AK63" s="643">
        <v>9266</v>
      </c>
      <c r="AL63" s="643">
        <v>1274</v>
      </c>
      <c r="AM63" s="643">
        <v>3322</v>
      </c>
      <c r="AN63" s="643">
        <v>10</v>
      </c>
      <c r="AO63" s="643">
        <v>0</v>
      </c>
      <c r="AP63" s="644">
        <f t="shared" si="1"/>
        <v>108748</v>
      </c>
      <c r="AT63" s="426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7"/>
      <c r="CH63" s="428"/>
      <c r="CI63" s="425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9"/>
      <c r="DW63" s="428"/>
    </row>
    <row r="64" spans="1:127" s="414" customFormat="1" ht="21" customHeight="1" x14ac:dyDescent="0.35">
      <c r="A64" s="412"/>
      <c r="B64" s="413" t="s">
        <v>102</v>
      </c>
      <c r="C64" s="643">
        <v>156</v>
      </c>
      <c r="D64" s="643">
        <v>99</v>
      </c>
      <c r="E64" s="643">
        <v>156</v>
      </c>
      <c r="F64" s="643">
        <v>0</v>
      </c>
      <c r="G64" s="643">
        <v>319</v>
      </c>
      <c r="H64" s="643">
        <v>0</v>
      </c>
      <c r="I64" s="643">
        <v>7</v>
      </c>
      <c r="J64" s="643">
        <v>0</v>
      </c>
      <c r="K64" s="643">
        <v>85</v>
      </c>
      <c r="L64" s="643">
        <v>192</v>
      </c>
      <c r="M64" s="643">
        <v>0</v>
      </c>
      <c r="N64" s="643">
        <v>3</v>
      </c>
      <c r="O64" s="643">
        <v>16</v>
      </c>
      <c r="P64" s="643">
        <v>1</v>
      </c>
      <c r="Q64" s="643">
        <v>47</v>
      </c>
      <c r="R64" s="643">
        <f t="shared" si="22"/>
        <v>826</v>
      </c>
      <c r="S64" s="643">
        <v>20</v>
      </c>
      <c r="T64" s="643">
        <v>160</v>
      </c>
      <c r="U64" s="643">
        <v>900</v>
      </c>
      <c r="V64" s="643">
        <v>1748</v>
      </c>
      <c r="W64" s="643">
        <v>579</v>
      </c>
      <c r="X64" s="643">
        <v>498</v>
      </c>
      <c r="Y64" s="643">
        <v>0</v>
      </c>
      <c r="Z64" s="643">
        <v>2</v>
      </c>
      <c r="AA64" s="643">
        <v>6</v>
      </c>
      <c r="AB64" s="643">
        <v>122</v>
      </c>
      <c r="AC64" s="643">
        <v>36</v>
      </c>
      <c r="AD64" s="643">
        <v>206</v>
      </c>
      <c r="AE64" s="643">
        <v>70</v>
      </c>
      <c r="AF64" s="643">
        <v>23</v>
      </c>
      <c r="AG64" s="643">
        <v>871</v>
      </c>
      <c r="AH64" s="643">
        <v>2846</v>
      </c>
      <c r="AI64" s="643">
        <v>1754</v>
      </c>
      <c r="AJ64" s="643">
        <v>268</v>
      </c>
      <c r="AK64" s="643">
        <v>2494</v>
      </c>
      <c r="AL64" s="643">
        <v>218</v>
      </c>
      <c r="AM64" s="643">
        <v>241</v>
      </c>
      <c r="AN64" s="643">
        <v>5</v>
      </c>
      <c r="AO64" s="643">
        <v>0</v>
      </c>
      <c r="AP64" s="644">
        <f t="shared" si="1"/>
        <v>14148</v>
      </c>
      <c r="AT64" s="426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7"/>
      <c r="CH64" s="428"/>
      <c r="CI64" s="425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9"/>
      <c r="DW64" s="428"/>
    </row>
    <row r="65" spans="1:127" s="414" customFormat="1" ht="42" customHeight="1" x14ac:dyDescent="0.35">
      <c r="A65" s="752" t="s">
        <v>280</v>
      </c>
      <c r="B65" s="753"/>
      <c r="C65" s="647">
        <v>4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3</v>
      </c>
      <c r="J65" s="647">
        <v>0</v>
      </c>
      <c r="K65" s="647">
        <v>0</v>
      </c>
      <c r="L65" s="647">
        <v>11</v>
      </c>
      <c r="M65" s="647">
        <v>1</v>
      </c>
      <c r="N65" s="647">
        <v>0</v>
      </c>
      <c r="O65" s="647">
        <v>3</v>
      </c>
      <c r="P65" s="647">
        <v>0</v>
      </c>
      <c r="Q65" s="647">
        <v>12</v>
      </c>
      <c r="R65" s="647">
        <f t="shared" si="22"/>
        <v>30</v>
      </c>
      <c r="S65" s="647">
        <v>3</v>
      </c>
      <c r="T65" s="647">
        <v>3</v>
      </c>
      <c r="U65" s="647">
        <v>134</v>
      </c>
      <c r="V65" s="647">
        <v>433</v>
      </c>
      <c r="W65" s="647">
        <v>732</v>
      </c>
      <c r="X65" s="647">
        <v>2</v>
      </c>
      <c r="Y65" s="647">
        <v>14</v>
      </c>
      <c r="Z65" s="647">
        <v>431</v>
      </c>
      <c r="AA65" s="647">
        <v>103</v>
      </c>
      <c r="AB65" s="647">
        <v>32</v>
      </c>
      <c r="AC65" s="647">
        <v>17</v>
      </c>
      <c r="AD65" s="647">
        <v>101</v>
      </c>
      <c r="AE65" s="647">
        <v>14</v>
      </c>
      <c r="AF65" s="647">
        <v>16</v>
      </c>
      <c r="AG65" s="647">
        <v>52</v>
      </c>
      <c r="AH65" s="647">
        <v>8</v>
      </c>
      <c r="AI65" s="647">
        <v>30</v>
      </c>
      <c r="AJ65" s="647">
        <v>3</v>
      </c>
      <c r="AK65" s="647">
        <v>1</v>
      </c>
      <c r="AL65" s="647">
        <v>7</v>
      </c>
      <c r="AM65" s="647">
        <v>36</v>
      </c>
      <c r="AN65" s="647">
        <v>49</v>
      </c>
      <c r="AO65" s="647">
        <v>1</v>
      </c>
      <c r="AP65" s="648">
        <f>R65+S65+T65+U65+V65+W65+X65+Y65+Z65+AA65+AB65+AC65+AD65+AE65+AF65+AG65+AH65+AI65+AJ65+AK65+AL65+AM65+AN65+AO65+C65+D65</f>
        <v>2256</v>
      </c>
      <c r="AT65" s="426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7"/>
      <c r="CH65" s="428"/>
      <c r="CI65" s="425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429"/>
      <c r="CY65" s="429"/>
      <c r="CZ65" s="429"/>
      <c r="DA65" s="429"/>
      <c r="DB65" s="429"/>
      <c r="DC65" s="429"/>
      <c r="DD65" s="429"/>
      <c r="DE65" s="429"/>
      <c r="DF65" s="429"/>
      <c r="DG65" s="429"/>
      <c r="DH65" s="429"/>
      <c r="DI65" s="429"/>
      <c r="DJ65" s="429"/>
      <c r="DK65" s="429"/>
      <c r="DL65" s="429"/>
      <c r="DM65" s="429"/>
      <c r="DN65" s="429"/>
      <c r="DO65" s="429"/>
      <c r="DP65" s="429"/>
      <c r="DQ65" s="429"/>
      <c r="DR65" s="429"/>
      <c r="DS65" s="429"/>
      <c r="DT65" s="429"/>
      <c r="DU65" s="429"/>
      <c r="DV65" s="429"/>
      <c r="DW65" s="428"/>
    </row>
    <row r="66" spans="1:127" s="414" customFormat="1" ht="42" customHeight="1" x14ac:dyDescent="0.35">
      <c r="A66" s="752" t="s">
        <v>297</v>
      </c>
      <c r="B66" s="753"/>
      <c r="C66" s="647">
        <v>178</v>
      </c>
      <c r="D66" s="647">
        <v>6</v>
      </c>
      <c r="E66" s="647">
        <v>713</v>
      </c>
      <c r="F66" s="647">
        <v>351</v>
      </c>
      <c r="G66" s="647">
        <v>282</v>
      </c>
      <c r="H66" s="647">
        <v>0</v>
      </c>
      <c r="I66" s="647">
        <v>129</v>
      </c>
      <c r="J66" s="647">
        <v>18</v>
      </c>
      <c r="K66" s="647">
        <v>863</v>
      </c>
      <c r="L66" s="647">
        <v>978</v>
      </c>
      <c r="M66" s="647">
        <v>42</v>
      </c>
      <c r="N66" s="647">
        <v>924</v>
      </c>
      <c r="O66" s="647">
        <v>132</v>
      </c>
      <c r="P66" s="647">
        <v>57</v>
      </c>
      <c r="Q66" s="647">
        <v>508</v>
      </c>
      <c r="R66" s="647">
        <f t="shared" si="22"/>
        <v>4997</v>
      </c>
      <c r="S66" s="647">
        <v>96</v>
      </c>
      <c r="T66" s="647">
        <v>134</v>
      </c>
      <c r="U66" s="647">
        <v>1263</v>
      </c>
      <c r="V66" s="647">
        <v>3092</v>
      </c>
      <c r="W66" s="647">
        <v>801</v>
      </c>
      <c r="X66" s="647">
        <v>771</v>
      </c>
      <c r="Y66" s="647">
        <v>145</v>
      </c>
      <c r="Z66" s="647">
        <v>43</v>
      </c>
      <c r="AA66" s="647">
        <v>20</v>
      </c>
      <c r="AB66" s="647">
        <v>290</v>
      </c>
      <c r="AC66" s="647">
        <v>55</v>
      </c>
      <c r="AD66" s="647">
        <v>342</v>
      </c>
      <c r="AE66" s="647">
        <v>10</v>
      </c>
      <c r="AF66" s="647">
        <v>80</v>
      </c>
      <c r="AG66" s="647">
        <v>1211</v>
      </c>
      <c r="AH66" s="647">
        <v>2694</v>
      </c>
      <c r="AI66" s="647">
        <v>3037</v>
      </c>
      <c r="AJ66" s="647">
        <v>1317</v>
      </c>
      <c r="AK66" s="647">
        <v>2164</v>
      </c>
      <c r="AL66" s="647">
        <v>455</v>
      </c>
      <c r="AM66" s="647">
        <v>495</v>
      </c>
      <c r="AN66" s="647">
        <v>22</v>
      </c>
      <c r="AO66" s="647">
        <v>1</v>
      </c>
      <c r="AP66" s="648">
        <f>R66+S66+T66+U66+V66+W66+X66+Y66+Z66+AA66+AB66+AC66+AD66+AE66+AF66+AG66+AH66+AI66+AJ66+AK66+AL66+AM66+AN66+AO66+C66+D66</f>
        <v>23719</v>
      </c>
      <c r="AT66" s="426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7"/>
      <c r="CH66" s="428"/>
      <c r="CI66" s="425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429"/>
      <c r="CY66" s="429"/>
      <c r="CZ66" s="429"/>
      <c r="DA66" s="429"/>
      <c r="DB66" s="429"/>
      <c r="DC66" s="429"/>
      <c r="DD66" s="429"/>
      <c r="DE66" s="429"/>
      <c r="DF66" s="429"/>
      <c r="DG66" s="429"/>
      <c r="DH66" s="429"/>
      <c r="DI66" s="429"/>
      <c r="DJ66" s="429"/>
      <c r="DK66" s="429"/>
      <c r="DL66" s="429"/>
      <c r="DM66" s="429"/>
      <c r="DN66" s="429"/>
      <c r="DO66" s="429"/>
      <c r="DP66" s="429"/>
      <c r="DQ66" s="429"/>
      <c r="DR66" s="429"/>
      <c r="DS66" s="429"/>
      <c r="DT66" s="429"/>
      <c r="DU66" s="429"/>
      <c r="DV66" s="429"/>
      <c r="DW66" s="428"/>
    </row>
    <row r="67" spans="1:127" s="414" customFormat="1" ht="9" customHeight="1" x14ac:dyDescent="0.35">
      <c r="A67" s="412"/>
      <c r="B67" s="600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33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</row>
    <row r="68" spans="1:127" s="447" customFormat="1" ht="35.25" customHeight="1" thickBot="1" x14ac:dyDescent="0.3">
      <c r="A68" s="601" t="s">
        <v>103</v>
      </c>
      <c r="B68" s="602"/>
      <c r="C68" s="249">
        <f>C8+C10+C39</f>
        <v>18721</v>
      </c>
      <c r="D68" s="249">
        <f t="shared" ref="D68:AP68" si="23">D8+D10+D39</f>
        <v>2214</v>
      </c>
      <c r="E68" s="249">
        <f t="shared" si="23"/>
        <v>101716</v>
      </c>
      <c r="F68" s="249">
        <f t="shared" si="23"/>
        <v>19058</v>
      </c>
      <c r="G68" s="249">
        <f t="shared" si="23"/>
        <v>29739</v>
      </c>
      <c r="H68" s="249">
        <f t="shared" si="23"/>
        <v>3157</v>
      </c>
      <c r="I68" s="249">
        <f t="shared" si="23"/>
        <v>43112</v>
      </c>
      <c r="J68" s="249">
        <f t="shared" si="23"/>
        <v>35838</v>
      </c>
      <c r="K68" s="249">
        <f t="shared" si="23"/>
        <v>47783</v>
      </c>
      <c r="L68" s="249">
        <f t="shared" si="23"/>
        <v>79412</v>
      </c>
      <c r="M68" s="249">
        <f t="shared" si="23"/>
        <v>12378</v>
      </c>
      <c r="N68" s="249">
        <f t="shared" si="23"/>
        <v>12216</v>
      </c>
      <c r="O68" s="249">
        <f t="shared" si="23"/>
        <v>32692</v>
      </c>
      <c r="P68" s="249">
        <f t="shared" si="23"/>
        <v>34778</v>
      </c>
      <c r="Q68" s="249">
        <f t="shared" si="23"/>
        <v>33806</v>
      </c>
      <c r="R68" s="249">
        <f t="shared" si="23"/>
        <v>485685</v>
      </c>
      <c r="S68" s="249">
        <f t="shared" si="23"/>
        <v>20155</v>
      </c>
      <c r="T68" s="249">
        <f t="shared" si="23"/>
        <v>33966</v>
      </c>
      <c r="U68" s="249">
        <f t="shared" si="23"/>
        <v>214802</v>
      </c>
      <c r="V68" s="249">
        <f t="shared" si="23"/>
        <v>514772</v>
      </c>
      <c r="W68" s="249">
        <f t="shared" si="23"/>
        <v>242240</v>
      </c>
      <c r="X68" s="249">
        <f t="shared" si="23"/>
        <v>148547</v>
      </c>
      <c r="Y68" s="249">
        <f t="shared" si="23"/>
        <v>18535</v>
      </c>
      <c r="Z68" s="249">
        <f t="shared" si="23"/>
        <v>17833</v>
      </c>
      <c r="AA68" s="249">
        <f t="shared" si="23"/>
        <v>89193</v>
      </c>
      <c r="AB68" s="249">
        <f t="shared" si="23"/>
        <v>118655</v>
      </c>
      <c r="AC68" s="249">
        <f t="shared" si="23"/>
        <v>23330</v>
      </c>
      <c r="AD68" s="249">
        <f t="shared" si="23"/>
        <v>157136</v>
      </c>
      <c r="AE68" s="249">
        <f t="shared" si="23"/>
        <v>26383</v>
      </c>
      <c r="AF68" s="249">
        <f t="shared" si="23"/>
        <v>21648</v>
      </c>
      <c r="AG68" s="249">
        <f t="shared" si="23"/>
        <v>447763</v>
      </c>
      <c r="AH68" s="249">
        <f t="shared" si="23"/>
        <v>387965</v>
      </c>
      <c r="AI68" s="249">
        <f t="shared" si="23"/>
        <v>462585</v>
      </c>
      <c r="AJ68" s="249">
        <f t="shared" si="23"/>
        <v>266477</v>
      </c>
      <c r="AK68" s="249">
        <f t="shared" si="23"/>
        <v>383167</v>
      </c>
      <c r="AL68" s="249">
        <f t="shared" si="23"/>
        <v>58162</v>
      </c>
      <c r="AM68" s="249">
        <f t="shared" si="23"/>
        <v>77550</v>
      </c>
      <c r="AN68" s="249">
        <f t="shared" si="23"/>
        <v>5124</v>
      </c>
      <c r="AO68" s="249">
        <f t="shared" si="23"/>
        <v>3268</v>
      </c>
      <c r="AP68" s="250">
        <f t="shared" si="23"/>
        <v>4245876</v>
      </c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</row>
    <row r="69" spans="1:127" s="553" customFormat="1" ht="18" customHeight="1" x14ac:dyDescent="0.25">
      <c r="A69" s="553" t="s">
        <v>281</v>
      </c>
      <c r="AT69" s="523"/>
      <c r="AU69" s="523"/>
      <c r="AV69" s="523"/>
      <c r="AW69" s="523"/>
      <c r="AX69" s="523"/>
      <c r="AY69" s="523"/>
      <c r="AZ69" s="523"/>
      <c r="BA69" s="523"/>
      <c r="BB69" s="523"/>
      <c r="BC69" s="523"/>
      <c r="BD69" s="523"/>
      <c r="BE69" s="523"/>
      <c r="BF69" s="523"/>
      <c r="BG69" s="523"/>
      <c r="BH69" s="523"/>
      <c r="BI69" s="523"/>
      <c r="BJ69" s="523"/>
      <c r="BK69" s="523"/>
      <c r="BL69" s="523"/>
      <c r="BM69" s="523"/>
      <c r="BN69" s="523"/>
      <c r="BO69" s="523"/>
      <c r="BP69" s="523"/>
      <c r="BQ69" s="523"/>
      <c r="BR69" s="523"/>
      <c r="BS69" s="523"/>
      <c r="BT69" s="523"/>
      <c r="BU69" s="523"/>
      <c r="BV69" s="523"/>
      <c r="BW69" s="523"/>
      <c r="BX69" s="523"/>
      <c r="BY69" s="523"/>
      <c r="BZ69" s="523"/>
      <c r="CA69" s="523"/>
      <c r="CB69" s="523"/>
      <c r="CC69" s="523"/>
      <c r="CD69" s="523"/>
      <c r="CE69" s="523"/>
      <c r="CF69" s="523"/>
      <c r="CG69" s="523"/>
      <c r="CH69" s="523"/>
      <c r="CI69" s="523"/>
      <c r="CJ69" s="523"/>
      <c r="CK69" s="523"/>
      <c r="CL69" s="523"/>
      <c r="CM69" s="523"/>
      <c r="CN69" s="523"/>
      <c r="CO69" s="523"/>
      <c r="CP69" s="523"/>
      <c r="CQ69" s="523"/>
      <c r="CR69" s="523"/>
      <c r="CS69" s="523"/>
      <c r="CT69" s="523"/>
      <c r="CU69" s="523"/>
      <c r="CV69" s="523"/>
      <c r="CW69" s="523"/>
      <c r="CX69" s="523"/>
      <c r="CY69" s="523"/>
      <c r="CZ69" s="523"/>
      <c r="DA69" s="523"/>
      <c r="DB69" s="523"/>
      <c r="DC69" s="523"/>
      <c r="DD69" s="523"/>
      <c r="DE69" s="523"/>
      <c r="DF69" s="523"/>
      <c r="DG69" s="523"/>
      <c r="DH69" s="523"/>
      <c r="DI69" s="523"/>
      <c r="DJ69" s="523"/>
      <c r="DK69" s="523"/>
      <c r="DL69" s="523"/>
      <c r="DM69" s="523"/>
      <c r="DN69" s="523"/>
      <c r="DO69" s="523"/>
      <c r="DP69" s="523"/>
      <c r="DQ69" s="523"/>
      <c r="DR69" s="523"/>
      <c r="DS69" s="523"/>
      <c r="DT69" s="523"/>
      <c r="DU69" s="523"/>
      <c r="DV69" s="523"/>
      <c r="DW69" s="523"/>
    </row>
    <row r="70" spans="1:127" s="443" customFormat="1" x14ac:dyDescent="0.3">
      <c r="A70" s="543"/>
      <c r="C70" s="444"/>
      <c r="AP70" s="603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</row>
    <row r="71" spans="1:127" s="443" customFormat="1" ht="10.95" customHeight="1" x14ac:dyDescent="0.25">
      <c r="C71" s="444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</row>
    <row r="72" spans="1:127" s="443" customFormat="1" ht="10.95" customHeight="1" x14ac:dyDescent="0.25">
      <c r="C72" s="444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</row>
    <row r="73" spans="1:127" s="443" customFormat="1" ht="15" x14ac:dyDescent="0.25">
      <c r="C73" s="444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</row>
    <row r="74" spans="1:127" s="443" customFormat="1" ht="15" x14ac:dyDescent="0.25"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</row>
    <row r="75" spans="1:127" s="443" customFormat="1" ht="15" x14ac:dyDescent="0.25"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</row>
    <row r="76" spans="1:127" s="443" customFormat="1" ht="15" x14ac:dyDescent="0.25"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</row>
    <row r="77" spans="1:127" s="443" customFormat="1" ht="15" x14ac:dyDescent="0.25"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</row>
    <row r="78" spans="1:127" s="443" customFormat="1" ht="15" x14ac:dyDescent="0.25"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</row>
    <row r="79" spans="1:127" s="443" customFormat="1" ht="15" x14ac:dyDescent="0.25"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</row>
    <row r="80" spans="1:127" s="443" customFormat="1" ht="15" x14ac:dyDescent="0.25"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</row>
    <row r="81" spans="46:127" s="443" customFormat="1" ht="15" x14ac:dyDescent="0.25"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</row>
    <row r="82" spans="46:127" s="443" customFormat="1" ht="15" x14ac:dyDescent="0.25"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</row>
    <row r="83" spans="46:127" s="443" customFormat="1" ht="15" x14ac:dyDescent="0.25"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</row>
    <row r="84" spans="46:127" s="443" customFormat="1" ht="15" x14ac:dyDescent="0.25"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</row>
    <row r="85" spans="46:127" s="443" customFormat="1" ht="15" x14ac:dyDescent="0.25"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</row>
    <row r="86" spans="46:127" s="443" customFormat="1" ht="15" x14ac:dyDescent="0.25"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</row>
    <row r="87" spans="46:127" s="443" customFormat="1" ht="15" x14ac:dyDescent="0.25"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</row>
    <row r="88" spans="46:127" s="443" customFormat="1" ht="15" x14ac:dyDescent="0.25"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</row>
    <row r="89" spans="46:127" s="443" customFormat="1" ht="15" x14ac:dyDescent="0.25"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</row>
    <row r="90" spans="46:127" s="443" customFormat="1" ht="15" x14ac:dyDescent="0.25"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</row>
    <row r="91" spans="46:127" s="443" customFormat="1" ht="15" x14ac:dyDescent="0.25"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</row>
    <row r="92" spans="46:127" s="443" customFormat="1" ht="15" x14ac:dyDescent="0.25"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</row>
    <row r="93" spans="46:127" s="443" customFormat="1" ht="15" x14ac:dyDescent="0.25"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</row>
    <row r="94" spans="46:127" s="443" customFormat="1" ht="15" x14ac:dyDescent="0.25"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</row>
    <row r="95" spans="46:127" s="443" customFormat="1" ht="15" x14ac:dyDescent="0.25"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</row>
    <row r="96" spans="46:127" s="443" customFormat="1" ht="15" x14ac:dyDescent="0.25"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</row>
    <row r="97" spans="46:127" s="443" customFormat="1" ht="15" x14ac:dyDescent="0.25"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</row>
    <row r="98" spans="46:127" s="443" customFormat="1" ht="15" x14ac:dyDescent="0.25"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</row>
    <row r="99" spans="46:127" s="443" customFormat="1" ht="15" x14ac:dyDescent="0.25"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</row>
    <row r="100" spans="46:127" s="443" customFormat="1" ht="15" x14ac:dyDescent="0.25"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</row>
    <row r="101" spans="46:127" s="443" customFormat="1" ht="15" x14ac:dyDescent="0.25"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</row>
    <row r="102" spans="46:127" s="443" customFormat="1" ht="15" x14ac:dyDescent="0.25"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</row>
    <row r="103" spans="46:127" s="443" customFormat="1" ht="15" x14ac:dyDescent="0.25"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</row>
    <row r="104" spans="46:127" s="443" customFormat="1" ht="15" x14ac:dyDescent="0.25"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</row>
    <row r="105" spans="46:127" s="443" customFormat="1" ht="15" x14ac:dyDescent="0.25"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</row>
    <row r="106" spans="46:127" s="443" customFormat="1" ht="15" x14ac:dyDescent="0.25"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</row>
    <row r="107" spans="46:127" s="443" customFormat="1" ht="15" x14ac:dyDescent="0.25"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</row>
    <row r="108" spans="46:127" s="443" customFormat="1" ht="15" x14ac:dyDescent="0.25"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</row>
    <row r="109" spans="46:127" s="443" customFormat="1" ht="15" x14ac:dyDescent="0.25"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</row>
    <row r="110" spans="46:127" s="443" customFormat="1" ht="15" x14ac:dyDescent="0.25"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</row>
    <row r="111" spans="46:127" s="443" customFormat="1" ht="15" x14ac:dyDescent="0.25"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</row>
    <row r="112" spans="46:127" s="443" customFormat="1" ht="15" x14ac:dyDescent="0.25"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</row>
    <row r="113" spans="46:127" s="443" customFormat="1" ht="15" x14ac:dyDescent="0.25"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</row>
    <row r="114" spans="46:127" s="443" customFormat="1" ht="15" x14ac:dyDescent="0.25"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</row>
    <row r="115" spans="46:127" s="443" customFormat="1" ht="15" x14ac:dyDescent="0.25"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</row>
    <row r="116" spans="46:127" s="443" customFormat="1" ht="15" x14ac:dyDescent="0.25"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</row>
    <row r="117" spans="46:127" s="443" customFormat="1" ht="15" x14ac:dyDescent="0.25"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</row>
    <row r="118" spans="46:127" s="443" customFormat="1" ht="15" x14ac:dyDescent="0.25"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</row>
    <row r="119" spans="46:127" s="443" customFormat="1" ht="15" x14ac:dyDescent="0.25"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</row>
    <row r="120" spans="46:127" s="443" customFormat="1" ht="15" x14ac:dyDescent="0.25"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</row>
    <row r="121" spans="46:127" s="443" customFormat="1" ht="15" x14ac:dyDescent="0.25"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</row>
    <row r="122" spans="46:127" s="443" customFormat="1" ht="15" x14ac:dyDescent="0.25"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</row>
    <row r="123" spans="46:127" s="443" customFormat="1" ht="15" x14ac:dyDescent="0.25"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</row>
    <row r="124" spans="46:127" s="443" customFormat="1" ht="15" x14ac:dyDescent="0.25"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</row>
    <row r="125" spans="46:127" s="443" customFormat="1" ht="15" x14ac:dyDescent="0.25"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</row>
    <row r="126" spans="46:127" s="443" customFormat="1" ht="15" x14ac:dyDescent="0.25"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</row>
    <row r="127" spans="46:127" s="443" customFormat="1" ht="15" x14ac:dyDescent="0.25"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</row>
    <row r="128" spans="46:127" s="443" customFormat="1" ht="15" x14ac:dyDescent="0.25"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</row>
    <row r="129" spans="1:127" s="443" customFormat="1" ht="15" x14ac:dyDescent="0.25"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</row>
    <row r="130" spans="1:127" s="443" customFormat="1" ht="15" x14ac:dyDescent="0.25"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</row>
    <row r="131" spans="1:127" s="443" customFormat="1" ht="15" x14ac:dyDescent="0.25"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</row>
    <row r="132" spans="1:127" s="443" customFormat="1" ht="15" x14ac:dyDescent="0.25"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</row>
    <row r="133" spans="1:127" s="443" customFormat="1" x14ac:dyDescent="0.3">
      <c r="A133" s="448"/>
      <c r="B133" s="448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</row>
    <row r="134" spans="1:127" s="443" customFormat="1" x14ac:dyDescent="0.3">
      <c r="A134" s="448"/>
      <c r="B134" s="448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</row>
    <row r="135" spans="1:127" s="443" customFormat="1" x14ac:dyDescent="0.3">
      <c r="A135" s="448"/>
      <c r="B135" s="448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</row>
    <row r="136" spans="1:127" s="443" customFormat="1" x14ac:dyDescent="0.3">
      <c r="A136" s="448"/>
      <c r="B136" s="448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</row>
    <row r="137" spans="1:127" s="443" customFormat="1" x14ac:dyDescent="0.3">
      <c r="A137" s="448"/>
      <c r="B137" s="448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</row>
    <row r="138" spans="1:127" s="443" customFormat="1" x14ac:dyDescent="0.3">
      <c r="A138" s="448"/>
      <c r="B138" s="448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</row>
    <row r="139" spans="1:127" s="443" customFormat="1" x14ac:dyDescent="0.3">
      <c r="A139" s="448"/>
      <c r="B139" s="448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</row>
    <row r="140" spans="1:127" s="443" customFormat="1" x14ac:dyDescent="0.3">
      <c r="A140" s="448"/>
      <c r="B140" s="448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</row>
    <row r="141" spans="1:127" s="443" customFormat="1" x14ac:dyDescent="0.3">
      <c r="A141" s="448"/>
      <c r="B141" s="448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</row>
    <row r="142" spans="1:127" s="443" customFormat="1" x14ac:dyDescent="0.3">
      <c r="A142" s="448"/>
      <c r="B142" s="448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</row>
    <row r="143" spans="1:127" s="443" customFormat="1" x14ac:dyDescent="0.3">
      <c r="A143" s="448"/>
      <c r="B143" s="448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</row>
    <row r="144" spans="1:127" s="443" customFormat="1" x14ac:dyDescent="0.3">
      <c r="A144" s="448"/>
      <c r="B144" s="448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</row>
    <row r="145" spans="1:127" s="443" customFormat="1" x14ac:dyDescent="0.3">
      <c r="A145" s="448"/>
      <c r="B145" s="448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</row>
    <row r="146" spans="1:127" s="443" customFormat="1" x14ac:dyDescent="0.3">
      <c r="A146" s="448"/>
      <c r="B146" s="448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</row>
    <row r="147" spans="1:127" s="443" customFormat="1" x14ac:dyDescent="0.3">
      <c r="A147" s="448"/>
      <c r="B147" s="448"/>
      <c r="AT147" s="420"/>
      <c r="AU147" s="420"/>
      <c r="AV147" s="420"/>
      <c r="AW147" s="420"/>
      <c r="AX147" s="420"/>
      <c r="AY147" s="420"/>
      <c r="AZ147" s="420"/>
      <c r="BA147" s="420"/>
      <c r="BB147" s="420"/>
      <c r="BC147" s="420"/>
      <c r="BD147" s="420"/>
      <c r="BE147" s="420"/>
      <c r="BF147" s="420"/>
      <c r="BG147" s="420"/>
      <c r="BH147" s="420"/>
      <c r="BI147" s="420"/>
      <c r="BJ147" s="420"/>
      <c r="BK147" s="420"/>
      <c r="BL147" s="420"/>
      <c r="BM147" s="420"/>
      <c r="BN147" s="420"/>
      <c r="BO147" s="420"/>
      <c r="BP147" s="420"/>
      <c r="BQ147" s="420"/>
      <c r="BR147" s="420"/>
      <c r="BS147" s="420"/>
      <c r="BT147" s="420"/>
      <c r="BU147" s="420"/>
      <c r="BV147" s="420"/>
      <c r="BW147" s="420"/>
      <c r="BX147" s="420"/>
      <c r="BY147" s="420"/>
      <c r="BZ147" s="420"/>
      <c r="CA147" s="420"/>
      <c r="CB147" s="420"/>
      <c r="CC147" s="420"/>
      <c r="CD147" s="420"/>
      <c r="CE147" s="420"/>
      <c r="CF147" s="420"/>
      <c r="CG147" s="420"/>
      <c r="CH147" s="420"/>
      <c r="CI147" s="420"/>
      <c r="CJ147" s="420"/>
      <c r="CK147" s="420"/>
      <c r="CL147" s="420"/>
      <c r="CM147" s="420"/>
      <c r="CN147" s="420"/>
      <c r="CO147" s="420"/>
      <c r="CP147" s="420"/>
      <c r="CQ147" s="420"/>
      <c r="CR147" s="420"/>
      <c r="CS147" s="420"/>
      <c r="CT147" s="420"/>
      <c r="CU147" s="420"/>
      <c r="CV147" s="420"/>
      <c r="CW147" s="420"/>
      <c r="CX147" s="420"/>
      <c r="CY147" s="420"/>
      <c r="CZ147" s="420"/>
      <c r="DA147" s="420"/>
      <c r="DB147" s="420"/>
      <c r="DC147" s="420"/>
      <c r="DD147" s="420"/>
      <c r="DE147" s="420"/>
      <c r="DF147" s="420"/>
      <c r="DG147" s="420"/>
      <c r="DH147" s="420"/>
      <c r="DI147" s="420"/>
      <c r="DJ147" s="420"/>
      <c r="DK147" s="420"/>
      <c r="DL147" s="420"/>
      <c r="DM147" s="420"/>
      <c r="DN147" s="420"/>
      <c r="DO147" s="420"/>
      <c r="DP147" s="420"/>
      <c r="DQ147" s="420"/>
      <c r="DR147" s="420"/>
      <c r="DS147" s="420"/>
      <c r="DT147" s="420"/>
      <c r="DU147" s="420"/>
      <c r="DV147" s="420"/>
      <c r="DW147" s="420"/>
    </row>
  </sheetData>
  <mergeCells count="6">
    <mergeCell ref="A1:U1"/>
    <mergeCell ref="A6:B7"/>
    <mergeCell ref="A38:B38"/>
    <mergeCell ref="A65:B65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DV146"/>
  <sheetViews>
    <sheetView showGridLines="0" view="pageBreakPreview" zoomScale="55" zoomScaleNormal="60" zoomScaleSheetLayoutView="55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5" width="12.6640625" style="299" customWidth="1"/>
    <col min="46" max="101" width="12.6640625" style="435" customWidth="1"/>
    <col min="102" max="127" width="12.6640625" style="299" customWidth="1"/>
    <col min="128" max="16384" width="12.6640625" style="299"/>
  </cols>
  <sheetData>
    <row r="1" spans="1:126" s="255" customFormat="1" ht="36" customHeight="1" x14ac:dyDescent="0.5">
      <c r="A1" s="756" t="s">
        <v>261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"&amp;Feuil1!A8&amp;""</f>
        <v>en naar plaats van tewerkstelling op 31 december 2023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</row>
    <row r="2" spans="1:126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8" t="s">
        <v>219</v>
      </c>
      <c r="V2" s="300" t="s">
        <v>220</v>
      </c>
      <c r="W2" s="256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</row>
    <row r="3" spans="1:126" s="260" customFormat="1" ht="27.9" customHeight="1" x14ac:dyDescent="0.4">
      <c r="A3" s="256"/>
      <c r="B3" s="256"/>
      <c r="C3" s="256"/>
      <c r="D3" s="256"/>
      <c r="E3" s="256"/>
      <c r="F3" s="256"/>
      <c r="G3" s="257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301" t="s">
        <v>3</v>
      </c>
      <c r="V3" s="302" t="s">
        <v>7</v>
      </c>
      <c r="W3" s="256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</row>
    <row r="4" spans="1:126" s="266" customFormat="1" ht="20.100000000000001" customHeight="1" x14ac:dyDescent="0.25">
      <c r="A4" s="261"/>
      <c r="B4" s="262"/>
      <c r="C4" s="262"/>
      <c r="D4" s="262"/>
      <c r="E4" s="262"/>
      <c r="F4" s="262"/>
      <c r="G4" s="263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4"/>
      <c r="T4" s="264"/>
      <c r="U4" s="264"/>
      <c r="V4" s="265"/>
      <c r="W4" s="264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</row>
    <row r="5" spans="1:126" s="270" customFormat="1" ht="22.5" customHeight="1" thickBot="1" x14ac:dyDescent="0.3">
      <c r="A5" s="267" t="s">
        <v>221</v>
      </c>
      <c r="B5" s="268"/>
      <c r="C5" s="268"/>
      <c r="D5" s="268"/>
      <c r="E5" s="268"/>
      <c r="F5" s="268"/>
      <c r="G5" s="269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</row>
    <row r="6" spans="1:126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</row>
    <row r="7" spans="1:126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2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</row>
    <row r="8" spans="1:126" s="283" customFormat="1" ht="33.9" customHeight="1" x14ac:dyDescent="0.35">
      <c r="A8" s="281" t="s">
        <v>215</v>
      </c>
      <c r="B8" s="282"/>
      <c r="C8" s="641">
        <f t="shared" ref="C8:AP8" si="0">C9</f>
        <v>60</v>
      </c>
      <c r="D8" s="641">
        <f t="shared" si="0"/>
        <v>0</v>
      </c>
      <c r="E8" s="641">
        <f t="shared" si="0"/>
        <v>1349</v>
      </c>
      <c r="F8" s="641">
        <f t="shared" si="0"/>
        <v>79</v>
      </c>
      <c r="G8" s="641">
        <f t="shared" si="0"/>
        <v>332</v>
      </c>
      <c r="H8" s="641">
        <f t="shared" si="0"/>
        <v>0</v>
      </c>
      <c r="I8" s="641">
        <f t="shared" si="0"/>
        <v>27</v>
      </c>
      <c r="J8" s="641">
        <f t="shared" si="0"/>
        <v>189</v>
      </c>
      <c r="K8" s="641">
        <f t="shared" si="0"/>
        <v>163</v>
      </c>
      <c r="L8" s="641">
        <f t="shared" si="0"/>
        <v>643</v>
      </c>
      <c r="M8" s="641">
        <f t="shared" si="0"/>
        <v>2</v>
      </c>
      <c r="N8" s="641">
        <f t="shared" si="0"/>
        <v>365</v>
      </c>
      <c r="O8" s="641">
        <f t="shared" si="0"/>
        <v>366</v>
      </c>
      <c r="P8" s="641">
        <f t="shared" si="0"/>
        <v>2424</v>
      </c>
      <c r="Q8" s="641">
        <f t="shared" si="0"/>
        <v>214</v>
      </c>
      <c r="R8" s="641">
        <f t="shared" si="0"/>
        <v>6153</v>
      </c>
      <c r="S8" s="641">
        <f t="shared" si="0"/>
        <v>6</v>
      </c>
      <c r="T8" s="641">
        <f t="shared" si="0"/>
        <v>400</v>
      </c>
      <c r="U8" s="641">
        <f t="shared" si="0"/>
        <v>7275</v>
      </c>
      <c r="V8" s="641">
        <f t="shared" si="0"/>
        <v>5364</v>
      </c>
      <c r="W8" s="641">
        <f t="shared" si="0"/>
        <v>6486</v>
      </c>
      <c r="X8" s="641">
        <f t="shared" si="0"/>
        <v>13010</v>
      </c>
      <c r="Y8" s="641">
        <f t="shared" si="0"/>
        <v>64</v>
      </c>
      <c r="Z8" s="641">
        <f t="shared" si="0"/>
        <v>21</v>
      </c>
      <c r="AA8" s="641">
        <f t="shared" si="0"/>
        <v>23</v>
      </c>
      <c r="AB8" s="641">
        <f t="shared" si="0"/>
        <v>52</v>
      </c>
      <c r="AC8" s="641">
        <f t="shared" si="0"/>
        <v>1048</v>
      </c>
      <c r="AD8" s="641">
        <f t="shared" si="0"/>
        <v>110</v>
      </c>
      <c r="AE8" s="641">
        <f t="shared" si="0"/>
        <v>2</v>
      </c>
      <c r="AF8" s="641">
        <f t="shared" si="0"/>
        <v>198</v>
      </c>
      <c r="AG8" s="641">
        <f t="shared" si="0"/>
        <v>14091</v>
      </c>
      <c r="AH8" s="641">
        <f t="shared" si="0"/>
        <v>13</v>
      </c>
      <c r="AI8" s="641">
        <f t="shared" si="0"/>
        <v>150</v>
      </c>
      <c r="AJ8" s="641">
        <f t="shared" si="0"/>
        <v>581</v>
      </c>
      <c r="AK8" s="641">
        <f t="shared" si="0"/>
        <v>2537</v>
      </c>
      <c r="AL8" s="641">
        <f t="shared" si="0"/>
        <v>551</v>
      </c>
      <c r="AM8" s="641">
        <f t="shared" si="0"/>
        <v>929</v>
      </c>
      <c r="AN8" s="641">
        <f t="shared" si="0"/>
        <v>114</v>
      </c>
      <c r="AO8" s="641">
        <f t="shared" si="0"/>
        <v>5</v>
      </c>
      <c r="AP8" s="642">
        <f t="shared" si="0"/>
        <v>59243</v>
      </c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3"/>
      <c r="CH8" s="424"/>
      <c r="CI8" s="424"/>
      <c r="CJ8" s="425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</row>
    <row r="9" spans="1:126" s="286" customFormat="1" ht="21" customHeight="1" x14ac:dyDescent="0.35">
      <c r="A9" s="284"/>
      <c r="B9" s="285" t="s">
        <v>54</v>
      </c>
      <c r="C9" s="643">
        <v>60</v>
      </c>
      <c r="D9" s="643">
        <v>0</v>
      </c>
      <c r="E9" s="643">
        <v>1349</v>
      </c>
      <c r="F9" s="643">
        <v>79</v>
      </c>
      <c r="G9" s="643">
        <v>332</v>
      </c>
      <c r="H9" s="643">
        <v>0</v>
      </c>
      <c r="I9" s="643">
        <v>27</v>
      </c>
      <c r="J9" s="643">
        <v>189</v>
      </c>
      <c r="K9" s="643">
        <v>163</v>
      </c>
      <c r="L9" s="643">
        <v>643</v>
      </c>
      <c r="M9" s="643">
        <v>2</v>
      </c>
      <c r="N9" s="643">
        <v>365</v>
      </c>
      <c r="O9" s="643">
        <v>366</v>
      </c>
      <c r="P9" s="643">
        <v>2424</v>
      </c>
      <c r="Q9" s="643">
        <v>214</v>
      </c>
      <c r="R9" s="643">
        <f>SUM(E9:Q9)</f>
        <v>6153</v>
      </c>
      <c r="S9" s="643">
        <v>6</v>
      </c>
      <c r="T9" s="643">
        <v>400</v>
      </c>
      <c r="U9" s="643">
        <v>7275</v>
      </c>
      <c r="V9" s="643">
        <v>5364</v>
      </c>
      <c r="W9" s="643">
        <v>6486</v>
      </c>
      <c r="X9" s="643">
        <v>13010</v>
      </c>
      <c r="Y9" s="643">
        <v>64</v>
      </c>
      <c r="Z9" s="643">
        <v>21</v>
      </c>
      <c r="AA9" s="643">
        <v>23</v>
      </c>
      <c r="AB9" s="643">
        <v>52</v>
      </c>
      <c r="AC9" s="643">
        <v>1048</v>
      </c>
      <c r="AD9" s="643">
        <v>110</v>
      </c>
      <c r="AE9" s="643">
        <v>2</v>
      </c>
      <c r="AF9" s="643">
        <v>198</v>
      </c>
      <c r="AG9" s="643">
        <v>14091</v>
      </c>
      <c r="AH9" s="643">
        <v>13</v>
      </c>
      <c r="AI9" s="643">
        <v>150</v>
      </c>
      <c r="AJ9" s="643">
        <v>581</v>
      </c>
      <c r="AK9" s="643">
        <v>2537</v>
      </c>
      <c r="AL9" s="643">
        <v>551</v>
      </c>
      <c r="AM9" s="643">
        <v>929</v>
      </c>
      <c r="AN9" s="643">
        <v>114</v>
      </c>
      <c r="AO9" s="643">
        <v>5</v>
      </c>
      <c r="AP9" s="644">
        <f>SUM(S9:AO9)+R9+C9+D9</f>
        <v>59243</v>
      </c>
      <c r="AT9" s="426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7"/>
      <c r="CH9" s="428"/>
      <c r="CI9" s="425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287"/>
      <c r="CY9" s="287"/>
      <c r="CZ9" s="287"/>
      <c r="DA9" s="287"/>
      <c r="DB9" s="287"/>
      <c r="DC9" s="287"/>
      <c r="DD9" s="287"/>
      <c r="DE9" s="287"/>
      <c r="DF9" s="287"/>
      <c r="DG9" s="287"/>
      <c r="DH9" s="287"/>
      <c r="DI9" s="287"/>
      <c r="DJ9" s="287"/>
      <c r="DK9" s="287"/>
      <c r="DL9" s="287"/>
      <c r="DM9" s="287"/>
      <c r="DN9" s="287"/>
      <c r="DO9" s="287"/>
      <c r="DP9" s="287"/>
      <c r="DQ9" s="287"/>
      <c r="DR9" s="287"/>
      <c r="DS9" s="287"/>
      <c r="DT9" s="287"/>
      <c r="DU9" s="287"/>
      <c r="DV9" s="287"/>
    </row>
    <row r="10" spans="1:126" s="283" customFormat="1" ht="33.9" customHeight="1" x14ac:dyDescent="0.35">
      <c r="A10" s="281" t="s">
        <v>55</v>
      </c>
      <c r="B10" s="288"/>
      <c r="C10" s="645">
        <f>C11+C15+C18+C22+C29+C38</f>
        <v>8246</v>
      </c>
      <c r="D10" s="645">
        <f t="shared" ref="D10:AP10" si="1">D11+D15+D18+D22+D29+D38</f>
        <v>189</v>
      </c>
      <c r="E10" s="645">
        <f t="shared" si="1"/>
        <v>35152</v>
      </c>
      <c r="F10" s="645">
        <f t="shared" si="1"/>
        <v>7779</v>
      </c>
      <c r="G10" s="645">
        <f t="shared" si="1"/>
        <v>12575</v>
      </c>
      <c r="H10" s="645">
        <f t="shared" si="1"/>
        <v>652</v>
      </c>
      <c r="I10" s="645">
        <f t="shared" si="1"/>
        <v>12513</v>
      </c>
      <c r="J10" s="645">
        <f t="shared" si="1"/>
        <v>2361</v>
      </c>
      <c r="K10" s="645">
        <f t="shared" si="1"/>
        <v>20015</v>
      </c>
      <c r="L10" s="645">
        <f t="shared" si="1"/>
        <v>35489</v>
      </c>
      <c r="M10" s="645">
        <f t="shared" si="1"/>
        <v>1484</v>
      </c>
      <c r="N10" s="645">
        <f t="shared" si="1"/>
        <v>2580</v>
      </c>
      <c r="O10" s="645">
        <f t="shared" si="1"/>
        <v>13548</v>
      </c>
      <c r="P10" s="645">
        <f t="shared" si="1"/>
        <v>17301</v>
      </c>
      <c r="Q10" s="645">
        <f t="shared" si="1"/>
        <v>11353</v>
      </c>
      <c r="R10" s="645">
        <f t="shared" si="1"/>
        <v>172802</v>
      </c>
      <c r="S10" s="645">
        <f t="shared" si="1"/>
        <v>54</v>
      </c>
      <c r="T10" s="645">
        <f t="shared" si="1"/>
        <v>5784</v>
      </c>
      <c r="U10" s="645">
        <f t="shared" si="1"/>
        <v>95646</v>
      </c>
      <c r="V10" s="645">
        <f t="shared" si="1"/>
        <v>66047</v>
      </c>
      <c r="W10" s="645">
        <f t="shared" si="1"/>
        <v>63967</v>
      </c>
      <c r="X10" s="645">
        <f t="shared" si="1"/>
        <v>38427</v>
      </c>
      <c r="Y10" s="645">
        <f t="shared" si="1"/>
        <v>372</v>
      </c>
      <c r="Z10" s="645">
        <f t="shared" si="1"/>
        <v>24</v>
      </c>
      <c r="AA10" s="645">
        <f t="shared" si="1"/>
        <v>213</v>
      </c>
      <c r="AB10" s="645">
        <f t="shared" si="1"/>
        <v>281</v>
      </c>
      <c r="AC10" s="645">
        <f t="shared" si="1"/>
        <v>1264</v>
      </c>
      <c r="AD10" s="645">
        <f t="shared" si="1"/>
        <v>1908</v>
      </c>
      <c r="AE10" s="645">
        <f t="shared" si="1"/>
        <v>142</v>
      </c>
      <c r="AF10" s="645">
        <f t="shared" si="1"/>
        <v>979</v>
      </c>
      <c r="AG10" s="645">
        <f t="shared" si="1"/>
        <v>83249</v>
      </c>
      <c r="AH10" s="645">
        <f t="shared" si="1"/>
        <v>36</v>
      </c>
      <c r="AI10" s="645">
        <f t="shared" si="1"/>
        <v>198</v>
      </c>
      <c r="AJ10" s="645">
        <f t="shared" si="1"/>
        <v>3105</v>
      </c>
      <c r="AK10" s="645">
        <f t="shared" si="1"/>
        <v>20844</v>
      </c>
      <c r="AL10" s="645">
        <f t="shared" si="1"/>
        <v>3272</v>
      </c>
      <c r="AM10" s="645">
        <f t="shared" si="1"/>
        <v>3992</v>
      </c>
      <c r="AN10" s="645">
        <f t="shared" si="1"/>
        <v>172</v>
      </c>
      <c r="AO10" s="645">
        <f t="shared" si="1"/>
        <v>0</v>
      </c>
      <c r="AP10" s="646">
        <f t="shared" si="1"/>
        <v>571213</v>
      </c>
      <c r="AR10" s="286"/>
      <c r="AT10" s="430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7"/>
      <c r="CH10" s="424"/>
      <c r="CI10" s="431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287"/>
      <c r="CY10" s="287"/>
      <c r="CZ10" s="287"/>
      <c r="DA10" s="287"/>
      <c r="DB10" s="287"/>
      <c r="DC10" s="287"/>
      <c r="DD10" s="287"/>
      <c r="DE10" s="287"/>
      <c r="DF10" s="287"/>
      <c r="DG10" s="287"/>
      <c r="DH10" s="287"/>
      <c r="DI10" s="287"/>
      <c r="DJ10" s="287"/>
      <c r="DK10" s="287"/>
      <c r="DL10" s="287"/>
      <c r="DM10" s="287"/>
      <c r="DN10" s="287"/>
      <c r="DO10" s="287"/>
      <c r="DP10" s="287"/>
      <c r="DQ10" s="287"/>
      <c r="DR10" s="287"/>
      <c r="DS10" s="287"/>
      <c r="DT10" s="287"/>
      <c r="DU10" s="287"/>
      <c r="DV10" s="287"/>
    </row>
    <row r="11" spans="1:126" s="291" customFormat="1" ht="26.4" customHeight="1" x14ac:dyDescent="0.35">
      <c r="A11" s="289" t="s">
        <v>56</v>
      </c>
      <c r="B11" s="290"/>
      <c r="C11" s="647">
        <f t="shared" ref="C11:AP11" si="2">SUM(C12:C14)</f>
        <v>3034</v>
      </c>
      <c r="D11" s="647">
        <f t="shared" si="2"/>
        <v>84</v>
      </c>
      <c r="E11" s="647">
        <f t="shared" si="2"/>
        <v>7626</v>
      </c>
      <c r="F11" s="647">
        <f t="shared" si="2"/>
        <v>97</v>
      </c>
      <c r="G11" s="647">
        <f t="shared" si="2"/>
        <v>2663</v>
      </c>
      <c r="H11" s="647">
        <f t="shared" si="2"/>
        <v>474</v>
      </c>
      <c r="I11" s="647">
        <f t="shared" si="2"/>
        <v>7037</v>
      </c>
      <c r="J11" s="647">
        <f t="shared" si="2"/>
        <v>2033</v>
      </c>
      <c r="K11" s="647">
        <f t="shared" si="2"/>
        <v>4454</v>
      </c>
      <c r="L11" s="647">
        <f t="shared" si="2"/>
        <v>9892</v>
      </c>
      <c r="M11" s="647">
        <f t="shared" si="2"/>
        <v>61</v>
      </c>
      <c r="N11" s="647">
        <f t="shared" si="2"/>
        <v>412</v>
      </c>
      <c r="O11" s="647">
        <f t="shared" si="2"/>
        <v>4247</v>
      </c>
      <c r="P11" s="647">
        <f t="shared" si="2"/>
        <v>4376</v>
      </c>
      <c r="Q11" s="647">
        <f t="shared" si="2"/>
        <v>3215</v>
      </c>
      <c r="R11" s="647">
        <f t="shared" si="2"/>
        <v>46587</v>
      </c>
      <c r="S11" s="647">
        <f t="shared" si="2"/>
        <v>6</v>
      </c>
      <c r="T11" s="647">
        <f t="shared" si="2"/>
        <v>1747</v>
      </c>
      <c r="U11" s="647">
        <f t="shared" si="2"/>
        <v>27100</v>
      </c>
      <c r="V11" s="647">
        <f t="shared" si="2"/>
        <v>17386</v>
      </c>
      <c r="W11" s="647">
        <f t="shared" si="2"/>
        <v>18756</v>
      </c>
      <c r="X11" s="647">
        <f t="shared" si="2"/>
        <v>11747</v>
      </c>
      <c r="Y11" s="647">
        <f t="shared" si="2"/>
        <v>39</v>
      </c>
      <c r="Z11" s="647">
        <f t="shared" si="2"/>
        <v>0</v>
      </c>
      <c r="AA11" s="647">
        <f t="shared" si="2"/>
        <v>75</v>
      </c>
      <c r="AB11" s="647">
        <f t="shared" si="2"/>
        <v>64</v>
      </c>
      <c r="AC11" s="647">
        <f t="shared" si="2"/>
        <v>481</v>
      </c>
      <c r="AD11" s="647">
        <f t="shared" si="2"/>
        <v>637</v>
      </c>
      <c r="AE11" s="647">
        <f t="shared" si="2"/>
        <v>13</v>
      </c>
      <c r="AF11" s="647">
        <f t="shared" si="2"/>
        <v>292</v>
      </c>
      <c r="AG11" s="647">
        <f t="shared" si="2"/>
        <v>29086</v>
      </c>
      <c r="AH11" s="647">
        <f t="shared" si="2"/>
        <v>14</v>
      </c>
      <c r="AI11" s="647">
        <f t="shared" si="2"/>
        <v>65</v>
      </c>
      <c r="AJ11" s="647">
        <f t="shared" si="2"/>
        <v>928</v>
      </c>
      <c r="AK11" s="647">
        <f t="shared" si="2"/>
        <v>5352</v>
      </c>
      <c r="AL11" s="647">
        <f t="shared" si="2"/>
        <v>1072</v>
      </c>
      <c r="AM11" s="647">
        <f t="shared" si="2"/>
        <v>1201</v>
      </c>
      <c r="AN11" s="647">
        <f t="shared" si="2"/>
        <v>63</v>
      </c>
      <c r="AO11" s="647">
        <f t="shared" si="2"/>
        <v>0</v>
      </c>
      <c r="AP11" s="648">
        <f t="shared" si="2"/>
        <v>165829</v>
      </c>
      <c r="AR11" s="286"/>
      <c r="AT11" s="432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7"/>
      <c r="CH11" s="424"/>
      <c r="CI11" s="431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287"/>
      <c r="CY11" s="287"/>
      <c r="CZ11" s="287"/>
      <c r="DA11" s="287"/>
      <c r="DB11" s="287"/>
      <c r="DC11" s="287"/>
      <c r="DD11" s="287"/>
      <c r="DE11" s="287"/>
      <c r="DF11" s="287"/>
      <c r="DG11" s="287"/>
      <c r="DH11" s="287"/>
      <c r="DI11" s="287"/>
      <c r="DJ11" s="287"/>
      <c r="DK11" s="287"/>
      <c r="DL11" s="287"/>
      <c r="DM11" s="287"/>
      <c r="DN11" s="287"/>
      <c r="DO11" s="287"/>
      <c r="DP11" s="287"/>
      <c r="DQ11" s="287"/>
      <c r="DR11" s="287"/>
      <c r="DS11" s="287"/>
      <c r="DT11" s="287"/>
      <c r="DU11" s="287"/>
      <c r="DV11" s="287"/>
    </row>
    <row r="12" spans="1:126" s="286" customFormat="1" ht="21" customHeight="1" x14ac:dyDescent="0.35">
      <c r="A12" s="292"/>
      <c r="B12" s="285" t="s">
        <v>56</v>
      </c>
      <c r="C12" s="643">
        <v>623</v>
      </c>
      <c r="D12" s="643">
        <v>0</v>
      </c>
      <c r="E12" s="643">
        <v>3040</v>
      </c>
      <c r="F12" s="643">
        <v>60</v>
      </c>
      <c r="G12" s="643">
        <v>635</v>
      </c>
      <c r="H12" s="643">
        <v>474</v>
      </c>
      <c r="I12" s="643">
        <v>4626</v>
      </c>
      <c r="J12" s="643">
        <v>20</v>
      </c>
      <c r="K12" s="643">
        <v>1138</v>
      </c>
      <c r="L12" s="643">
        <v>4897</v>
      </c>
      <c r="M12" s="643">
        <v>32</v>
      </c>
      <c r="N12" s="643">
        <v>175</v>
      </c>
      <c r="O12" s="643">
        <v>3227</v>
      </c>
      <c r="P12" s="643">
        <v>224</v>
      </c>
      <c r="Q12" s="643">
        <v>1823</v>
      </c>
      <c r="R12" s="643">
        <f>SUM(E12:Q12)</f>
        <v>20371</v>
      </c>
      <c r="S12" s="643">
        <v>0</v>
      </c>
      <c r="T12" s="643">
        <v>621</v>
      </c>
      <c r="U12" s="643">
        <v>12773</v>
      </c>
      <c r="V12" s="643">
        <v>8866</v>
      </c>
      <c r="W12" s="643">
        <v>9402</v>
      </c>
      <c r="X12" s="643">
        <v>7954</v>
      </c>
      <c r="Y12" s="643">
        <v>31</v>
      </c>
      <c r="Z12" s="643">
        <v>0</v>
      </c>
      <c r="AA12" s="643">
        <v>71</v>
      </c>
      <c r="AB12" s="643">
        <v>45</v>
      </c>
      <c r="AC12" s="643">
        <v>373</v>
      </c>
      <c r="AD12" s="643">
        <v>425</v>
      </c>
      <c r="AE12" s="643">
        <v>0</v>
      </c>
      <c r="AF12" s="643">
        <v>182</v>
      </c>
      <c r="AG12" s="643">
        <v>21165</v>
      </c>
      <c r="AH12" s="643">
        <v>14</v>
      </c>
      <c r="AI12" s="643">
        <v>55</v>
      </c>
      <c r="AJ12" s="643">
        <v>728</v>
      </c>
      <c r="AK12" s="643">
        <v>2929</v>
      </c>
      <c r="AL12" s="643">
        <v>457</v>
      </c>
      <c r="AM12" s="643">
        <v>672</v>
      </c>
      <c r="AN12" s="643">
        <v>52</v>
      </c>
      <c r="AO12" s="643">
        <v>0</v>
      </c>
      <c r="AP12" s="644">
        <f>SUM(S12:AO12)+R12+C12+D12</f>
        <v>87809</v>
      </c>
      <c r="AT12" s="426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7"/>
      <c r="CH12" s="428"/>
      <c r="CI12" s="425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287"/>
      <c r="CY12" s="287"/>
      <c r="CZ12" s="287"/>
      <c r="DA12" s="287"/>
      <c r="DB12" s="287"/>
      <c r="DC12" s="287"/>
      <c r="DD12" s="287"/>
      <c r="DE12" s="287"/>
      <c r="DF12" s="287"/>
      <c r="DG12" s="287"/>
      <c r="DH12" s="287"/>
      <c r="DI12" s="287"/>
      <c r="DJ12" s="287"/>
      <c r="DK12" s="287"/>
      <c r="DL12" s="287"/>
      <c r="DM12" s="287"/>
      <c r="DN12" s="287"/>
      <c r="DO12" s="287"/>
      <c r="DP12" s="287"/>
      <c r="DQ12" s="287"/>
      <c r="DR12" s="287"/>
      <c r="DS12" s="287"/>
      <c r="DT12" s="287"/>
      <c r="DU12" s="287"/>
      <c r="DV12" s="287"/>
    </row>
    <row r="13" spans="1:126" s="286" customFormat="1" ht="21" customHeight="1" x14ac:dyDescent="0.35">
      <c r="A13" s="284"/>
      <c r="B13" s="285" t="s">
        <v>57</v>
      </c>
      <c r="C13" s="643">
        <v>779</v>
      </c>
      <c r="D13" s="643">
        <v>0</v>
      </c>
      <c r="E13" s="643">
        <v>1438</v>
      </c>
      <c r="F13" s="643">
        <v>10</v>
      </c>
      <c r="G13" s="643">
        <v>669</v>
      </c>
      <c r="H13" s="643">
        <v>0</v>
      </c>
      <c r="I13" s="643">
        <v>880</v>
      </c>
      <c r="J13" s="643">
        <v>1826</v>
      </c>
      <c r="K13" s="643">
        <v>969</v>
      </c>
      <c r="L13" s="643">
        <v>1528</v>
      </c>
      <c r="M13" s="643">
        <v>18</v>
      </c>
      <c r="N13" s="643">
        <v>82</v>
      </c>
      <c r="O13" s="643">
        <v>375</v>
      </c>
      <c r="P13" s="643">
        <v>1909</v>
      </c>
      <c r="Q13" s="643">
        <v>273</v>
      </c>
      <c r="R13" s="643">
        <f>SUM(E13:Q13)</f>
        <v>9977</v>
      </c>
      <c r="S13" s="643">
        <v>0</v>
      </c>
      <c r="T13" s="643">
        <v>421</v>
      </c>
      <c r="U13" s="643">
        <v>4696</v>
      </c>
      <c r="V13" s="643">
        <v>4330</v>
      </c>
      <c r="W13" s="643">
        <v>4762</v>
      </c>
      <c r="X13" s="643">
        <v>1843</v>
      </c>
      <c r="Y13" s="643">
        <v>2</v>
      </c>
      <c r="Z13" s="643">
        <v>0</v>
      </c>
      <c r="AA13" s="643">
        <v>4</v>
      </c>
      <c r="AB13" s="643">
        <v>9</v>
      </c>
      <c r="AC13" s="643">
        <v>55</v>
      </c>
      <c r="AD13" s="643">
        <v>80</v>
      </c>
      <c r="AE13" s="643">
        <v>7</v>
      </c>
      <c r="AF13" s="643">
        <v>88</v>
      </c>
      <c r="AG13" s="643">
        <v>3698</v>
      </c>
      <c r="AH13" s="643">
        <v>0</v>
      </c>
      <c r="AI13" s="643">
        <v>1</v>
      </c>
      <c r="AJ13" s="643">
        <v>121</v>
      </c>
      <c r="AK13" s="643">
        <v>1149</v>
      </c>
      <c r="AL13" s="643">
        <v>202</v>
      </c>
      <c r="AM13" s="643">
        <v>244</v>
      </c>
      <c r="AN13" s="643">
        <v>2</v>
      </c>
      <c r="AO13" s="643">
        <v>0</v>
      </c>
      <c r="AP13" s="644">
        <f>SUM(S13:AO13)+R13+C13+D13</f>
        <v>32470</v>
      </c>
      <c r="AT13" s="426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7"/>
      <c r="CH13" s="428"/>
      <c r="CI13" s="425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287"/>
      <c r="CY13" s="287"/>
      <c r="CZ13" s="287"/>
      <c r="DA13" s="287"/>
      <c r="DB13" s="287"/>
      <c r="DC13" s="287"/>
      <c r="DD13" s="287"/>
      <c r="DE13" s="287"/>
      <c r="DF13" s="287"/>
      <c r="DG13" s="287"/>
      <c r="DH13" s="287"/>
      <c r="DI13" s="287"/>
      <c r="DJ13" s="287"/>
      <c r="DK13" s="287"/>
      <c r="DL13" s="287"/>
      <c r="DM13" s="287"/>
      <c r="DN13" s="287"/>
      <c r="DO13" s="287"/>
      <c r="DP13" s="287"/>
      <c r="DQ13" s="287"/>
      <c r="DR13" s="287"/>
      <c r="DS13" s="287"/>
      <c r="DT13" s="287"/>
      <c r="DU13" s="287"/>
      <c r="DV13" s="287"/>
    </row>
    <row r="14" spans="1:126" s="286" customFormat="1" ht="21" customHeight="1" x14ac:dyDescent="0.35">
      <c r="A14" s="293"/>
      <c r="B14" s="285" t="s">
        <v>58</v>
      </c>
      <c r="C14" s="643">
        <v>1632</v>
      </c>
      <c r="D14" s="643">
        <v>84</v>
      </c>
      <c r="E14" s="643">
        <v>3148</v>
      </c>
      <c r="F14" s="643">
        <v>27</v>
      </c>
      <c r="G14" s="643">
        <v>1359</v>
      </c>
      <c r="H14" s="643">
        <v>0</v>
      </c>
      <c r="I14" s="643">
        <v>1531</v>
      </c>
      <c r="J14" s="643">
        <v>187</v>
      </c>
      <c r="K14" s="643">
        <v>2347</v>
      </c>
      <c r="L14" s="643">
        <v>3467</v>
      </c>
      <c r="M14" s="643">
        <v>11</v>
      </c>
      <c r="N14" s="643">
        <v>155</v>
      </c>
      <c r="O14" s="643">
        <v>645</v>
      </c>
      <c r="P14" s="643">
        <v>2243</v>
      </c>
      <c r="Q14" s="643">
        <v>1119</v>
      </c>
      <c r="R14" s="643">
        <f>SUM(E14:Q14)</f>
        <v>16239</v>
      </c>
      <c r="S14" s="643">
        <v>6</v>
      </c>
      <c r="T14" s="643">
        <v>705</v>
      </c>
      <c r="U14" s="643">
        <v>9631</v>
      </c>
      <c r="V14" s="643">
        <v>4190</v>
      </c>
      <c r="W14" s="643">
        <v>4592</v>
      </c>
      <c r="X14" s="643">
        <v>1950</v>
      </c>
      <c r="Y14" s="643">
        <v>6</v>
      </c>
      <c r="Z14" s="643">
        <v>0</v>
      </c>
      <c r="AA14" s="643">
        <v>0</v>
      </c>
      <c r="AB14" s="643">
        <v>10</v>
      </c>
      <c r="AC14" s="643">
        <v>53</v>
      </c>
      <c r="AD14" s="643">
        <v>132</v>
      </c>
      <c r="AE14" s="643">
        <v>6</v>
      </c>
      <c r="AF14" s="643">
        <v>22</v>
      </c>
      <c r="AG14" s="643">
        <v>4223</v>
      </c>
      <c r="AH14" s="643">
        <v>0</v>
      </c>
      <c r="AI14" s="643">
        <v>9</v>
      </c>
      <c r="AJ14" s="643">
        <v>79</v>
      </c>
      <c r="AK14" s="643">
        <v>1274</v>
      </c>
      <c r="AL14" s="643">
        <v>413</v>
      </c>
      <c r="AM14" s="643">
        <v>285</v>
      </c>
      <c r="AN14" s="643">
        <v>9</v>
      </c>
      <c r="AO14" s="643">
        <v>0</v>
      </c>
      <c r="AP14" s="644">
        <f>SUM(S14:AO14)+R14+C14+D14</f>
        <v>45550</v>
      </c>
      <c r="AT14" s="426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7"/>
      <c r="CH14" s="428"/>
      <c r="CI14" s="425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287"/>
      <c r="CY14" s="287"/>
      <c r="CZ14" s="287"/>
      <c r="DA14" s="287"/>
      <c r="DB14" s="287"/>
      <c r="DC14" s="287"/>
      <c r="DD14" s="287"/>
      <c r="DE14" s="287"/>
      <c r="DF14" s="287"/>
      <c r="DG14" s="287"/>
      <c r="DH14" s="287"/>
      <c r="DI14" s="287"/>
      <c r="DJ14" s="287"/>
      <c r="DK14" s="287"/>
      <c r="DL14" s="287"/>
      <c r="DM14" s="287"/>
      <c r="DN14" s="287"/>
      <c r="DO14" s="287"/>
      <c r="DP14" s="287"/>
      <c r="DQ14" s="287"/>
      <c r="DR14" s="287"/>
      <c r="DS14" s="287"/>
      <c r="DT14" s="287"/>
      <c r="DU14" s="287"/>
      <c r="DV14" s="287"/>
    </row>
    <row r="15" spans="1:126" s="291" customFormat="1" ht="26.4" customHeight="1" x14ac:dyDescent="0.35">
      <c r="A15" s="289" t="s">
        <v>59</v>
      </c>
      <c r="B15" s="244"/>
      <c r="C15" s="647">
        <f t="shared" ref="C15:AP15" si="3">SUM(C16:C17)</f>
        <v>771</v>
      </c>
      <c r="D15" s="647">
        <f t="shared" si="3"/>
        <v>16</v>
      </c>
      <c r="E15" s="647">
        <f t="shared" si="3"/>
        <v>4037</v>
      </c>
      <c r="F15" s="647">
        <f t="shared" si="3"/>
        <v>80</v>
      </c>
      <c r="G15" s="647">
        <f t="shared" si="3"/>
        <v>943</v>
      </c>
      <c r="H15" s="647">
        <f t="shared" si="3"/>
        <v>0</v>
      </c>
      <c r="I15" s="647">
        <f t="shared" si="3"/>
        <v>667</v>
      </c>
      <c r="J15" s="647">
        <f t="shared" si="3"/>
        <v>20</v>
      </c>
      <c r="K15" s="647">
        <f t="shared" si="3"/>
        <v>1378</v>
      </c>
      <c r="L15" s="647">
        <f t="shared" si="3"/>
        <v>1428</v>
      </c>
      <c r="M15" s="647">
        <f t="shared" si="3"/>
        <v>69</v>
      </c>
      <c r="N15" s="647">
        <f t="shared" si="3"/>
        <v>475</v>
      </c>
      <c r="O15" s="647">
        <f t="shared" si="3"/>
        <v>519</v>
      </c>
      <c r="P15" s="647">
        <f t="shared" si="3"/>
        <v>845</v>
      </c>
      <c r="Q15" s="647">
        <f t="shared" si="3"/>
        <v>891</v>
      </c>
      <c r="R15" s="647">
        <f t="shared" si="3"/>
        <v>11352</v>
      </c>
      <c r="S15" s="647">
        <f t="shared" si="3"/>
        <v>3</v>
      </c>
      <c r="T15" s="647">
        <f t="shared" si="3"/>
        <v>397</v>
      </c>
      <c r="U15" s="647">
        <f t="shared" si="3"/>
        <v>8844</v>
      </c>
      <c r="V15" s="647">
        <f t="shared" si="3"/>
        <v>14573</v>
      </c>
      <c r="W15" s="647">
        <f t="shared" si="3"/>
        <v>12216</v>
      </c>
      <c r="X15" s="647">
        <f t="shared" si="3"/>
        <v>6709</v>
      </c>
      <c r="Y15" s="647">
        <f t="shared" si="3"/>
        <v>11</v>
      </c>
      <c r="Z15" s="647">
        <f t="shared" si="3"/>
        <v>13</v>
      </c>
      <c r="AA15" s="647">
        <f t="shared" si="3"/>
        <v>63</v>
      </c>
      <c r="AB15" s="647">
        <f t="shared" si="3"/>
        <v>34</v>
      </c>
      <c r="AC15" s="647">
        <f t="shared" si="3"/>
        <v>170</v>
      </c>
      <c r="AD15" s="647">
        <f t="shared" si="3"/>
        <v>217</v>
      </c>
      <c r="AE15" s="647">
        <f t="shared" si="3"/>
        <v>94</v>
      </c>
      <c r="AF15" s="647">
        <f t="shared" si="3"/>
        <v>249</v>
      </c>
      <c r="AG15" s="647">
        <f t="shared" si="3"/>
        <v>12355</v>
      </c>
      <c r="AH15" s="647">
        <f t="shared" si="3"/>
        <v>2</v>
      </c>
      <c r="AI15" s="647">
        <f t="shared" si="3"/>
        <v>19</v>
      </c>
      <c r="AJ15" s="647">
        <f t="shared" si="3"/>
        <v>458</v>
      </c>
      <c r="AK15" s="647">
        <f t="shared" si="3"/>
        <v>3614</v>
      </c>
      <c r="AL15" s="647">
        <f t="shared" si="3"/>
        <v>451</v>
      </c>
      <c r="AM15" s="647">
        <f t="shared" si="3"/>
        <v>666</v>
      </c>
      <c r="AN15" s="647">
        <f t="shared" si="3"/>
        <v>40</v>
      </c>
      <c r="AO15" s="647">
        <f t="shared" si="3"/>
        <v>0</v>
      </c>
      <c r="AP15" s="648">
        <f t="shared" si="3"/>
        <v>73337</v>
      </c>
      <c r="AR15" s="286"/>
      <c r="AT15" s="432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7"/>
      <c r="CH15" s="424"/>
      <c r="CI15" s="431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287"/>
      <c r="CY15" s="287"/>
      <c r="CZ15" s="287"/>
      <c r="DA15" s="287"/>
      <c r="DB15" s="287"/>
      <c r="DC15" s="287"/>
      <c r="DD15" s="287"/>
      <c r="DE15" s="287"/>
      <c r="DF15" s="287"/>
      <c r="DG15" s="287"/>
      <c r="DH15" s="287"/>
      <c r="DI15" s="287"/>
      <c r="DJ15" s="287"/>
      <c r="DK15" s="287"/>
      <c r="DL15" s="287"/>
      <c r="DM15" s="287"/>
      <c r="DN15" s="287"/>
      <c r="DO15" s="287"/>
      <c r="DP15" s="287"/>
      <c r="DQ15" s="287"/>
      <c r="DR15" s="287"/>
      <c r="DS15" s="287"/>
      <c r="DT15" s="287"/>
      <c r="DU15" s="287"/>
      <c r="DV15" s="287"/>
    </row>
    <row r="16" spans="1:126" s="286" customFormat="1" ht="21" customHeight="1" x14ac:dyDescent="0.35">
      <c r="A16" s="293"/>
      <c r="B16" s="285" t="s">
        <v>60</v>
      </c>
      <c r="C16" s="643">
        <v>304</v>
      </c>
      <c r="D16" s="643">
        <v>16</v>
      </c>
      <c r="E16" s="643">
        <v>1878</v>
      </c>
      <c r="F16" s="643">
        <v>61</v>
      </c>
      <c r="G16" s="643">
        <v>516</v>
      </c>
      <c r="H16" s="643">
        <v>0</v>
      </c>
      <c r="I16" s="643">
        <v>437</v>
      </c>
      <c r="J16" s="643">
        <v>0</v>
      </c>
      <c r="K16" s="643">
        <v>964</v>
      </c>
      <c r="L16" s="643">
        <v>700</v>
      </c>
      <c r="M16" s="643">
        <v>30</v>
      </c>
      <c r="N16" s="643">
        <v>171</v>
      </c>
      <c r="O16" s="643">
        <v>463</v>
      </c>
      <c r="P16" s="643">
        <v>538</v>
      </c>
      <c r="Q16" s="643">
        <v>423</v>
      </c>
      <c r="R16" s="643">
        <f>SUM(E16:Q16)</f>
        <v>6181</v>
      </c>
      <c r="S16" s="643">
        <v>3</v>
      </c>
      <c r="T16" s="643">
        <v>218</v>
      </c>
      <c r="U16" s="643">
        <v>5675</v>
      </c>
      <c r="V16" s="643">
        <v>11271</v>
      </c>
      <c r="W16" s="643">
        <v>10157</v>
      </c>
      <c r="X16" s="643">
        <v>4167</v>
      </c>
      <c r="Y16" s="643">
        <v>3</v>
      </c>
      <c r="Z16" s="643">
        <v>13</v>
      </c>
      <c r="AA16" s="643">
        <v>28</v>
      </c>
      <c r="AB16" s="643">
        <v>25</v>
      </c>
      <c r="AC16" s="643">
        <v>86</v>
      </c>
      <c r="AD16" s="643">
        <v>167</v>
      </c>
      <c r="AE16" s="643">
        <v>0</v>
      </c>
      <c r="AF16" s="643">
        <v>201</v>
      </c>
      <c r="AG16" s="643">
        <v>9927</v>
      </c>
      <c r="AH16" s="643">
        <v>2</v>
      </c>
      <c r="AI16" s="643">
        <v>14</v>
      </c>
      <c r="AJ16" s="643">
        <v>174</v>
      </c>
      <c r="AK16" s="643">
        <v>1361</v>
      </c>
      <c r="AL16" s="643">
        <v>218</v>
      </c>
      <c r="AM16" s="643">
        <v>404</v>
      </c>
      <c r="AN16" s="643">
        <v>24</v>
      </c>
      <c r="AO16" s="643">
        <v>0</v>
      </c>
      <c r="AP16" s="644">
        <f>SUM(S16:AO16)+R16+C16+D16</f>
        <v>50639</v>
      </c>
      <c r="AT16" s="426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7"/>
      <c r="CH16" s="428"/>
      <c r="CI16" s="425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287"/>
      <c r="CY16" s="287"/>
      <c r="CZ16" s="287"/>
      <c r="DA16" s="287"/>
      <c r="DB16" s="287"/>
      <c r="DC16" s="287"/>
      <c r="DD16" s="287"/>
      <c r="DE16" s="287"/>
      <c r="DF16" s="287"/>
      <c r="DG16" s="287"/>
      <c r="DH16" s="287"/>
      <c r="DI16" s="287"/>
      <c r="DJ16" s="287"/>
      <c r="DK16" s="287"/>
      <c r="DL16" s="287"/>
      <c r="DM16" s="287"/>
      <c r="DN16" s="287"/>
      <c r="DO16" s="287"/>
      <c r="DP16" s="287"/>
      <c r="DQ16" s="287"/>
      <c r="DR16" s="287"/>
      <c r="DS16" s="287"/>
      <c r="DT16" s="287"/>
      <c r="DU16" s="287"/>
      <c r="DV16" s="287"/>
    </row>
    <row r="17" spans="1:126" s="286" customFormat="1" ht="21" customHeight="1" x14ac:dyDescent="0.35">
      <c r="A17" s="293"/>
      <c r="B17" s="285" t="s">
        <v>61</v>
      </c>
      <c r="C17" s="643">
        <v>467</v>
      </c>
      <c r="D17" s="643">
        <v>0</v>
      </c>
      <c r="E17" s="643">
        <v>2159</v>
      </c>
      <c r="F17" s="643">
        <v>19</v>
      </c>
      <c r="G17" s="643">
        <v>427</v>
      </c>
      <c r="H17" s="643">
        <v>0</v>
      </c>
      <c r="I17" s="643">
        <v>230</v>
      </c>
      <c r="J17" s="643">
        <v>20</v>
      </c>
      <c r="K17" s="643">
        <v>414</v>
      </c>
      <c r="L17" s="643">
        <v>728</v>
      </c>
      <c r="M17" s="643">
        <v>39</v>
      </c>
      <c r="N17" s="643">
        <v>304</v>
      </c>
      <c r="O17" s="643">
        <v>56</v>
      </c>
      <c r="P17" s="643">
        <v>307</v>
      </c>
      <c r="Q17" s="643">
        <v>468</v>
      </c>
      <c r="R17" s="643">
        <f>SUM(E17:Q17)</f>
        <v>5171</v>
      </c>
      <c r="S17" s="643">
        <v>0</v>
      </c>
      <c r="T17" s="643">
        <v>179</v>
      </c>
      <c r="U17" s="643">
        <v>3169</v>
      </c>
      <c r="V17" s="643">
        <v>3302</v>
      </c>
      <c r="W17" s="643">
        <v>2059</v>
      </c>
      <c r="X17" s="643">
        <v>2542</v>
      </c>
      <c r="Y17" s="643">
        <v>8</v>
      </c>
      <c r="Z17" s="643">
        <v>0</v>
      </c>
      <c r="AA17" s="643">
        <v>35</v>
      </c>
      <c r="AB17" s="643">
        <v>9</v>
      </c>
      <c r="AC17" s="643">
        <v>84</v>
      </c>
      <c r="AD17" s="643">
        <v>50</v>
      </c>
      <c r="AE17" s="643">
        <v>94</v>
      </c>
      <c r="AF17" s="643">
        <v>48</v>
      </c>
      <c r="AG17" s="643">
        <v>2428</v>
      </c>
      <c r="AH17" s="643">
        <v>0</v>
      </c>
      <c r="AI17" s="643">
        <v>5</v>
      </c>
      <c r="AJ17" s="643">
        <v>284</v>
      </c>
      <c r="AK17" s="643">
        <v>2253</v>
      </c>
      <c r="AL17" s="643">
        <v>233</v>
      </c>
      <c r="AM17" s="643">
        <v>262</v>
      </c>
      <c r="AN17" s="643">
        <v>16</v>
      </c>
      <c r="AO17" s="643">
        <v>0</v>
      </c>
      <c r="AP17" s="644">
        <f>SUM(S17:AO17)+R17+C17+D17</f>
        <v>22698</v>
      </c>
      <c r="AT17" s="426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7"/>
      <c r="CH17" s="428"/>
      <c r="CI17" s="425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287"/>
      <c r="CY17" s="287"/>
      <c r="CZ17" s="287"/>
      <c r="DA17" s="287"/>
      <c r="DB17" s="287"/>
      <c r="DC17" s="287"/>
      <c r="DD17" s="287"/>
      <c r="DE17" s="287"/>
      <c r="DF17" s="287"/>
      <c r="DG17" s="287"/>
      <c r="DH17" s="287"/>
      <c r="DI17" s="287"/>
      <c r="DJ17" s="287"/>
      <c r="DK17" s="287"/>
      <c r="DL17" s="287"/>
      <c r="DM17" s="287"/>
      <c r="DN17" s="287"/>
      <c r="DO17" s="287"/>
      <c r="DP17" s="287"/>
      <c r="DQ17" s="287"/>
      <c r="DR17" s="287"/>
      <c r="DS17" s="287"/>
      <c r="DT17" s="287"/>
      <c r="DU17" s="287"/>
      <c r="DV17" s="287"/>
    </row>
    <row r="18" spans="1:126" s="291" customFormat="1" ht="26.4" customHeight="1" x14ac:dyDescent="0.35">
      <c r="A18" s="289" t="s">
        <v>62</v>
      </c>
      <c r="B18" s="285"/>
      <c r="C18" s="647">
        <f t="shared" ref="C18:AP18" si="4">SUM(C19:C21)</f>
        <v>1301</v>
      </c>
      <c r="D18" s="647">
        <f t="shared" si="4"/>
        <v>80</v>
      </c>
      <c r="E18" s="647">
        <f t="shared" si="4"/>
        <v>3867</v>
      </c>
      <c r="F18" s="647">
        <f t="shared" si="4"/>
        <v>275</v>
      </c>
      <c r="G18" s="647">
        <f t="shared" si="4"/>
        <v>2139</v>
      </c>
      <c r="H18" s="647">
        <f t="shared" si="4"/>
        <v>0</v>
      </c>
      <c r="I18" s="647">
        <f t="shared" si="4"/>
        <v>1499</v>
      </c>
      <c r="J18" s="647">
        <f t="shared" si="4"/>
        <v>10</v>
      </c>
      <c r="K18" s="647">
        <f t="shared" si="4"/>
        <v>4743</v>
      </c>
      <c r="L18" s="647">
        <f t="shared" si="4"/>
        <v>8227</v>
      </c>
      <c r="M18" s="647">
        <f t="shared" si="4"/>
        <v>184</v>
      </c>
      <c r="N18" s="647">
        <f t="shared" si="4"/>
        <v>327</v>
      </c>
      <c r="O18" s="647">
        <f t="shared" si="4"/>
        <v>1074</v>
      </c>
      <c r="P18" s="647">
        <f t="shared" si="4"/>
        <v>2218</v>
      </c>
      <c r="Q18" s="647">
        <f t="shared" si="4"/>
        <v>1449</v>
      </c>
      <c r="R18" s="647">
        <f t="shared" si="4"/>
        <v>26012</v>
      </c>
      <c r="S18" s="647">
        <f t="shared" si="4"/>
        <v>2</v>
      </c>
      <c r="T18" s="647">
        <f t="shared" si="4"/>
        <v>1032</v>
      </c>
      <c r="U18" s="647">
        <f t="shared" si="4"/>
        <v>12966</v>
      </c>
      <c r="V18" s="647">
        <f t="shared" si="4"/>
        <v>7904</v>
      </c>
      <c r="W18" s="647">
        <f t="shared" si="4"/>
        <v>9111</v>
      </c>
      <c r="X18" s="647">
        <f t="shared" si="4"/>
        <v>4806</v>
      </c>
      <c r="Y18" s="647">
        <f t="shared" si="4"/>
        <v>14</v>
      </c>
      <c r="Z18" s="647">
        <f t="shared" si="4"/>
        <v>10</v>
      </c>
      <c r="AA18" s="647">
        <f t="shared" si="4"/>
        <v>12</v>
      </c>
      <c r="AB18" s="647">
        <f t="shared" si="4"/>
        <v>58</v>
      </c>
      <c r="AC18" s="647">
        <f t="shared" si="4"/>
        <v>152</v>
      </c>
      <c r="AD18" s="647">
        <f t="shared" si="4"/>
        <v>281</v>
      </c>
      <c r="AE18" s="647">
        <f t="shared" si="4"/>
        <v>23</v>
      </c>
      <c r="AF18" s="647">
        <f t="shared" si="4"/>
        <v>77</v>
      </c>
      <c r="AG18" s="647">
        <f t="shared" si="4"/>
        <v>9258</v>
      </c>
      <c r="AH18" s="647">
        <f t="shared" si="4"/>
        <v>1</v>
      </c>
      <c r="AI18" s="647">
        <f t="shared" si="4"/>
        <v>38</v>
      </c>
      <c r="AJ18" s="647">
        <f t="shared" si="4"/>
        <v>388</v>
      </c>
      <c r="AK18" s="647">
        <f t="shared" si="4"/>
        <v>2713</v>
      </c>
      <c r="AL18" s="647">
        <f t="shared" si="4"/>
        <v>365</v>
      </c>
      <c r="AM18" s="647">
        <f t="shared" si="4"/>
        <v>571</v>
      </c>
      <c r="AN18" s="647">
        <f t="shared" si="4"/>
        <v>15</v>
      </c>
      <c r="AO18" s="647">
        <f t="shared" si="4"/>
        <v>0</v>
      </c>
      <c r="AP18" s="648">
        <f t="shared" si="4"/>
        <v>77190</v>
      </c>
      <c r="AR18" s="286"/>
      <c r="AT18" s="432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7"/>
      <c r="CH18" s="424"/>
      <c r="CI18" s="431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287"/>
      <c r="CY18" s="287"/>
      <c r="CZ18" s="287"/>
      <c r="DA18" s="287"/>
      <c r="DB18" s="287"/>
      <c r="DC18" s="287"/>
      <c r="DD18" s="287"/>
      <c r="DE18" s="287"/>
      <c r="DF18" s="287"/>
      <c r="DG18" s="287"/>
      <c r="DH18" s="287"/>
      <c r="DI18" s="287"/>
      <c r="DJ18" s="287"/>
      <c r="DK18" s="287"/>
      <c r="DL18" s="287"/>
      <c r="DM18" s="287"/>
      <c r="DN18" s="287"/>
      <c r="DO18" s="287"/>
      <c r="DP18" s="287"/>
      <c r="DQ18" s="287"/>
      <c r="DR18" s="287"/>
      <c r="DS18" s="287"/>
      <c r="DT18" s="287"/>
      <c r="DU18" s="287"/>
      <c r="DV18" s="287"/>
    </row>
    <row r="19" spans="1:126" s="286" customFormat="1" ht="21" customHeight="1" x14ac:dyDescent="0.35">
      <c r="A19" s="293"/>
      <c r="B19" s="285" t="s">
        <v>63</v>
      </c>
      <c r="C19" s="643">
        <v>423</v>
      </c>
      <c r="D19" s="643">
        <v>0</v>
      </c>
      <c r="E19" s="643">
        <v>1514</v>
      </c>
      <c r="F19" s="643">
        <v>185</v>
      </c>
      <c r="G19" s="643">
        <v>992</v>
      </c>
      <c r="H19" s="643">
        <v>0</v>
      </c>
      <c r="I19" s="643">
        <v>1225</v>
      </c>
      <c r="J19" s="643">
        <v>0</v>
      </c>
      <c r="K19" s="643">
        <v>1759</v>
      </c>
      <c r="L19" s="643">
        <v>4100</v>
      </c>
      <c r="M19" s="643">
        <v>46</v>
      </c>
      <c r="N19" s="643">
        <v>222</v>
      </c>
      <c r="O19" s="643">
        <v>297</v>
      </c>
      <c r="P19" s="643">
        <v>1368</v>
      </c>
      <c r="Q19" s="643">
        <v>530</v>
      </c>
      <c r="R19" s="643">
        <f>SUM(E19:Q19)</f>
        <v>12238</v>
      </c>
      <c r="S19" s="643">
        <v>0</v>
      </c>
      <c r="T19" s="643">
        <v>406</v>
      </c>
      <c r="U19" s="643">
        <v>6175</v>
      </c>
      <c r="V19" s="643">
        <v>4158</v>
      </c>
      <c r="W19" s="643">
        <v>5028</v>
      </c>
      <c r="X19" s="643">
        <v>2767</v>
      </c>
      <c r="Y19" s="643">
        <v>9</v>
      </c>
      <c r="Z19" s="643">
        <v>0</v>
      </c>
      <c r="AA19" s="643">
        <v>11</v>
      </c>
      <c r="AB19" s="643">
        <v>17</v>
      </c>
      <c r="AC19" s="643">
        <v>80</v>
      </c>
      <c r="AD19" s="643">
        <v>217</v>
      </c>
      <c r="AE19" s="643">
        <v>23</v>
      </c>
      <c r="AF19" s="643">
        <v>30</v>
      </c>
      <c r="AG19" s="643">
        <v>6051</v>
      </c>
      <c r="AH19" s="643">
        <v>1</v>
      </c>
      <c r="AI19" s="643">
        <v>6</v>
      </c>
      <c r="AJ19" s="643">
        <v>297</v>
      </c>
      <c r="AK19" s="643">
        <v>1584</v>
      </c>
      <c r="AL19" s="643">
        <v>209</v>
      </c>
      <c r="AM19" s="643">
        <v>295</v>
      </c>
      <c r="AN19" s="643">
        <v>6</v>
      </c>
      <c r="AO19" s="643">
        <v>0</v>
      </c>
      <c r="AP19" s="644">
        <f>SUM(S19:AO19)+R19+C19+D19</f>
        <v>40031</v>
      </c>
      <c r="AT19" s="426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7"/>
      <c r="CH19" s="428"/>
      <c r="CI19" s="425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287"/>
      <c r="CY19" s="287"/>
      <c r="CZ19" s="287"/>
      <c r="DA19" s="287"/>
      <c r="DB19" s="287"/>
      <c r="DC19" s="287"/>
      <c r="DD19" s="287"/>
      <c r="DE19" s="287"/>
      <c r="DF19" s="287"/>
      <c r="DG19" s="287"/>
      <c r="DH19" s="287"/>
      <c r="DI19" s="287"/>
      <c r="DJ19" s="287"/>
      <c r="DK19" s="287"/>
      <c r="DL19" s="287"/>
      <c r="DM19" s="287"/>
      <c r="DN19" s="287"/>
      <c r="DO19" s="287"/>
      <c r="DP19" s="287"/>
      <c r="DQ19" s="287"/>
      <c r="DR19" s="287"/>
      <c r="DS19" s="287"/>
      <c r="DT19" s="287"/>
      <c r="DU19" s="287"/>
      <c r="DV19" s="287"/>
    </row>
    <row r="20" spans="1:126" s="286" customFormat="1" ht="21" customHeight="1" x14ac:dyDescent="0.35">
      <c r="A20" s="245"/>
      <c r="B20" s="285" t="s">
        <v>64</v>
      </c>
      <c r="C20" s="643">
        <v>397</v>
      </c>
      <c r="D20" s="643">
        <v>51</v>
      </c>
      <c r="E20" s="643">
        <v>1452</v>
      </c>
      <c r="F20" s="643">
        <v>73</v>
      </c>
      <c r="G20" s="643">
        <v>604</v>
      </c>
      <c r="H20" s="643">
        <v>0</v>
      </c>
      <c r="I20" s="643">
        <v>92</v>
      </c>
      <c r="J20" s="643">
        <v>10</v>
      </c>
      <c r="K20" s="643">
        <v>1744</v>
      </c>
      <c r="L20" s="643">
        <v>3569</v>
      </c>
      <c r="M20" s="643">
        <v>129</v>
      </c>
      <c r="N20" s="643">
        <v>94</v>
      </c>
      <c r="O20" s="643">
        <v>657</v>
      </c>
      <c r="P20" s="643">
        <v>827</v>
      </c>
      <c r="Q20" s="643">
        <v>754</v>
      </c>
      <c r="R20" s="643">
        <f>SUM(E20:Q20)</f>
        <v>10005</v>
      </c>
      <c r="S20" s="643">
        <v>2</v>
      </c>
      <c r="T20" s="643">
        <v>491</v>
      </c>
      <c r="U20" s="643">
        <v>4270</v>
      </c>
      <c r="V20" s="643">
        <v>2132</v>
      </c>
      <c r="W20" s="643">
        <v>2262</v>
      </c>
      <c r="X20" s="643">
        <v>1072</v>
      </c>
      <c r="Y20" s="643">
        <v>0</v>
      </c>
      <c r="Z20" s="643">
        <v>0</v>
      </c>
      <c r="AA20" s="643">
        <v>1</v>
      </c>
      <c r="AB20" s="643">
        <v>39</v>
      </c>
      <c r="AC20" s="643">
        <v>43</v>
      </c>
      <c r="AD20" s="643">
        <v>41</v>
      </c>
      <c r="AE20" s="643">
        <v>0</v>
      </c>
      <c r="AF20" s="643">
        <v>40</v>
      </c>
      <c r="AG20" s="643">
        <v>2075</v>
      </c>
      <c r="AH20" s="643">
        <v>0</v>
      </c>
      <c r="AI20" s="643">
        <v>32</v>
      </c>
      <c r="AJ20" s="643">
        <v>49</v>
      </c>
      <c r="AK20" s="643">
        <v>707</v>
      </c>
      <c r="AL20" s="643">
        <v>90</v>
      </c>
      <c r="AM20" s="643">
        <v>104</v>
      </c>
      <c r="AN20" s="643">
        <v>3</v>
      </c>
      <c r="AO20" s="643">
        <v>0</v>
      </c>
      <c r="AP20" s="644">
        <f>SUM(S20:AO20)+R20+C20+D20</f>
        <v>23906</v>
      </c>
      <c r="AT20" s="426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7"/>
      <c r="CH20" s="428"/>
      <c r="CI20" s="425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287"/>
      <c r="CY20" s="287"/>
      <c r="CZ20" s="287"/>
      <c r="DA20" s="287"/>
      <c r="DB20" s="287"/>
      <c r="DC20" s="287"/>
      <c r="DD20" s="287"/>
      <c r="DE20" s="287"/>
      <c r="DF20" s="287"/>
      <c r="DG20" s="287"/>
      <c r="DH20" s="287"/>
      <c r="DI20" s="287"/>
      <c r="DJ20" s="287"/>
      <c r="DK20" s="287"/>
      <c r="DL20" s="287"/>
      <c r="DM20" s="287"/>
      <c r="DN20" s="287"/>
      <c r="DO20" s="287"/>
      <c r="DP20" s="287"/>
      <c r="DQ20" s="287"/>
      <c r="DR20" s="287"/>
      <c r="DS20" s="287"/>
      <c r="DT20" s="287"/>
      <c r="DU20" s="287"/>
      <c r="DV20" s="287"/>
    </row>
    <row r="21" spans="1:126" s="286" customFormat="1" ht="21" customHeight="1" x14ac:dyDescent="0.35">
      <c r="A21" s="245"/>
      <c r="B21" s="285" t="s">
        <v>65</v>
      </c>
      <c r="C21" s="643">
        <v>481</v>
      </c>
      <c r="D21" s="643">
        <v>29</v>
      </c>
      <c r="E21" s="643">
        <v>901</v>
      </c>
      <c r="F21" s="643">
        <v>17</v>
      </c>
      <c r="G21" s="643">
        <v>543</v>
      </c>
      <c r="H21" s="643">
        <v>0</v>
      </c>
      <c r="I21" s="643">
        <v>182</v>
      </c>
      <c r="J21" s="643">
        <v>0</v>
      </c>
      <c r="K21" s="643">
        <v>1240</v>
      </c>
      <c r="L21" s="643">
        <v>558</v>
      </c>
      <c r="M21" s="643">
        <v>9</v>
      </c>
      <c r="N21" s="643">
        <v>11</v>
      </c>
      <c r="O21" s="643">
        <v>120</v>
      </c>
      <c r="P21" s="643">
        <v>23</v>
      </c>
      <c r="Q21" s="643">
        <v>165</v>
      </c>
      <c r="R21" s="643">
        <f>SUM(E21:Q21)</f>
        <v>3769</v>
      </c>
      <c r="S21" s="643">
        <v>0</v>
      </c>
      <c r="T21" s="643">
        <v>135</v>
      </c>
      <c r="U21" s="643">
        <v>2521</v>
      </c>
      <c r="V21" s="643">
        <v>1614</v>
      </c>
      <c r="W21" s="643">
        <v>1821</v>
      </c>
      <c r="X21" s="643">
        <v>967</v>
      </c>
      <c r="Y21" s="643">
        <v>5</v>
      </c>
      <c r="Z21" s="643">
        <v>10</v>
      </c>
      <c r="AA21" s="643">
        <v>0</v>
      </c>
      <c r="AB21" s="643">
        <v>2</v>
      </c>
      <c r="AC21" s="643">
        <v>29</v>
      </c>
      <c r="AD21" s="643">
        <v>23</v>
      </c>
      <c r="AE21" s="643">
        <v>0</v>
      </c>
      <c r="AF21" s="643">
        <v>7</v>
      </c>
      <c r="AG21" s="643">
        <v>1132</v>
      </c>
      <c r="AH21" s="643">
        <v>0</v>
      </c>
      <c r="AI21" s="643">
        <v>0</v>
      </c>
      <c r="AJ21" s="643">
        <v>42</v>
      </c>
      <c r="AK21" s="643">
        <v>422</v>
      </c>
      <c r="AL21" s="643">
        <v>66</v>
      </c>
      <c r="AM21" s="643">
        <v>172</v>
      </c>
      <c r="AN21" s="643">
        <v>6</v>
      </c>
      <c r="AO21" s="643">
        <v>0</v>
      </c>
      <c r="AP21" s="644">
        <f>SUM(S21:AO21)+R21+C21+D21</f>
        <v>13253</v>
      </c>
      <c r="AT21" s="426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7"/>
      <c r="CH21" s="428"/>
      <c r="CI21" s="425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287"/>
      <c r="CY21" s="287"/>
      <c r="CZ21" s="287"/>
      <c r="DA21" s="287"/>
      <c r="DB21" s="287"/>
      <c r="DC21" s="287"/>
      <c r="DD21" s="287"/>
      <c r="DE21" s="287"/>
      <c r="DF21" s="287"/>
      <c r="DG21" s="287"/>
      <c r="DH21" s="287"/>
      <c r="DI21" s="287"/>
      <c r="DJ21" s="287"/>
      <c r="DK21" s="287"/>
      <c r="DL21" s="287"/>
      <c r="DM21" s="287"/>
      <c r="DN21" s="287"/>
      <c r="DO21" s="287"/>
      <c r="DP21" s="287"/>
      <c r="DQ21" s="287"/>
      <c r="DR21" s="287"/>
      <c r="DS21" s="287"/>
      <c r="DT21" s="287"/>
      <c r="DU21" s="287"/>
      <c r="DV21" s="287"/>
    </row>
    <row r="22" spans="1:126" s="291" customFormat="1" ht="26.4" customHeight="1" x14ac:dyDescent="0.35">
      <c r="A22" s="289" t="s">
        <v>66</v>
      </c>
      <c r="B22" s="294"/>
      <c r="C22" s="647">
        <f t="shared" ref="C22:AP22" si="5">SUM(C23:C28)</f>
        <v>1207</v>
      </c>
      <c r="D22" s="647">
        <f t="shared" si="5"/>
        <v>3</v>
      </c>
      <c r="E22" s="647">
        <f t="shared" si="5"/>
        <v>9258</v>
      </c>
      <c r="F22" s="647">
        <f t="shared" si="5"/>
        <v>2684</v>
      </c>
      <c r="G22" s="647">
        <f t="shared" si="5"/>
        <v>3544</v>
      </c>
      <c r="H22" s="647">
        <f t="shared" si="5"/>
        <v>178</v>
      </c>
      <c r="I22" s="647">
        <f t="shared" si="5"/>
        <v>2306</v>
      </c>
      <c r="J22" s="647">
        <f t="shared" si="5"/>
        <v>264</v>
      </c>
      <c r="K22" s="647">
        <f t="shared" si="5"/>
        <v>4598</v>
      </c>
      <c r="L22" s="647">
        <f t="shared" si="5"/>
        <v>8377</v>
      </c>
      <c r="M22" s="647">
        <f t="shared" si="5"/>
        <v>458</v>
      </c>
      <c r="N22" s="647">
        <f t="shared" si="5"/>
        <v>668</v>
      </c>
      <c r="O22" s="647">
        <f t="shared" si="5"/>
        <v>1264</v>
      </c>
      <c r="P22" s="647">
        <f t="shared" si="5"/>
        <v>8755</v>
      </c>
      <c r="Q22" s="647">
        <f t="shared" si="5"/>
        <v>2614</v>
      </c>
      <c r="R22" s="647">
        <f t="shared" si="5"/>
        <v>44968</v>
      </c>
      <c r="S22" s="647">
        <f t="shared" si="5"/>
        <v>6</v>
      </c>
      <c r="T22" s="647">
        <f t="shared" si="5"/>
        <v>1250</v>
      </c>
      <c r="U22" s="647">
        <f t="shared" si="5"/>
        <v>25637</v>
      </c>
      <c r="V22" s="647">
        <f t="shared" si="5"/>
        <v>12904</v>
      </c>
      <c r="W22" s="647">
        <f t="shared" si="5"/>
        <v>13732</v>
      </c>
      <c r="X22" s="647">
        <f t="shared" si="5"/>
        <v>6422</v>
      </c>
      <c r="Y22" s="647">
        <f t="shared" si="5"/>
        <v>51</v>
      </c>
      <c r="Z22" s="647">
        <f t="shared" si="5"/>
        <v>0</v>
      </c>
      <c r="AA22" s="647">
        <f t="shared" si="5"/>
        <v>40</v>
      </c>
      <c r="AB22" s="647">
        <f t="shared" si="5"/>
        <v>76</v>
      </c>
      <c r="AC22" s="647">
        <f t="shared" si="5"/>
        <v>253</v>
      </c>
      <c r="AD22" s="647">
        <f t="shared" si="5"/>
        <v>465</v>
      </c>
      <c r="AE22" s="647">
        <f t="shared" si="5"/>
        <v>9</v>
      </c>
      <c r="AF22" s="647">
        <f t="shared" si="5"/>
        <v>219</v>
      </c>
      <c r="AG22" s="647">
        <f t="shared" si="5"/>
        <v>17532</v>
      </c>
      <c r="AH22" s="647">
        <f t="shared" si="5"/>
        <v>14</v>
      </c>
      <c r="AI22" s="647">
        <f t="shared" si="5"/>
        <v>30</v>
      </c>
      <c r="AJ22" s="647">
        <f t="shared" si="5"/>
        <v>658</v>
      </c>
      <c r="AK22" s="647">
        <f t="shared" si="5"/>
        <v>3909</v>
      </c>
      <c r="AL22" s="647">
        <f t="shared" si="5"/>
        <v>623</v>
      </c>
      <c r="AM22" s="647">
        <f t="shared" si="5"/>
        <v>812</v>
      </c>
      <c r="AN22" s="647">
        <f t="shared" si="5"/>
        <v>8</v>
      </c>
      <c r="AO22" s="647">
        <f t="shared" si="5"/>
        <v>0</v>
      </c>
      <c r="AP22" s="648">
        <f t="shared" si="5"/>
        <v>130828</v>
      </c>
      <c r="AR22" s="286"/>
      <c r="AT22" s="432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7"/>
      <c r="CH22" s="424"/>
      <c r="CI22" s="431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287"/>
      <c r="CY22" s="287"/>
      <c r="CZ22" s="287"/>
      <c r="DA22" s="287"/>
      <c r="DB22" s="287"/>
      <c r="DC22" s="287"/>
      <c r="DD22" s="287"/>
      <c r="DE22" s="287"/>
      <c r="DF22" s="287"/>
      <c r="DG22" s="287"/>
      <c r="DH22" s="287"/>
      <c r="DI22" s="287"/>
      <c r="DJ22" s="287"/>
      <c r="DK22" s="287"/>
      <c r="DL22" s="287"/>
      <c r="DM22" s="287"/>
      <c r="DN22" s="287"/>
      <c r="DO22" s="287"/>
      <c r="DP22" s="287"/>
      <c r="DQ22" s="287"/>
      <c r="DR22" s="287"/>
      <c r="DS22" s="287"/>
      <c r="DT22" s="287"/>
      <c r="DU22" s="287"/>
      <c r="DV22" s="287"/>
    </row>
    <row r="23" spans="1:126" s="286" customFormat="1" ht="21" customHeight="1" x14ac:dyDescent="0.35">
      <c r="A23" s="245"/>
      <c r="B23" s="285" t="s">
        <v>67</v>
      </c>
      <c r="C23" s="643">
        <v>57</v>
      </c>
      <c r="D23" s="643">
        <v>0</v>
      </c>
      <c r="E23" s="643">
        <v>2011</v>
      </c>
      <c r="F23" s="643">
        <v>80</v>
      </c>
      <c r="G23" s="643">
        <v>305</v>
      </c>
      <c r="H23" s="643">
        <v>0</v>
      </c>
      <c r="I23" s="643">
        <v>27</v>
      </c>
      <c r="J23" s="643">
        <v>0</v>
      </c>
      <c r="K23" s="643">
        <v>614</v>
      </c>
      <c r="L23" s="643">
        <v>640</v>
      </c>
      <c r="M23" s="643">
        <v>0</v>
      </c>
      <c r="N23" s="643">
        <v>239</v>
      </c>
      <c r="O23" s="643">
        <v>154</v>
      </c>
      <c r="P23" s="643">
        <v>132</v>
      </c>
      <c r="Q23" s="643">
        <v>311</v>
      </c>
      <c r="R23" s="643">
        <f t="shared" ref="R23:R28" si="6">SUM(E23:Q23)</f>
        <v>4513</v>
      </c>
      <c r="S23" s="643">
        <v>0</v>
      </c>
      <c r="T23" s="643">
        <v>148</v>
      </c>
      <c r="U23" s="643">
        <v>3017</v>
      </c>
      <c r="V23" s="643">
        <v>2726</v>
      </c>
      <c r="W23" s="643">
        <v>1663</v>
      </c>
      <c r="X23" s="643">
        <v>881</v>
      </c>
      <c r="Y23" s="643">
        <v>26</v>
      </c>
      <c r="Z23" s="643">
        <v>0</v>
      </c>
      <c r="AA23" s="643">
        <v>3</v>
      </c>
      <c r="AB23" s="643">
        <v>1</v>
      </c>
      <c r="AC23" s="643">
        <v>15</v>
      </c>
      <c r="AD23" s="643">
        <v>17</v>
      </c>
      <c r="AE23" s="643">
        <v>0</v>
      </c>
      <c r="AF23" s="643">
        <v>46</v>
      </c>
      <c r="AG23" s="643">
        <v>1562</v>
      </c>
      <c r="AH23" s="643">
        <v>1</v>
      </c>
      <c r="AI23" s="643">
        <v>4</v>
      </c>
      <c r="AJ23" s="643">
        <v>84</v>
      </c>
      <c r="AK23" s="643">
        <v>622</v>
      </c>
      <c r="AL23" s="643">
        <v>79</v>
      </c>
      <c r="AM23" s="643">
        <v>104</v>
      </c>
      <c r="AN23" s="643">
        <v>1</v>
      </c>
      <c r="AO23" s="643">
        <v>0</v>
      </c>
      <c r="AP23" s="644">
        <f t="shared" ref="AP23:AP28" si="7">SUM(S23:AO23)+R23+C23+D23</f>
        <v>15570</v>
      </c>
      <c r="AT23" s="426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7"/>
      <c r="CH23" s="428"/>
      <c r="CI23" s="425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287"/>
      <c r="CY23" s="287"/>
      <c r="CZ23" s="287"/>
      <c r="DA23" s="287"/>
      <c r="DB23" s="287"/>
      <c r="DC23" s="287"/>
      <c r="DD23" s="287"/>
      <c r="DE23" s="287"/>
      <c r="DF23" s="287"/>
      <c r="DG23" s="287"/>
      <c r="DH23" s="287"/>
      <c r="DI23" s="287"/>
      <c r="DJ23" s="287"/>
      <c r="DK23" s="287"/>
      <c r="DL23" s="287"/>
      <c r="DM23" s="287"/>
      <c r="DN23" s="287"/>
      <c r="DO23" s="287"/>
      <c r="DP23" s="287"/>
      <c r="DQ23" s="287"/>
      <c r="DR23" s="287"/>
      <c r="DS23" s="287"/>
      <c r="DT23" s="287"/>
      <c r="DU23" s="287"/>
      <c r="DV23" s="287"/>
    </row>
    <row r="24" spans="1:126" s="286" customFormat="1" ht="21" customHeight="1" x14ac:dyDescent="0.35">
      <c r="A24" s="245"/>
      <c r="B24" s="285" t="s">
        <v>68</v>
      </c>
      <c r="C24" s="643">
        <v>199</v>
      </c>
      <c r="D24" s="643">
        <v>0</v>
      </c>
      <c r="E24" s="643">
        <v>1123</v>
      </c>
      <c r="F24" s="643">
        <v>551</v>
      </c>
      <c r="G24" s="643">
        <v>1137</v>
      </c>
      <c r="H24" s="643">
        <v>0</v>
      </c>
      <c r="I24" s="643">
        <v>311</v>
      </c>
      <c r="J24" s="643">
        <v>230</v>
      </c>
      <c r="K24" s="643">
        <v>441</v>
      </c>
      <c r="L24" s="643">
        <v>872</v>
      </c>
      <c r="M24" s="643">
        <v>113</v>
      </c>
      <c r="N24" s="643">
        <v>43</v>
      </c>
      <c r="O24" s="643">
        <v>30</v>
      </c>
      <c r="P24" s="643">
        <v>8</v>
      </c>
      <c r="Q24" s="643">
        <v>206</v>
      </c>
      <c r="R24" s="643">
        <f t="shared" si="6"/>
        <v>5065</v>
      </c>
      <c r="S24" s="643">
        <v>0</v>
      </c>
      <c r="T24" s="643">
        <v>102</v>
      </c>
      <c r="U24" s="643">
        <v>3932</v>
      </c>
      <c r="V24" s="643">
        <v>1467</v>
      </c>
      <c r="W24" s="643">
        <v>1492</v>
      </c>
      <c r="X24" s="643">
        <v>556</v>
      </c>
      <c r="Y24" s="643">
        <v>0</v>
      </c>
      <c r="Z24" s="643">
        <v>0</v>
      </c>
      <c r="AA24" s="643">
        <v>0</v>
      </c>
      <c r="AB24" s="643">
        <v>2</v>
      </c>
      <c r="AC24" s="643">
        <v>16</v>
      </c>
      <c r="AD24" s="643">
        <v>28</v>
      </c>
      <c r="AE24" s="643">
        <v>0</v>
      </c>
      <c r="AF24" s="643">
        <v>60</v>
      </c>
      <c r="AG24" s="643">
        <v>1238</v>
      </c>
      <c r="AH24" s="643">
        <v>0</v>
      </c>
      <c r="AI24" s="643">
        <v>0</v>
      </c>
      <c r="AJ24" s="643">
        <v>89</v>
      </c>
      <c r="AK24" s="643">
        <v>518</v>
      </c>
      <c r="AL24" s="643">
        <v>49</v>
      </c>
      <c r="AM24" s="643">
        <v>65</v>
      </c>
      <c r="AN24" s="643">
        <v>0</v>
      </c>
      <c r="AO24" s="643">
        <v>0</v>
      </c>
      <c r="AP24" s="644">
        <f t="shared" si="7"/>
        <v>14878</v>
      </c>
      <c r="AT24" s="426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7"/>
      <c r="CH24" s="428"/>
      <c r="CI24" s="425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287"/>
      <c r="CY24" s="287"/>
      <c r="CZ24" s="287"/>
      <c r="DA24" s="287"/>
      <c r="DB24" s="287"/>
      <c r="DC24" s="287"/>
      <c r="DD24" s="287"/>
      <c r="DE24" s="287"/>
      <c r="DF24" s="287"/>
      <c r="DG24" s="287"/>
      <c r="DH24" s="287"/>
      <c r="DI24" s="287"/>
      <c r="DJ24" s="287"/>
      <c r="DK24" s="287"/>
      <c r="DL24" s="287"/>
      <c r="DM24" s="287"/>
      <c r="DN24" s="287"/>
      <c r="DO24" s="287"/>
      <c r="DP24" s="287"/>
      <c r="DQ24" s="287"/>
      <c r="DR24" s="287"/>
      <c r="DS24" s="287"/>
      <c r="DT24" s="287"/>
      <c r="DU24" s="287"/>
      <c r="DV24" s="287"/>
    </row>
    <row r="25" spans="1:126" s="286" customFormat="1" ht="21" customHeight="1" x14ac:dyDescent="0.35">
      <c r="A25" s="245"/>
      <c r="B25" s="285" t="s">
        <v>69</v>
      </c>
      <c r="C25" s="643">
        <v>108</v>
      </c>
      <c r="D25" s="643">
        <v>0</v>
      </c>
      <c r="E25" s="643">
        <v>778</v>
      </c>
      <c r="F25" s="643">
        <v>13</v>
      </c>
      <c r="G25" s="643">
        <v>523</v>
      </c>
      <c r="H25" s="643">
        <v>0</v>
      </c>
      <c r="I25" s="643">
        <v>89</v>
      </c>
      <c r="J25" s="643">
        <v>0</v>
      </c>
      <c r="K25" s="643">
        <v>173</v>
      </c>
      <c r="L25" s="643">
        <v>564</v>
      </c>
      <c r="M25" s="643">
        <v>0</v>
      </c>
      <c r="N25" s="643">
        <v>14</v>
      </c>
      <c r="O25" s="643">
        <v>137</v>
      </c>
      <c r="P25" s="643">
        <v>452</v>
      </c>
      <c r="Q25" s="643">
        <v>155</v>
      </c>
      <c r="R25" s="643">
        <f t="shared" si="6"/>
        <v>2898</v>
      </c>
      <c r="S25" s="643">
        <v>0</v>
      </c>
      <c r="T25" s="643">
        <v>79</v>
      </c>
      <c r="U25" s="643">
        <v>1076</v>
      </c>
      <c r="V25" s="643">
        <v>482</v>
      </c>
      <c r="W25" s="643">
        <v>490</v>
      </c>
      <c r="X25" s="643">
        <v>172</v>
      </c>
      <c r="Y25" s="643">
        <v>0</v>
      </c>
      <c r="Z25" s="643">
        <v>0</v>
      </c>
      <c r="AA25" s="643">
        <v>0</v>
      </c>
      <c r="AB25" s="643">
        <v>7</v>
      </c>
      <c r="AC25" s="643">
        <v>12</v>
      </c>
      <c r="AD25" s="643">
        <v>67</v>
      </c>
      <c r="AE25" s="643">
        <v>0</v>
      </c>
      <c r="AF25" s="643">
        <v>0</v>
      </c>
      <c r="AG25" s="643">
        <v>704</v>
      </c>
      <c r="AH25" s="643">
        <v>0</v>
      </c>
      <c r="AI25" s="643">
        <v>4</v>
      </c>
      <c r="AJ25" s="643">
        <v>152</v>
      </c>
      <c r="AK25" s="643">
        <v>181</v>
      </c>
      <c r="AL25" s="643">
        <v>27</v>
      </c>
      <c r="AM25" s="643">
        <v>59</v>
      </c>
      <c r="AN25" s="643">
        <v>1</v>
      </c>
      <c r="AO25" s="643">
        <v>0</v>
      </c>
      <c r="AP25" s="644">
        <f t="shared" si="7"/>
        <v>6519</v>
      </c>
      <c r="AT25" s="426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7"/>
      <c r="CH25" s="428"/>
      <c r="CI25" s="425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287"/>
      <c r="CY25" s="287"/>
      <c r="CZ25" s="287"/>
      <c r="DA25" s="287"/>
      <c r="DB25" s="287"/>
      <c r="DC25" s="287"/>
      <c r="DD25" s="287"/>
      <c r="DE25" s="287"/>
      <c r="DF25" s="287"/>
      <c r="DG25" s="287"/>
      <c r="DH25" s="287"/>
      <c r="DI25" s="287"/>
      <c r="DJ25" s="287"/>
      <c r="DK25" s="287"/>
      <c r="DL25" s="287"/>
      <c r="DM25" s="287"/>
      <c r="DN25" s="287"/>
      <c r="DO25" s="287"/>
      <c r="DP25" s="287"/>
      <c r="DQ25" s="287"/>
      <c r="DR25" s="287"/>
      <c r="DS25" s="287"/>
      <c r="DT25" s="287"/>
      <c r="DU25" s="287"/>
      <c r="DV25" s="287"/>
    </row>
    <row r="26" spans="1:126" s="286" customFormat="1" ht="21" customHeight="1" x14ac:dyDescent="0.35">
      <c r="A26" s="245"/>
      <c r="B26" s="285" t="s">
        <v>70</v>
      </c>
      <c r="C26" s="643">
        <v>561</v>
      </c>
      <c r="D26" s="643">
        <v>2</v>
      </c>
      <c r="E26" s="643">
        <v>3835</v>
      </c>
      <c r="F26" s="643">
        <v>326</v>
      </c>
      <c r="G26" s="643">
        <v>1014</v>
      </c>
      <c r="H26" s="643">
        <v>178</v>
      </c>
      <c r="I26" s="643">
        <v>1221</v>
      </c>
      <c r="J26" s="643">
        <v>34</v>
      </c>
      <c r="K26" s="643">
        <v>1588</v>
      </c>
      <c r="L26" s="643">
        <v>4616</v>
      </c>
      <c r="M26" s="643">
        <v>1</v>
      </c>
      <c r="N26" s="643">
        <v>213</v>
      </c>
      <c r="O26" s="643">
        <v>550</v>
      </c>
      <c r="P26" s="643">
        <v>7853</v>
      </c>
      <c r="Q26" s="643">
        <v>1023</v>
      </c>
      <c r="R26" s="643">
        <f t="shared" si="6"/>
        <v>22452</v>
      </c>
      <c r="S26" s="643">
        <v>0</v>
      </c>
      <c r="T26" s="643">
        <v>555</v>
      </c>
      <c r="U26" s="643">
        <v>8601</v>
      </c>
      <c r="V26" s="643">
        <v>4381</v>
      </c>
      <c r="W26" s="643">
        <v>5697</v>
      </c>
      <c r="X26" s="643">
        <v>3365</v>
      </c>
      <c r="Y26" s="643">
        <v>18</v>
      </c>
      <c r="Z26" s="643">
        <v>0</v>
      </c>
      <c r="AA26" s="643">
        <v>36</v>
      </c>
      <c r="AB26" s="643">
        <v>36</v>
      </c>
      <c r="AC26" s="643">
        <v>165</v>
      </c>
      <c r="AD26" s="643">
        <v>249</v>
      </c>
      <c r="AE26" s="643">
        <v>8</v>
      </c>
      <c r="AF26" s="643">
        <v>91</v>
      </c>
      <c r="AG26" s="643">
        <v>10823</v>
      </c>
      <c r="AH26" s="643">
        <v>13</v>
      </c>
      <c r="AI26" s="643">
        <v>15</v>
      </c>
      <c r="AJ26" s="643">
        <v>229</v>
      </c>
      <c r="AK26" s="643">
        <v>1674</v>
      </c>
      <c r="AL26" s="643">
        <v>323</v>
      </c>
      <c r="AM26" s="643">
        <v>288</v>
      </c>
      <c r="AN26" s="643">
        <v>5</v>
      </c>
      <c r="AO26" s="643">
        <v>0</v>
      </c>
      <c r="AP26" s="644">
        <f t="shared" si="7"/>
        <v>59587</v>
      </c>
      <c r="AT26" s="426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7"/>
      <c r="CH26" s="428"/>
      <c r="CI26" s="425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287"/>
      <c r="CY26" s="287"/>
      <c r="CZ26" s="287"/>
      <c r="DA26" s="287"/>
      <c r="DB26" s="287"/>
      <c r="DC26" s="287"/>
      <c r="DD26" s="287"/>
      <c r="DE26" s="287"/>
      <c r="DF26" s="287"/>
      <c r="DG26" s="287"/>
      <c r="DH26" s="287"/>
      <c r="DI26" s="287"/>
      <c r="DJ26" s="287"/>
      <c r="DK26" s="287"/>
      <c r="DL26" s="287"/>
      <c r="DM26" s="287"/>
      <c r="DN26" s="287"/>
      <c r="DO26" s="287"/>
      <c r="DP26" s="287"/>
      <c r="DQ26" s="287"/>
      <c r="DR26" s="287"/>
      <c r="DS26" s="287"/>
      <c r="DT26" s="287"/>
      <c r="DU26" s="287"/>
      <c r="DV26" s="287"/>
    </row>
    <row r="27" spans="1:126" s="286" customFormat="1" ht="21" customHeight="1" x14ac:dyDescent="0.35">
      <c r="A27" s="245"/>
      <c r="B27" s="285" t="s">
        <v>71</v>
      </c>
      <c r="C27" s="643">
        <v>55</v>
      </c>
      <c r="D27" s="643">
        <v>0</v>
      </c>
      <c r="E27" s="643">
        <v>415</v>
      </c>
      <c r="F27" s="643">
        <v>1353</v>
      </c>
      <c r="G27" s="643">
        <v>189</v>
      </c>
      <c r="H27" s="643">
        <v>0</v>
      </c>
      <c r="I27" s="643">
        <v>120</v>
      </c>
      <c r="J27" s="643">
        <v>0</v>
      </c>
      <c r="K27" s="643">
        <v>825</v>
      </c>
      <c r="L27" s="643">
        <v>467</v>
      </c>
      <c r="M27" s="643">
        <v>311</v>
      </c>
      <c r="N27" s="643">
        <v>7</v>
      </c>
      <c r="O27" s="643">
        <v>80</v>
      </c>
      <c r="P27" s="643">
        <v>0</v>
      </c>
      <c r="Q27" s="643">
        <v>166</v>
      </c>
      <c r="R27" s="643">
        <f t="shared" si="6"/>
        <v>3933</v>
      </c>
      <c r="S27" s="643">
        <v>5</v>
      </c>
      <c r="T27" s="643">
        <v>72</v>
      </c>
      <c r="U27" s="643">
        <v>2170</v>
      </c>
      <c r="V27" s="643">
        <v>912</v>
      </c>
      <c r="W27" s="643">
        <v>821</v>
      </c>
      <c r="X27" s="643">
        <v>353</v>
      </c>
      <c r="Y27" s="643">
        <v>0</v>
      </c>
      <c r="Z27" s="643">
        <v>0</v>
      </c>
      <c r="AA27" s="643">
        <v>0</v>
      </c>
      <c r="AB27" s="643">
        <v>2</v>
      </c>
      <c r="AC27" s="643">
        <v>19</v>
      </c>
      <c r="AD27" s="643">
        <v>26</v>
      </c>
      <c r="AE27" s="643">
        <v>1</v>
      </c>
      <c r="AF27" s="643">
        <v>0</v>
      </c>
      <c r="AG27" s="643">
        <v>854</v>
      </c>
      <c r="AH27" s="643">
        <v>0</v>
      </c>
      <c r="AI27" s="643">
        <v>3</v>
      </c>
      <c r="AJ27" s="643">
        <v>55</v>
      </c>
      <c r="AK27" s="643">
        <v>448</v>
      </c>
      <c r="AL27" s="643">
        <v>45</v>
      </c>
      <c r="AM27" s="643">
        <v>27</v>
      </c>
      <c r="AN27" s="643">
        <v>1</v>
      </c>
      <c r="AO27" s="643">
        <v>0</v>
      </c>
      <c r="AP27" s="644">
        <f t="shared" si="7"/>
        <v>9802</v>
      </c>
      <c r="AT27" s="426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7"/>
      <c r="CH27" s="428"/>
      <c r="CI27" s="425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287"/>
      <c r="CY27" s="287"/>
      <c r="CZ27" s="287"/>
      <c r="DA27" s="287"/>
      <c r="DB27" s="287"/>
      <c r="DC27" s="287"/>
      <c r="DD27" s="287"/>
      <c r="DE27" s="287"/>
      <c r="DF27" s="287"/>
      <c r="DG27" s="287"/>
      <c r="DH27" s="287"/>
      <c r="DI27" s="287"/>
      <c r="DJ27" s="287"/>
      <c r="DK27" s="287"/>
      <c r="DL27" s="287"/>
      <c r="DM27" s="287"/>
      <c r="DN27" s="287"/>
      <c r="DO27" s="287"/>
      <c r="DP27" s="287"/>
      <c r="DQ27" s="287"/>
      <c r="DR27" s="287"/>
      <c r="DS27" s="287"/>
      <c r="DT27" s="287"/>
      <c r="DU27" s="287"/>
      <c r="DV27" s="287"/>
    </row>
    <row r="28" spans="1:126" s="286" customFormat="1" ht="21" customHeight="1" x14ac:dyDescent="0.35">
      <c r="A28" s="245"/>
      <c r="B28" s="285" t="s">
        <v>72</v>
      </c>
      <c r="C28" s="643">
        <v>227</v>
      </c>
      <c r="D28" s="643">
        <v>1</v>
      </c>
      <c r="E28" s="643">
        <v>1096</v>
      </c>
      <c r="F28" s="643">
        <v>361</v>
      </c>
      <c r="G28" s="643">
        <v>376</v>
      </c>
      <c r="H28" s="643">
        <v>0</v>
      </c>
      <c r="I28" s="643">
        <v>538</v>
      </c>
      <c r="J28" s="643">
        <v>0</v>
      </c>
      <c r="K28" s="643">
        <v>957</v>
      </c>
      <c r="L28" s="643">
        <v>1218</v>
      </c>
      <c r="M28" s="643">
        <v>33</v>
      </c>
      <c r="N28" s="643">
        <v>152</v>
      </c>
      <c r="O28" s="643">
        <v>313</v>
      </c>
      <c r="P28" s="643">
        <v>310</v>
      </c>
      <c r="Q28" s="643">
        <v>753</v>
      </c>
      <c r="R28" s="643">
        <f t="shared" si="6"/>
        <v>6107</v>
      </c>
      <c r="S28" s="643">
        <v>1</v>
      </c>
      <c r="T28" s="643">
        <v>294</v>
      </c>
      <c r="U28" s="643">
        <v>6841</v>
      </c>
      <c r="V28" s="643">
        <v>2936</v>
      </c>
      <c r="W28" s="643">
        <v>3569</v>
      </c>
      <c r="X28" s="643">
        <v>1095</v>
      </c>
      <c r="Y28" s="643">
        <v>7</v>
      </c>
      <c r="Z28" s="643">
        <v>0</v>
      </c>
      <c r="AA28" s="643">
        <v>1</v>
      </c>
      <c r="AB28" s="643">
        <v>28</v>
      </c>
      <c r="AC28" s="643">
        <v>26</v>
      </c>
      <c r="AD28" s="643">
        <v>78</v>
      </c>
      <c r="AE28" s="643">
        <v>0</v>
      </c>
      <c r="AF28" s="643">
        <v>22</v>
      </c>
      <c r="AG28" s="643">
        <v>2351</v>
      </c>
      <c r="AH28" s="643">
        <v>0</v>
      </c>
      <c r="AI28" s="643">
        <v>4</v>
      </c>
      <c r="AJ28" s="643">
        <v>49</v>
      </c>
      <c r="AK28" s="643">
        <v>466</v>
      </c>
      <c r="AL28" s="643">
        <v>100</v>
      </c>
      <c r="AM28" s="643">
        <v>269</v>
      </c>
      <c r="AN28" s="643">
        <v>0</v>
      </c>
      <c r="AO28" s="643">
        <v>0</v>
      </c>
      <c r="AP28" s="644">
        <f t="shared" si="7"/>
        <v>24472</v>
      </c>
      <c r="AT28" s="426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7"/>
      <c r="CH28" s="428"/>
      <c r="CI28" s="425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287"/>
      <c r="CY28" s="287"/>
      <c r="CZ28" s="287"/>
      <c r="DA28" s="287"/>
      <c r="DB28" s="287"/>
      <c r="DC28" s="287"/>
      <c r="DD28" s="287"/>
      <c r="DE28" s="287"/>
      <c r="DF28" s="287"/>
      <c r="DG28" s="287"/>
      <c r="DH28" s="287"/>
      <c r="DI28" s="287"/>
      <c r="DJ28" s="287"/>
      <c r="DK28" s="287"/>
      <c r="DL28" s="287"/>
      <c r="DM28" s="287"/>
      <c r="DN28" s="287"/>
      <c r="DO28" s="287"/>
      <c r="DP28" s="287"/>
      <c r="DQ28" s="287"/>
      <c r="DR28" s="287"/>
      <c r="DS28" s="287"/>
      <c r="DT28" s="287"/>
      <c r="DU28" s="287"/>
      <c r="DV28" s="287"/>
    </row>
    <row r="29" spans="1:126" s="291" customFormat="1" ht="26.4" customHeight="1" x14ac:dyDescent="0.35">
      <c r="A29" s="289" t="s">
        <v>73</v>
      </c>
      <c r="B29" s="294"/>
      <c r="C29" s="647">
        <f t="shared" ref="C29:AO29" si="8">SUM(C30:C37)</f>
        <v>1921</v>
      </c>
      <c r="D29" s="647">
        <f t="shared" si="8"/>
        <v>6</v>
      </c>
      <c r="E29" s="647">
        <f t="shared" si="8"/>
        <v>10351</v>
      </c>
      <c r="F29" s="647">
        <f t="shared" si="8"/>
        <v>4643</v>
      </c>
      <c r="G29" s="647">
        <f t="shared" si="8"/>
        <v>3281</v>
      </c>
      <c r="H29" s="647">
        <f t="shared" si="8"/>
        <v>0</v>
      </c>
      <c r="I29" s="647">
        <f t="shared" si="8"/>
        <v>1004</v>
      </c>
      <c r="J29" s="647">
        <f t="shared" si="8"/>
        <v>34</v>
      </c>
      <c r="K29" s="647">
        <f t="shared" si="8"/>
        <v>4842</v>
      </c>
      <c r="L29" s="647">
        <f t="shared" si="8"/>
        <v>7410</v>
      </c>
      <c r="M29" s="647">
        <f t="shared" si="8"/>
        <v>712</v>
      </c>
      <c r="N29" s="647">
        <f t="shared" si="8"/>
        <v>698</v>
      </c>
      <c r="O29" s="647">
        <f t="shared" si="8"/>
        <v>6440</v>
      </c>
      <c r="P29" s="647">
        <f t="shared" si="8"/>
        <v>1100</v>
      </c>
      <c r="Q29" s="647">
        <f t="shared" si="8"/>
        <v>3156</v>
      </c>
      <c r="R29" s="647">
        <f t="shared" si="8"/>
        <v>43671</v>
      </c>
      <c r="S29" s="647">
        <f t="shared" si="8"/>
        <v>37</v>
      </c>
      <c r="T29" s="647">
        <f t="shared" si="8"/>
        <v>1358</v>
      </c>
      <c r="U29" s="647">
        <f t="shared" si="8"/>
        <v>20999</v>
      </c>
      <c r="V29" s="647">
        <f t="shared" si="8"/>
        <v>13247</v>
      </c>
      <c r="W29" s="647">
        <f t="shared" si="8"/>
        <v>10057</v>
      </c>
      <c r="X29" s="647">
        <f t="shared" si="8"/>
        <v>8743</v>
      </c>
      <c r="Y29" s="647">
        <f t="shared" si="8"/>
        <v>257</v>
      </c>
      <c r="Z29" s="647">
        <f t="shared" si="8"/>
        <v>1</v>
      </c>
      <c r="AA29" s="647">
        <f t="shared" si="8"/>
        <v>23</v>
      </c>
      <c r="AB29" s="647">
        <f t="shared" si="8"/>
        <v>49</v>
      </c>
      <c r="AC29" s="647">
        <f t="shared" si="8"/>
        <v>207</v>
      </c>
      <c r="AD29" s="647">
        <f t="shared" si="8"/>
        <v>304</v>
      </c>
      <c r="AE29" s="647">
        <f t="shared" si="8"/>
        <v>3</v>
      </c>
      <c r="AF29" s="647">
        <f t="shared" si="8"/>
        <v>135</v>
      </c>
      <c r="AG29" s="647">
        <f t="shared" si="8"/>
        <v>14994</v>
      </c>
      <c r="AH29" s="647">
        <f t="shared" si="8"/>
        <v>5</v>
      </c>
      <c r="AI29" s="647">
        <f t="shared" si="8"/>
        <v>46</v>
      </c>
      <c r="AJ29" s="647">
        <f t="shared" si="8"/>
        <v>673</v>
      </c>
      <c r="AK29" s="647">
        <f t="shared" si="8"/>
        <v>5256</v>
      </c>
      <c r="AL29" s="647">
        <f t="shared" si="8"/>
        <v>747</v>
      </c>
      <c r="AM29" s="647">
        <f t="shared" si="8"/>
        <v>735</v>
      </c>
      <c r="AN29" s="647">
        <f t="shared" si="8"/>
        <v>20</v>
      </c>
      <c r="AO29" s="647">
        <f t="shared" si="8"/>
        <v>0</v>
      </c>
      <c r="AP29" s="648">
        <f t="shared" ref="AP29" si="9">SUM(AP30:AP37)</f>
        <v>123494</v>
      </c>
      <c r="AR29" s="286"/>
      <c r="AT29" s="432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7"/>
      <c r="CH29" s="424"/>
      <c r="CI29" s="431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287"/>
      <c r="CY29" s="287"/>
      <c r="CZ29" s="287"/>
      <c r="DA29" s="287"/>
      <c r="DB29" s="287"/>
      <c r="DC29" s="287"/>
      <c r="DD29" s="287"/>
      <c r="DE29" s="287"/>
      <c r="DF29" s="287"/>
      <c r="DG29" s="287"/>
      <c r="DH29" s="287"/>
      <c r="DI29" s="287"/>
      <c r="DJ29" s="287"/>
      <c r="DK29" s="287"/>
      <c r="DL29" s="287"/>
      <c r="DM29" s="287"/>
      <c r="DN29" s="287"/>
      <c r="DO29" s="287"/>
      <c r="DP29" s="287"/>
      <c r="DQ29" s="287"/>
      <c r="DR29" s="287"/>
      <c r="DS29" s="287"/>
      <c r="DT29" s="287"/>
      <c r="DU29" s="287"/>
      <c r="DV29" s="287"/>
    </row>
    <row r="30" spans="1:126" s="286" customFormat="1" ht="21" customHeight="1" x14ac:dyDescent="0.35">
      <c r="A30" s="245"/>
      <c r="B30" s="285" t="s">
        <v>74</v>
      </c>
      <c r="C30" s="643">
        <v>223</v>
      </c>
      <c r="D30" s="643">
        <v>0</v>
      </c>
      <c r="E30" s="643">
        <v>1094</v>
      </c>
      <c r="F30" s="643">
        <v>22</v>
      </c>
      <c r="G30" s="643">
        <v>256</v>
      </c>
      <c r="H30" s="643">
        <v>0</v>
      </c>
      <c r="I30" s="643">
        <v>140</v>
      </c>
      <c r="J30" s="643">
        <v>11</v>
      </c>
      <c r="K30" s="643">
        <v>346</v>
      </c>
      <c r="L30" s="643">
        <v>586</v>
      </c>
      <c r="M30" s="643">
        <v>401</v>
      </c>
      <c r="N30" s="643">
        <v>369</v>
      </c>
      <c r="O30" s="643">
        <v>2800</v>
      </c>
      <c r="P30" s="643">
        <v>97</v>
      </c>
      <c r="Q30" s="643">
        <v>516</v>
      </c>
      <c r="R30" s="643">
        <f t="shared" ref="R30:R38" si="10">SUM(E30:Q30)</f>
        <v>6638</v>
      </c>
      <c r="S30" s="643">
        <v>0</v>
      </c>
      <c r="T30" s="643">
        <v>218</v>
      </c>
      <c r="U30" s="643">
        <v>3486</v>
      </c>
      <c r="V30" s="643">
        <v>2494</v>
      </c>
      <c r="W30" s="643">
        <v>2266</v>
      </c>
      <c r="X30" s="643">
        <v>3692</v>
      </c>
      <c r="Y30" s="643">
        <v>3</v>
      </c>
      <c r="Z30" s="643">
        <v>0</v>
      </c>
      <c r="AA30" s="643">
        <v>4</v>
      </c>
      <c r="AB30" s="643">
        <v>10</v>
      </c>
      <c r="AC30" s="643">
        <v>53</v>
      </c>
      <c r="AD30" s="643">
        <v>131</v>
      </c>
      <c r="AE30" s="643">
        <v>0</v>
      </c>
      <c r="AF30" s="643">
        <v>24</v>
      </c>
      <c r="AG30" s="643">
        <v>4834</v>
      </c>
      <c r="AH30" s="643">
        <v>3</v>
      </c>
      <c r="AI30" s="643">
        <v>27</v>
      </c>
      <c r="AJ30" s="643">
        <v>145</v>
      </c>
      <c r="AK30" s="643">
        <v>681</v>
      </c>
      <c r="AL30" s="643">
        <v>193</v>
      </c>
      <c r="AM30" s="643">
        <v>289</v>
      </c>
      <c r="AN30" s="643">
        <v>11</v>
      </c>
      <c r="AO30" s="643">
        <v>0</v>
      </c>
      <c r="AP30" s="644">
        <f t="shared" ref="AP30:AP38" si="11">SUM(S30:AO30)+R30+C30+D30</f>
        <v>25425</v>
      </c>
      <c r="AT30" s="426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7"/>
      <c r="CH30" s="428"/>
      <c r="CI30" s="425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287"/>
      <c r="CY30" s="287"/>
      <c r="CZ30" s="287"/>
      <c r="DA30" s="287"/>
      <c r="DB30" s="287"/>
      <c r="DC30" s="287"/>
      <c r="DD30" s="287"/>
      <c r="DE30" s="287"/>
      <c r="DF30" s="287"/>
      <c r="DG30" s="287"/>
      <c r="DH30" s="287"/>
      <c r="DI30" s="287"/>
      <c r="DJ30" s="287"/>
      <c r="DK30" s="287"/>
      <c r="DL30" s="287"/>
      <c r="DM30" s="287"/>
      <c r="DN30" s="287"/>
      <c r="DO30" s="287"/>
      <c r="DP30" s="287"/>
      <c r="DQ30" s="287"/>
      <c r="DR30" s="287"/>
      <c r="DS30" s="287"/>
      <c r="DT30" s="287"/>
      <c r="DU30" s="287"/>
      <c r="DV30" s="287"/>
    </row>
    <row r="31" spans="1:126" s="286" customFormat="1" ht="21" customHeight="1" x14ac:dyDescent="0.35">
      <c r="A31" s="245"/>
      <c r="B31" s="285" t="s">
        <v>75</v>
      </c>
      <c r="C31" s="643">
        <v>233</v>
      </c>
      <c r="D31" s="643">
        <v>0</v>
      </c>
      <c r="E31" s="643">
        <v>185</v>
      </c>
      <c r="F31" s="643">
        <v>6</v>
      </c>
      <c r="G31" s="643">
        <v>68</v>
      </c>
      <c r="H31" s="643">
        <v>0</v>
      </c>
      <c r="I31" s="643">
        <v>0</v>
      </c>
      <c r="J31" s="643">
        <v>0</v>
      </c>
      <c r="K31" s="643">
        <v>244</v>
      </c>
      <c r="L31" s="643">
        <v>315</v>
      </c>
      <c r="M31" s="643">
        <v>0</v>
      </c>
      <c r="N31" s="643">
        <v>0</v>
      </c>
      <c r="O31" s="643">
        <v>149</v>
      </c>
      <c r="P31" s="643">
        <v>8</v>
      </c>
      <c r="Q31" s="643">
        <v>198</v>
      </c>
      <c r="R31" s="643">
        <f t="shared" si="10"/>
        <v>1173</v>
      </c>
      <c r="S31" s="643">
        <v>0</v>
      </c>
      <c r="T31" s="643">
        <v>88</v>
      </c>
      <c r="U31" s="643">
        <v>1007</v>
      </c>
      <c r="V31" s="643">
        <v>680</v>
      </c>
      <c r="W31" s="643">
        <v>359</v>
      </c>
      <c r="X31" s="643">
        <v>109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173</v>
      </c>
      <c r="AH31" s="643">
        <v>0</v>
      </c>
      <c r="AI31" s="643">
        <v>0</v>
      </c>
      <c r="AJ31" s="643">
        <v>4</v>
      </c>
      <c r="AK31" s="643">
        <v>247</v>
      </c>
      <c r="AL31" s="643">
        <v>3</v>
      </c>
      <c r="AM31" s="643">
        <v>19</v>
      </c>
      <c r="AN31" s="643">
        <v>0</v>
      </c>
      <c r="AO31" s="643">
        <v>0</v>
      </c>
      <c r="AP31" s="644">
        <f t="shared" si="11"/>
        <v>4095</v>
      </c>
      <c r="AT31" s="426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7"/>
      <c r="CH31" s="428"/>
      <c r="CI31" s="425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287"/>
      <c r="CY31" s="287"/>
      <c r="CZ31" s="287"/>
      <c r="DA31" s="287"/>
      <c r="DB31" s="287"/>
      <c r="DC31" s="287"/>
      <c r="DD31" s="287"/>
      <c r="DE31" s="287"/>
      <c r="DF31" s="287"/>
      <c r="DG31" s="287"/>
      <c r="DH31" s="287"/>
      <c r="DI31" s="287"/>
      <c r="DJ31" s="287"/>
      <c r="DK31" s="287"/>
      <c r="DL31" s="287"/>
      <c r="DM31" s="287"/>
      <c r="DN31" s="287"/>
      <c r="DO31" s="287"/>
      <c r="DP31" s="287"/>
      <c r="DQ31" s="287"/>
      <c r="DR31" s="287"/>
      <c r="DS31" s="287"/>
      <c r="DT31" s="287"/>
      <c r="DU31" s="287"/>
      <c r="DV31" s="287"/>
    </row>
    <row r="32" spans="1:126" s="286" customFormat="1" ht="21" customHeight="1" x14ac:dyDescent="0.35">
      <c r="A32" s="245"/>
      <c r="B32" s="285" t="s">
        <v>76</v>
      </c>
      <c r="C32" s="643">
        <v>267</v>
      </c>
      <c r="D32" s="643">
        <v>0</v>
      </c>
      <c r="E32" s="643">
        <v>1992</v>
      </c>
      <c r="F32" s="643">
        <v>160</v>
      </c>
      <c r="G32" s="643">
        <v>258</v>
      </c>
      <c r="H32" s="643">
        <v>0</v>
      </c>
      <c r="I32" s="643">
        <v>314</v>
      </c>
      <c r="J32" s="643">
        <v>0</v>
      </c>
      <c r="K32" s="643">
        <v>305</v>
      </c>
      <c r="L32" s="643">
        <v>1186</v>
      </c>
      <c r="M32" s="643">
        <v>123</v>
      </c>
      <c r="N32" s="643">
        <v>3</v>
      </c>
      <c r="O32" s="643">
        <v>556</v>
      </c>
      <c r="P32" s="643">
        <v>6</v>
      </c>
      <c r="Q32" s="643">
        <v>154</v>
      </c>
      <c r="R32" s="643">
        <f t="shared" si="10"/>
        <v>5057</v>
      </c>
      <c r="S32" s="643">
        <v>0</v>
      </c>
      <c r="T32" s="643">
        <v>187</v>
      </c>
      <c r="U32" s="643">
        <v>1799</v>
      </c>
      <c r="V32" s="643">
        <v>1017</v>
      </c>
      <c r="W32" s="643">
        <v>858</v>
      </c>
      <c r="X32" s="643">
        <v>383</v>
      </c>
      <c r="Y32" s="643">
        <v>0</v>
      </c>
      <c r="Z32" s="643">
        <v>0</v>
      </c>
      <c r="AA32" s="643">
        <v>6</v>
      </c>
      <c r="AB32" s="643">
        <v>8</v>
      </c>
      <c r="AC32" s="643">
        <v>5</v>
      </c>
      <c r="AD32" s="643">
        <v>6</v>
      </c>
      <c r="AE32" s="643">
        <v>0</v>
      </c>
      <c r="AF32" s="643">
        <v>8</v>
      </c>
      <c r="AG32" s="643">
        <v>812</v>
      </c>
      <c r="AH32" s="643">
        <v>0</v>
      </c>
      <c r="AI32" s="643">
        <v>2</v>
      </c>
      <c r="AJ32" s="643">
        <v>127</v>
      </c>
      <c r="AK32" s="643">
        <v>613</v>
      </c>
      <c r="AL32" s="643">
        <v>143</v>
      </c>
      <c r="AM32" s="643">
        <v>140</v>
      </c>
      <c r="AN32" s="643">
        <v>3</v>
      </c>
      <c r="AO32" s="643">
        <v>0</v>
      </c>
      <c r="AP32" s="644">
        <f t="shared" si="11"/>
        <v>11441</v>
      </c>
      <c r="AT32" s="426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7"/>
      <c r="CH32" s="428"/>
      <c r="CI32" s="425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287"/>
      <c r="CY32" s="287"/>
      <c r="CZ32" s="287"/>
      <c r="DA32" s="287"/>
      <c r="DB32" s="287"/>
      <c r="DC32" s="287"/>
      <c r="DD32" s="287"/>
      <c r="DE32" s="287"/>
      <c r="DF32" s="287"/>
      <c r="DG32" s="287"/>
      <c r="DH32" s="287"/>
      <c r="DI32" s="287"/>
      <c r="DJ32" s="287"/>
      <c r="DK32" s="287"/>
      <c r="DL32" s="287"/>
      <c r="DM32" s="287"/>
      <c r="DN32" s="287"/>
      <c r="DO32" s="287"/>
      <c r="DP32" s="287"/>
      <c r="DQ32" s="287"/>
      <c r="DR32" s="287"/>
      <c r="DS32" s="287"/>
      <c r="DT32" s="287"/>
      <c r="DU32" s="287"/>
      <c r="DV32" s="287"/>
    </row>
    <row r="33" spans="1:126" s="286" customFormat="1" ht="21" customHeight="1" x14ac:dyDescent="0.35">
      <c r="A33" s="245"/>
      <c r="B33" s="285" t="s">
        <v>77</v>
      </c>
      <c r="C33" s="643">
        <v>232</v>
      </c>
      <c r="D33" s="643">
        <v>0</v>
      </c>
      <c r="E33" s="643">
        <v>1642</v>
      </c>
      <c r="F33" s="643">
        <v>2522</v>
      </c>
      <c r="G33" s="643">
        <v>1044</v>
      </c>
      <c r="H33" s="643">
        <v>0</v>
      </c>
      <c r="I33" s="643">
        <v>248</v>
      </c>
      <c r="J33" s="643">
        <v>23</v>
      </c>
      <c r="K33" s="643">
        <v>1569</v>
      </c>
      <c r="L33" s="643">
        <v>2371</v>
      </c>
      <c r="M33" s="643">
        <v>136</v>
      </c>
      <c r="N33" s="643">
        <v>210</v>
      </c>
      <c r="O33" s="643">
        <v>1384</v>
      </c>
      <c r="P33" s="643">
        <v>251</v>
      </c>
      <c r="Q33" s="643">
        <v>990</v>
      </c>
      <c r="R33" s="643">
        <f t="shared" si="10"/>
        <v>12390</v>
      </c>
      <c r="S33" s="643">
        <v>5</v>
      </c>
      <c r="T33" s="643">
        <v>284</v>
      </c>
      <c r="U33" s="643">
        <v>6373</v>
      </c>
      <c r="V33" s="643">
        <v>4385</v>
      </c>
      <c r="W33" s="643">
        <v>2331</v>
      </c>
      <c r="X33" s="643">
        <v>1193</v>
      </c>
      <c r="Y33" s="643">
        <v>5</v>
      </c>
      <c r="Z33" s="643">
        <v>1</v>
      </c>
      <c r="AA33" s="643">
        <v>8</v>
      </c>
      <c r="AB33" s="643">
        <v>17</v>
      </c>
      <c r="AC33" s="643">
        <v>30</v>
      </c>
      <c r="AD33" s="643">
        <v>75</v>
      </c>
      <c r="AE33" s="643">
        <v>0</v>
      </c>
      <c r="AF33" s="643">
        <v>57</v>
      </c>
      <c r="AG33" s="643">
        <v>4447</v>
      </c>
      <c r="AH33" s="643">
        <v>1</v>
      </c>
      <c r="AI33" s="643">
        <v>4</v>
      </c>
      <c r="AJ33" s="643">
        <v>79</v>
      </c>
      <c r="AK33" s="643">
        <v>1919</v>
      </c>
      <c r="AL33" s="643">
        <v>110</v>
      </c>
      <c r="AM33" s="643">
        <v>120</v>
      </c>
      <c r="AN33" s="643">
        <v>3</v>
      </c>
      <c r="AO33" s="643">
        <v>0</v>
      </c>
      <c r="AP33" s="644">
        <f t="shared" si="11"/>
        <v>34069</v>
      </c>
      <c r="AT33" s="426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7"/>
      <c r="CH33" s="428"/>
      <c r="CI33" s="425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287"/>
      <c r="CY33" s="287"/>
      <c r="CZ33" s="287"/>
      <c r="DA33" s="287"/>
      <c r="DB33" s="287"/>
      <c r="DC33" s="287"/>
      <c r="DD33" s="287"/>
      <c r="DE33" s="287"/>
      <c r="DF33" s="287"/>
      <c r="DG33" s="287"/>
      <c r="DH33" s="287"/>
      <c r="DI33" s="287"/>
      <c r="DJ33" s="287"/>
      <c r="DK33" s="287"/>
      <c r="DL33" s="287"/>
      <c r="DM33" s="287"/>
      <c r="DN33" s="287"/>
      <c r="DO33" s="287"/>
      <c r="DP33" s="287"/>
      <c r="DQ33" s="287"/>
      <c r="DR33" s="287"/>
      <c r="DS33" s="287"/>
      <c r="DT33" s="287"/>
      <c r="DU33" s="287"/>
      <c r="DV33" s="287"/>
    </row>
    <row r="34" spans="1:126" s="286" customFormat="1" ht="21" customHeight="1" x14ac:dyDescent="0.35">
      <c r="A34" s="245"/>
      <c r="B34" s="285" t="s">
        <v>78</v>
      </c>
      <c r="C34" s="643">
        <v>98</v>
      </c>
      <c r="D34" s="643">
        <v>0</v>
      </c>
      <c r="E34" s="643">
        <v>603</v>
      </c>
      <c r="F34" s="643">
        <v>28</v>
      </c>
      <c r="G34" s="643">
        <v>73</v>
      </c>
      <c r="H34" s="643">
        <v>0</v>
      </c>
      <c r="I34" s="643">
        <v>171</v>
      </c>
      <c r="J34" s="643">
        <v>0</v>
      </c>
      <c r="K34" s="643">
        <v>248</v>
      </c>
      <c r="L34" s="643">
        <v>97</v>
      </c>
      <c r="M34" s="643">
        <v>39</v>
      </c>
      <c r="N34" s="643">
        <v>2</v>
      </c>
      <c r="O34" s="643">
        <v>699</v>
      </c>
      <c r="P34" s="643">
        <v>21</v>
      </c>
      <c r="Q34" s="643">
        <v>247</v>
      </c>
      <c r="R34" s="643">
        <f t="shared" si="10"/>
        <v>2228</v>
      </c>
      <c r="S34" s="643">
        <v>23</v>
      </c>
      <c r="T34" s="643">
        <v>115</v>
      </c>
      <c r="U34" s="643">
        <v>1832</v>
      </c>
      <c r="V34" s="643">
        <v>1177</v>
      </c>
      <c r="W34" s="643">
        <v>1037</v>
      </c>
      <c r="X34" s="643">
        <v>1616</v>
      </c>
      <c r="Y34" s="643">
        <v>2</v>
      </c>
      <c r="Z34" s="643">
        <v>0</v>
      </c>
      <c r="AA34" s="643">
        <v>0</v>
      </c>
      <c r="AB34" s="643">
        <v>1</v>
      </c>
      <c r="AC34" s="643">
        <v>67</v>
      </c>
      <c r="AD34" s="643">
        <v>3</v>
      </c>
      <c r="AE34" s="643">
        <v>0</v>
      </c>
      <c r="AF34" s="643">
        <v>7</v>
      </c>
      <c r="AG34" s="643">
        <v>759</v>
      </c>
      <c r="AH34" s="643">
        <v>1</v>
      </c>
      <c r="AI34" s="643">
        <v>1</v>
      </c>
      <c r="AJ34" s="643">
        <v>110</v>
      </c>
      <c r="AK34" s="643">
        <v>490</v>
      </c>
      <c r="AL34" s="643">
        <v>129</v>
      </c>
      <c r="AM34" s="643">
        <v>47</v>
      </c>
      <c r="AN34" s="643">
        <v>0</v>
      </c>
      <c r="AO34" s="643">
        <v>0</v>
      </c>
      <c r="AP34" s="644">
        <f t="shared" si="11"/>
        <v>9743</v>
      </c>
      <c r="AT34" s="426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7"/>
      <c r="CH34" s="428"/>
      <c r="CI34" s="425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287"/>
      <c r="CY34" s="287"/>
      <c r="CZ34" s="287"/>
      <c r="DA34" s="287"/>
      <c r="DB34" s="287"/>
      <c r="DC34" s="287"/>
      <c r="DD34" s="287"/>
      <c r="DE34" s="287"/>
      <c r="DF34" s="287"/>
      <c r="DG34" s="287"/>
      <c r="DH34" s="287"/>
      <c r="DI34" s="287"/>
      <c r="DJ34" s="287"/>
      <c r="DK34" s="287"/>
      <c r="DL34" s="287"/>
      <c r="DM34" s="287"/>
      <c r="DN34" s="287"/>
      <c r="DO34" s="287"/>
      <c r="DP34" s="287"/>
      <c r="DQ34" s="287"/>
      <c r="DR34" s="287"/>
      <c r="DS34" s="287"/>
      <c r="DT34" s="287"/>
      <c r="DU34" s="287"/>
      <c r="DV34" s="287"/>
    </row>
    <row r="35" spans="1:126" s="286" customFormat="1" ht="21" customHeight="1" x14ac:dyDescent="0.35">
      <c r="A35" s="245"/>
      <c r="B35" s="285" t="s">
        <v>79</v>
      </c>
      <c r="C35" s="643">
        <v>414</v>
      </c>
      <c r="D35" s="643">
        <v>3</v>
      </c>
      <c r="E35" s="643">
        <v>2375</v>
      </c>
      <c r="F35" s="643">
        <v>97</v>
      </c>
      <c r="G35" s="643">
        <v>375</v>
      </c>
      <c r="H35" s="643">
        <v>0</v>
      </c>
      <c r="I35" s="643">
        <v>112</v>
      </c>
      <c r="J35" s="643">
        <v>0</v>
      </c>
      <c r="K35" s="643">
        <v>1084</v>
      </c>
      <c r="L35" s="643">
        <v>1883</v>
      </c>
      <c r="M35" s="643">
        <v>11</v>
      </c>
      <c r="N35" s="643">
        <v>11</v>
      </c>
      <c r="O35" s="643">
        <v>610</v>
      </c>
      <c r="P35" s="643">
        <v>692</v>
      </c>
      <c r="Q35" s="643">
        <v>538</v>
      </c>
      <c r="R35" s="643">
        <f t="shared" si="10"/>
        <v>7788</v>
      </c>
      <c r="S35" s="643">
        <v>2</v>
      </c>
      <c r="T35" s="643">
        <v>385</v>
      </c>
      <c r="U35" s="643">
        <v>3223</v>
      </c>
      <c r="V35" s="643">
        <v>1935</v>
      </c>
      <c r="W35" s="643">
        <v>1618</v>
      </c>
      <c r="X35" s="643">
        <v>494</v>
      </c>
      <c r="Y35" s="643">
        <v>247</v>
      </c>
      <c r="Z35" s="643">
        <v>0</v>
      </c>
      <c r="AA35" s="643">
        <v>0</v>
      </c>
      <c r="AB35" s="643">
        <v>13</v>
      </c>
      <c r="AC35" s="643">
        <v>17</v>
      </c>
      <c r="AD35" s="643">
        <v>65</v>
      </c>
      <c r="AE35" s="643">
        <v>2</v>
      </c>
      <c r="AF35" s="643">
        <v>15</v>
      </c>
      <c r="AG35" s="643">
        <v>2767</v>
      </c>
      <c r="AH35" s="643">
        <v>0</v>
      </c>
      <c r="AI35" s="643">
        <v>11</v>
      </c>
      <c r="AJ35" s="643">
        <v>97</v>
      </c>
      <c r="AK35" s="643">
        <v>1046</v>
      </c>
      <c r="AL35" s="643">
        <v>30</v>
      </c>
      <c r="AM35" s="643">
        <v>55</v>
      </c>
      <c r="AN35" s="643">
        <v>1</v>
      </c>
      <c r="AO35" s="643">
        <v>0</v>
      </c>
      <c r="AP35" s="644">
        <f t="shared" si="11"/>
        <v>20228</v>
      </c>
      <c r="AT35" s="426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7"/>
      <c r="CH35" s="428"/>
      <c r="CI35" s="425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287"/>
      <c r="CY35" s="287"/>
      <c r="CZ35" s="287"/>
      <c r="DA35" s="287"/>
      <c r="DB35" s="287"/>
      <c r="DC35" s="287"/>
      <c r="DD35" s="287"/>
      <c r="DE35" s="287"/>
      <c r="DF35" s="287"/>
      <c r="DG35" s="287"/>
      <c r="DH35" s="287"/>
      <c r="DI35" s="287"/>
      <c r="DJ35" s="287"/>
      <c r="DK35" s="287"/>
      <c r="DL35" s="287"/>
      <c r="DM35" s="287"/>
      <c r="DN35" s="287"/>
      <c r="DO35" s="287"/>
      <c r="DP35" s="287"/>
      <c r="DQ35" s="287"/>
      <c r="DR35" s="287"/>
      <c r="DS35" s="287"/>
      <c r="DT35" s="287"/>
      <c r="DU35" s="287"/>
      <c r="DV35" s="287"/>
    </row>
    <row r="36" spans="1:126" s="286" customFormat="1" ht="21" customHeight="1" x14ac:dyDescent="0.35">
      <c r="A36" s="245"/>
      <c r="B36" s="285" t="s">
        <v>80</v>
      </c>
      <c r="C36" s="643">
        <v>378</v>
      </c>
      <c r="D36" s="643">
        <v>0</v>
      </c>
      <c r="E36" s="643">
        <v>1615</v>
      </c>
      <c r="F36" s="643">
        <v>1766</v>
      </c>
      <c r="G36" s="643">
        <v>1195</v>
      </c>
      <c r="H36" s="643">
        <v>0</v>
      </c>
      <c r="I36" s="643">
        <v>18</v>
      </c>
      <c r="J36" s="643">
        <v>0</v>
      </c>
      <c r="K36" s="643">
        <v>988</v>
      </c>
      <c r="L36" s="643">
        <v>820</v>
      </c>
      <c r="M36" s="643">
        <v>0</v>
      </c>
      <c r="N36" s="643">
        <v>94</v>
      </c>
      <c r="O36" s="643">
        <v>183</v>
      </c>
      <c r="P36" s="643">
        <v>20</v>
      </c>
      <c r="Q36" s="643">
        <v>463</v>
      </c>
      <c r="R36" s="643">
        <f t="shared" si="10"/>
        <v>7162</v>
      </c>
      <c r="S36" s="643">
        <v>7</v>
      </c>
      <c r="T36" s="643">
        <v>80</v>
      </c>
      <c r="U36" s="643">
        <v>2341</v>
      </c>
      <c r="V36" s="643">
        <v>1038</v>
      </c>
      <c r="W36" s="643">
        <v>1371</v>
      </c>
      <c r="X36" s="643">
        <v>227</v>
      </c>
      <c r="Y36" s="643">
        <v>0</v>
      </c>
      <c r="Z36" s="643">
        <v>0</v>
      </c>
      <c r="AA36" s="643">
        <v>5</v>
      </c>
      <c r="AB36" s="643">
        <v>0</v>
      </c>
      <c r="AC36" s="643">
        <v>9</v>
      </c>
      <c r="AD36" s="643">
        <v>14</v>
      </c>
      <c r="AE36" s="643">
        <v>1</v>
      </c>
      <c r="AF36" s="643">
        <v>23</v>
      </c>
      <c r="AG36" s="643">
        <v>592</v>
      </c>
      <c r="AH36" s="643">
        <v>0</v>
      </c>
      <c r="AI36" s="643">
        <v>0</v>
      </c>
      <c r="AJ36" s="643">
        <v>42</v>
      </c>
      <c r="AK36" s="643">
        <v>52</v>
      </c>
      <c r="AL36" s="643">
        <v>7</v>
      </c>
      <c r="AM36" s="643">
        <v>30</v>
      </c>
      <c r="AN36" s="643">
        <v>1</v>
      </c>
      <c r="AO36" s="643">
        <v>0</v>
      </c>
      <c r="AP36" s="644">
        <f t="shared" si="11"/>
        <v>13380</v>
      </c>
      <c r="AT36" s="426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7"/>
      <c r="CH36" s="428"/>
      <c r="CI36" s="425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287"/>
      <c r="CY36" s="287"/>
      <c r="CZ36" s="287"/>
      <c r="DA36" s="287"/>
      <c r="DB36" s="287"/>
      <c r="DC36" s="287"/>
      <c r="DD36" s="287"/>
      <c r="DE36" s="287"/>
      <c r="DF36" s="287"/>
      <c r="DG36" s="287"/>
      <c r="DH36" s="287"/>
      <c r="DI36" s="287"/>
      <c r="DJ36" s="287"/>
      <c r="DK36" s="287"/>
      <c r="DL36" s="287"/>
      <c r="DM36" s="287"/>
      <c r="DN36" s="287"/>
      <c r="DO36" s="287"/>
      <c r="DP36" s="287"/>
      <c r="DQ36" s="287"/>
      <c r="DR36" s="287"/>
      <c r="DS36" s="287"/>
      <c r="DT36" s="287"/>
      <c r="DU36" s="287"/>
      <c r="DV36" s="287"/>
    </row>
    <row r="37" spans="1:126" s="286" customFormat="1" ht="21" customHeight="1" x14ac:dyDescent="0.35">
      <c r="A37" s="245"/>
      <c r="B37" s="285" t="s">
        <v>81</v>
      </c>
      <c r="C37" s="643">
        <v>76</v>
      </c>
      <c r="D37" s="643">
        <v>3</v>
      </c>
      <c r="E37" s="643">
        <v>845</v>
      </c>
      <c r="F37" s="643">
        <v>42</v>
      </c>
      <c r="G37" s="643">
        <v>12</v>
      </c>
      <c r="H37" s="643">
        <v>0</v>
      </c>
      <c r="I37" s="643">
        <v>1</v>
      </c>
      <c r="J37" s="643">
        <v>0</v>
      </c>
      <c r="K37" s="643">
        <v>58</v>
      </c>
      <c r="L37" s="643">
        <v>152</v>
      </c>
      <c r="M37" s="643">
        <v>2</v>
      </c>
      <c r="N37" s="643">
        <v>9</v>
      </c>
      <c r="O37" s="643">
        <v>59</v>
      </c>
      <c r="P37" s="643">
        <v>5</v>
      </c>
      <c r="Q37" s="643">
        <v>50</v>
      </c>
      <c r="R37" s="643">
        <f t="shared" si="10"/>
        <v>1235</v>
      </c>
      <c r="S37" s="643">
        <v>0</v>
      </c>
      <c r="T37" s="643">
        <v>1</v>
      </c>
      <c r="U37" s="643">
        <v>938</v>
      </c>
      <c r="V37" s="643">
        <v>521</v>
      </c>
      <c r="W37" s="643">
        <v>217</v>
      </c>
      <c r="X37" s="643">
        <v>1029</v>
      </c>
      <c r="Y37" s="643">
        <v>0</v>
      </c>
      <c r="Z37" s="643">
        <v>0</v>
      </c>
      <c r="AA37" s="643">
        <v>0</v>
      </c>
      <c r="AB37" s="643">
        <v>0</v>
      </c>
      <c r="AC37" s="643">
        <v>26</v>
      </c>
      <c r="AD37" s="643">
        <v>10</v>
      </c>
      <c r="AE37" s="643">
        <v>0</v>
      </c>
      <c r="AF37" s="643">
        <v>1</v>
      </c>
      <c r="AG37" s="643">
        <v>610</v>
      </c>
      <c r="AH37" s="643">
        <v>0</v>
      </c>
      <c r="AI37" s="643">
        <v>1</v>
      </c>
      <c r="AJ37" s="643">
        <v>69</v>
      </c>
      <c r="AK37" s="643">
        <v>208</v>
      </c>
      <c r="AL37" s="643">
        <v>132</v>
      </c>
      <c r="AM37" s="643">
        <v>35</v>
      </c>
      <c r="AN37" s="643">
        <v>1</v>
      </c>
      <c r="AO37" s="643">
        <v>0</v>
      </c>
      <c r="AP37" s="644">
        <f t="shared" si="11"/>
        <v>5113</v>
      </c>
      <c r="AT37" s="426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7"/>
      <c r="CH37" s="428"/>
      <c r="CI37" s="425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287"/>
      <c r="CY37" s="287"/>
      <c r="CZ37" s="287"/>
      <c r="DA37" s="287"/>
      <c r="DB37" s="287"/>
      <c r="DC37" s="287"/>
      <c r="DD37" s="287"/>
      <c r="DE37" s="287"/>
      <c r="DF37" s="287"/>
      <c r="DG37" s="287"/>
      <c r="DH37" s="287"/>
      <c r="DI37" s="287"/>
      <c r="DJ37" s="287"/>
      <c r="DK37" s="287"/>
      <c r="DL37" s="287"/>
      <c r="DM37" s="287"/>
      <c r="DN37" s="287"/>
      <c r="DO37" s="287"/>
      <c r="DP37" s="287"/>
      <c r="DQ37" s="287"/>
      <c r="DR37" s="287"/>
      <c r="DS37" s="287"/>
      <c r="DT37" s="287"/>
      <c r="DU37" s="287"/>
      <c r="DV37" s="287"/>
    </row>
    <row r="38" spans="1:126" s="286" customFormat="1" ht="42" customHeight="1" x14ac:dyDescent="0.35">
      <c r="A38" s="743" t="s">
        <v>279</v>
      </c>
      <c r="B38" s="725"/>
      <c r="C38" s="647">
        <v>12</v>
      </c>
      <c r="D38" s="647">
        <v>0</v>
      </c>
      <c r="E38" s="647">
        <v>13</v>
      </c>
      <c r="F38" s="647">
        <v>0</v>
      </c>
      <c r="G38" s="647">
        <v>5</v>
      </c>
      <c r="H38" s="647">
        <v>0</v>
      </c>
      <c r="I38" s="647">
        <v>0</v>
      </c>
      <c r="J38" s="647">
        <v>0</v>
      </c>
      <c r="K38" s="647">
        <v>0</v>
      </c>
      <c r="L38" s="647">
        <v>155</v>
      </c>
      <c r="M38" s="647">
        <v>0</v>
      </c>
      <c r="N38" s="647">
        <v>0</v>
      </c>
      <c r="O38" s="647">
        <v>4</v>
      </c>
      <c r="P38" s="647">
        <v>7</v>
      </c>
      <c r="Q38" s="647">
        <v>28</v>
      </c>
      <c r="R38" s="647">
        <f t="shared" si="10"/>
        <v>212</v>
      </c>
      <c r="S38" s="647">
        <v>0</v>
      </c>
      <c r="T38" s="647">
        <v>0</v>
      </c>
      <c r="U38" s="647">
        <v>100</v>
      </c>
      <c r="V38" s="647">
        <v>33</v>
      </c>
      <c r="W38" s="647">
        <v>95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1</v>
      </c>
      <c r="AD38" s="647">
        <v>4</v>
      </c>
      <c r="AE38" s="647">
        <v>0</v>
      </c>
      <c r="AF38" s="647">
        <v>7</v>
      </c>
      <c r="AG38" s="647">
        <v>24</v>
      </c>
      <c r="AH38" s="647">
        <v>0</v>
      </c>
      <c r="AI38" s="647">
        <v>0</v>
      </c>
      <c r="AJ38" s="647">
        <v>0</v>
      </c>
      <c r="AK38" s="647">
        <v>0</v>
      </c>
      <c r="AL38" s="647">
        <v>14</v>
      </c>
      <c r="AM38" s="647">
        <v>7</v>
      </c>
      <c r="AN38" s="647">
        <v>26</v>
      </c>
      <c r="AO38" s="647">
        <v>0</v>
      </c>
      <c r="AP38" s="648">
        <f t="shared" si="11"/>
        <v>535</v>
      </c>
      <c r="AT38" s="426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7"/>
      <c r="CH38" s="428"/>
      <c r="CI38" s="425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287"/>
      <c r="CY38" s="287"/>
      <c r="CZ38" s="287"/>
      <c r="DA38" s="287"/>
      <c r="DB38" s="287"/>
      <c r="DC38" s="287"/>
      <c r="DD38" s="287"/>
      <c r="DE38" s="287"/>
      <c r="DF38" s="287"/>
      <c r="DG38" s="287"/>
      <c r="DH38" s="287"/>
      <c r="DI38" s="287"/>
      <c r="DJ38" s="287"/>
      <c r="DK38" s="287"/>
      <c r="DL38" s="287"/>
      <c r="DM38" s="287"/>
      <c r="DN38" s="287"/>
      <c r="DO38" s="287"/>
      <c r="DP38" s="287"/>
      <c r="DQ38" s="287"/>
      <c r="DR38" s="287"/>
      <c r="DS38" s="287"/>
      <c r="DT38" s="287"/>
      <c r="DU38" s="287"/>
      <c r="DV38" s="287"/>
    </row>
    <row r="39" spans="1:126" s="283" customFormat="1" ht="33.9" customHeight="1" x14ac:dyDescent="0.35">
      <c r="A39" s="761" t="s">
        <v>296</v>
      </c>
      <c r="B39" s="762"/>
      <c r="C39" s="645">
        <f t="shared" ref="C39:AP39" si="12">C40+C42+C50+C55+C61+C65</f>
        <v>2925</v>
      </c>
      <c r="D39" s="645">
        <f t="shared" si="12"/>
        <v>1342</v>
      </c>
      <c r="E39" s="645">
        <f t="shared" si="12"/>
        <v>13907</v>
      </c>
      <c r="F39" s="645">
        <f t="shared" si="12"/>
        <v>1311</v>
      </c>
      <c r="G39" s="645">
        <f t="shared" si="12"/>
        <v>4762</v>
      </c>
      <c r="H39" s="645">
        <f t="shared" si="12"/>
        <v>0</v>
      </c>
      <c r="I39" s="645">
        <f t="shared" si="12"/>
        <v>2678</v>
      </c>
      <c r="J39" s="645">
        <f t="shared" si="12"/>
        <v>2115</v>
      </c>
      <c r="K39" s="645">
        <f t="shared" si="12"/>
        <v>8966</v>
      </c>
      <c r="L39" s="645">
        <f t="shared" si="12"/>
        <v>13485</v>
      </c>
      <c r="M39" s="645">
        <f t="shared" si="12"/>
        <v>277</v>
      </c>
      <c r="N39" s="645">
        <f t="shared" si="12"/>
        <v>2292</v>
      </c>
      <c r="O39" s="645">
        <f t="shared" si="12"/>
        <v>3238</v>
      </c>
      <c r="P39" s="645">
        <f t="shared" si="12"/>
        <v>2447</v>
      </c>
      <c r="Q39" s="645">
        <f t="shared" si="12"/>
        <v>3616</v>
      </c>
      <c r="R39" s="645">
        <f t="shared" si="12"/>
        <v>59094</v>
      </c>
      <c r="S39" s="645">
        <f t="shared" si="12"/>
        <v>48</v>
      </c>
      <c r="T39" s="645">
        <f t="shared" si="12"/>
        <v>3559</v>
      </c>
      <c r="U39" s="645">
        <f t="shared" si="12"/>
        <v>50075</v>
      </c>
      <c r="V39" s="645">
        <f t="shared" si="12"/>
        <v>28012</v>
      </c>
      <c r="W39" s="645">
        <f t="shared" si="12"/>
        <v>21024</v>
      </c>
      <c r="X39" s="645">
        <f t="shared" si="12"/>
        <v>16333</v>
      </c>
      <c r="Y39" s="645">
        <f t="shared" si="12"/>
        <v>80</v>
      </c>
      <c r="Z39" s="645">
        <f t="shared" si="12"/>
        <v>132</v>
      </c>
      <c r="AA39" s="645">
        <f t="shared" si="12"/>
        <v>82</v>
      </c>
      <c r="AB39" s="645">
        <f t="shared" si="12"/>
        <v>43</v>
      </c>
      <c r="AC39" s="645">
        <f t="shared" si="12"/>
        <v>1316</v>
      </c>
      <c r="AD39" s="645">
        <f t="shared" si="12"/>
        <v>623</v>
      </c>
      <c r="AE39" s="645">
        <f t="shared" si="12"/>
        <v>73</v>
      </c>
      <c r="AF39" s="645">
        <f t="shared" si="12"/>
        <v>239</v>
      </c>
      <c r="AG39" s="645">
        <f t="shared" si="12"/>
        <v>26857</v>
      </c>
      <c r="AH39" s="645">
        <f t="shared" si="12"/>
        <v>24</v>
      </c>
      <c r="AI39" s="645">
        <f t="shared" si="12"/>
        <v>178</v>
      </c>
      <c r="AJ39" s="645">
        <f t="shared" si="12"/>
        <v>1589</v>
      </c>
      <c r="AK39" s="645">
        <f t="shared" si="12"/>
        <v>9692</v>
      </c>
      <c r="AL39" s="645">
        <f t="shared" si="12"/>
        <v>2170</v>
      </c>
      <c r="AM39" s="645">
        <f t="shared" si="12"/>
        <v>2335</v>
      </c>
      <c r="AN39" s="645">
        <f t="shared" si="12"/>
        <v>159</v>
      </c>
      <c r="AO39" s="645">
        <f t="shared" si="12"/>
        <v>0</v>
      </c>
      <c r="AP39" s="646">
        <f t="shared" si="12"/>
        <v>228004</v>
      </c>
      <c r="AR39" s="286"/>
      <c r="AT39" s="430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7"/>
      <c r="CH39" s="424"/>
      <c r="CI39" s="431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287"/>
      <c r="CY39" s="287"/>
      <c r="CZ39" s="287"/>
      <c r="DA39" s="287"/>
      <c r="DB39" s="287"/>
      <c r="DC39" s="287"/>
      <c r="DD39" s="287"/>
      <c r="DE39" s="287"/>
      <c r="DF39" s="287"/>
      <c r="DG39" s="287"/>
      <c r="DH39" s="287"/>
      <c r="DI39" s="287"/>
      <c r="DJ39" s="287"/>
      <c r="DK39" s="287"/>
      <c r="DL39" s="287"/>
      <c r="DM39" s="287"/>
      <c r="DN39" s="287"/>
      <c r="DO39" s="287"/>
      <c r="DP39" s="287"/>
      <c r="DQ39" s="287"/>
      <c r="DR39" s="287"/>
      <c r="DS39" s="287"/>
      <c r="DT39" s="287"/>
      <c r="DU39" s="287"/>
      <c r="DV39" s="287"/>
    </row>
    <row r="40" spans="1:126" s="291" customFormat="1" ht="26.4" customHeight="1" x14ac:dyDescent="0.35">
      <c r="A40" s="289" t="s">
        <v>82</v>
      </c>
      <c r="B40" s="290"/>
      <c r="C40" s="647">
        <f t="shared" ref="C40:AP40" si="13">C41</f>
        <v>290</v>
      </c>
      <c r="D40" s="647">
        <f t="shared" si="13"/>
        <v>19</v>
      </c>
      <c r="E40" s="647">
        <f t="shared" si="13"/>
        <v>614</v>
      </c>
      <c r="F40" s="647">
        <f t="shared" si="13"/>
        <v>11</v>
      </c>
      <c r="G40" s="647">
        <f t="shared" si="13"/>
        <v>332</v>
      </c>
      <c r="H40" s="647">
        <f t="shared" si="13"/>
        <v>0</v>
      </c>
      <c r="I40" s="647">
        <f t="shared" si="13"/>
        <v>196</v>
      </c>
      <c r="J40" s="647">
        <f t="shared" si="13"/>
        <v>1490</v>
      </c>
      <c r="K40" s="647">
        <f t="shared" si="13"/>
        <v>371</v>
      </c>
      <c r="L40" s="647">
        <f t="shared" si="13"/>
        <v>1077</v>
      </c>
      <c r="M40" s="647">
        <f t="shared" si="13"/>
        <v>32</v>
      </c>
      <c r="N40" s="647">
        <f t="shared" si="13"/>
        <v>146</v>
      </c>
      <c r="O40" s="647">
        <f t="shared" si="13"/>
        <v>304</v>
      </c>
      <c r="P40" s="647">
        <f t="shared" si="13"/>
        <v>121</v>
      </c>
      <c r="Q40" s="647">
        <f t="shared" si="13"/>
        <v>315</v>
      </c>
      <c r="R40" s="647">
        <f t="shared" si="13"/>
        <v>5009</v>
      </c>
      <c r="S40" s="647">
        <f t="shared" si="13"/>
        <v>0</v>
      </c>
      <c r="T40" s="647">
        <f t="shared" si="13"/>
        <v>225</v>
      </c>
      <c r="U40" s="647">
        <f t="shared" si="13"/>
        <v>3721</v>
      </c>
      <c r="V40" s="647">
        <f t="shared" si="13"/>
        <v>2636</v>
      </c>
      <c r="W40" s="647">
        <f t="shared" si="13"/>
        <v>2388</v>
      </c>
      <c r="X40" s="647">
        <f t="shared" si="13"/>
        <v>2718</v>
      </c>
      <c r="Y40" s="647">
        <f t="shared" si="13"/>
        <v>14</v>
      </c>
      <c r="Z40" s="647">
        <f t="shared" si="13"/>
        <v>79</v>
      </c>
      <c r="AA40" s="647">
        <f t="shared" si="13"/>
        <v>13</v>
      </c>
      <c r="AB40" s="647">
        <f t="shared" si="13"/>
        <v>5</v>
      </c>
      <c r="AC40" s="647">
        <f t="shared" si="13"/>
        <v>131</v>
      </c>
      <c r="AD40" s="647">
        <f t="shared" si="13"/>
        <v>89</v>
      </c>
      <c r="AE40" s="647">
        <f t="shared" si="13"/>
        <v>3</v>
      </c>
      <c r="AF40" s="647">
        <f t="shared" si="13"/>
        <v>64</v>
      </c>
      <c r="AG40" s="647">
        <f t="shared" si="13"/>
        <v>4477</v>
      </c>
      <c r="AH40" s="647">
        <f t="shared" si="13"/>
        <v>6</v>
      </c>
      <c r="AI40" s="647">
        <f t="shared" si="13"/>
        <v>21</v>
      </c>
      <c r="AJ40" s="647">
        <f t="shared" si="13"/>
        <v>178</v>
      </c>
      <c r="AK40" s="647">
        <f t="shared" si="13"/>
        <v>948</v>
      </c>
      <c r="AL40" s="647">
        <f t="shared" si="13"/>
        <v>430</v>
      </c>
      <c r="AM40" s="647">
        <f t="shared" si="13"/>
        <v>168</v>
      </c>
      <c r="AN40" s="647">
        <f t="shared" si="13"/>
        <v>54</v>
      </c>
      <c r="AO40" s="647">
        <f t="shared" si="13"/>
        <v>0</v>
      </c>
      <c r="AP40" s="648">
        <f t="shared" si="13"/>
        <v>23686</v>
      </c>
      <c r="AR40" s="286"/>
      <c r="AT40" s="432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7"/>
      <c r="CH40" s="424"/>
      <c r="CI40" s="431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287"/>
      <c r="CY40" s="287"/>
      <c r="CZ40" s="287"/>
      <c r="DA40" s="287"/>
      <c r="DB40" s="287"/>
      <c r="DC40" s="287"/>
      <c r="DD40" s="287"/>
      <c r="DE40" s="287"/>
      <c r="DF40" s="287"/>
      <c r="DG40" s="287"/>
      <c r="DH40" s="287"/>
      <c r="DI40" s="287"/>
      <c r="DJ40" s="287"/>
      <c r="DK40" s="287"/>
      <c r="DL40" s="287"/>
      <c r="DM40" s="287"/>
      <c r="DN40" s="287"/>
      <c r="DO40" s="287"/>
      <c r="DP40" s="287"/>
      <c r="DQ40" s="287"/>
      <c r="DR40" s="287"/>
      <c r="DS40" s="287"/>
      <c r="DT40" s="287"/>
      <c r="DU40" s="287"/>
      <c r="DV40" s="287"/>
    </row>
    <row r="41" spans="1:126" s="286" customFormat="1" ht="21" customHeight="1" x14ac:dyDescent="0.35">
      <c r="A41" s="293"/>
      <c r="B41" s="285" t="s">
        <v>83</v>
      </c>
      <c r="C41" s="643">
        <v>290</v>
      </c>
      <c r="D41" s="643">
        <v>19</v>
      </c>
      <c r="E41" s="643">
        <v>614</v>
      </c>
      <c r="F41" s="643">
        <v>11</v>
      </c>
      <c r="G41" s="643">
        <v>332</v>
      </c>
      <c r="H41" s="643">
        <v>0</v>
      </c>
      <c r="I41" s="643">
        <v>196</v>
      </c>
      <c r="J41" s="643">
        <v>1490</v>
      </c>
      <c r="K41" s="643">
        <v>371</v>
      </c>
      <c r="L41" s="643">
        <v>1077</v>
      </c>
      <c r="M41" s="643">
        <v>32</v>
      </c>
      <c r="N41" s="643">
        <v>146</v>
      </c>
      <c r="O41" s="643">
        <v>304</v>
      </c>
      <c r="P41" s="643">
        <v>121</v>
      </c>
      <c r="Q41" s="643">
        <v>315</v>
      </c>
      <c r="R41" s="643">
        <f>SUM(E41:Q41)</f>
        <v>5009</v>
      </c>
      <c r="S41" s="643">
        <v>0</v>
      </c>
      <c r="T41" s="643">
        <v>225</v>
      </c>
      <c r="U41" s="643">
        <v>3721</v>
      </c>
      <c r="V41" s="643">
        <v>2636</v>
      </c>
      <c r="W41" s="643">
        <v>2388</v>
      </c>
      <c r="X41" s="643">
        <v>2718</v>
      </c>
      <c r="Y41" s="643">
        <v>14</v>
      </c>
      <c r="Z41" s="643">
        <v>79</v>
      </c>
      <c r="AA41" s="643">
        <v>13</v>
      </c>
      <c r="AB41" s="643">
        <v>5</v>
      </c>
      <c r="AC41" s="643">
        <v>131</v>
      </c>
      <c r="AD41" s="643">
        <v>89</v>
      </c>
      <c r="AE41" s="643">
        <v>3</v>
      </c>
      <c r="AF41" s="643">
        <v>64</v>
      </c>
      <c r="AG41" s="643">
        <v>4477</v>
      </c>
      <c r="AH41" s="643">
        <v>6</v>
      </c>
      <c r="AI41" s="643">
        <v>21</v>
      </c>
      <c r="AJ41" s="643">
        <v>178</v>
      </c>
      <c r="AK41" s="643">
        <v>948</v>
      </c>
      <c r="AL41" s="643">
        <v>430</v>
      </c>
      <c r="AM41" s="643">
        <v>168</v>
      </c>
      <c r="AN41" s="643">
        <v>54</v>
      </c>
      <c r="AO41" s="643">
        <v>0</v>
      </c>
      <c r="AP41" s="644">
        <f>SUM(S41:AO41)+R41+C41+D41</f>
        <v>23686</v>
      </c>
      <c r="AT41" s="426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7"/>
      <c r="CH41" s="428"/>
      <c r="CI41" s="425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287"/>
      <c r="CY41" s="287"/>
      <c r="CZ41" s="287"/>
      <c r="DA41" s="287"/>
      <c r="DB41" s="287"/>
      <c r="DC41" s="287"/>
      <c r="DD41" s="287"/>
      <c r="DE41" s="287"/>
      <c r="DF41" s="287"/>
      <c r="DG41" s="287"/>
      <c r="DH41" s="287"/>
      <c r="DI41" s="287"/>
      <c r="DJ41" s="287"/>
      <c r="DK41" s="287"/>
      <c r="DL41" s="287"/>
      <c r="DM41" s="287"/>
      <c r="DN41" s="287"/>
      <c r="DO41" s="287"/>
      <c r="DP41" s="287"/>
      <c r="DQ41" s="287"/>
      <c r="DR41" s="287"/>
      <c r="DS41" s="287"/>
      <c r="DT41" s="287"/>
      <c r="DU41" s="287"/>
      <c r="DV41" s="287"/>
    </row>
    <row r="42" spans="1:126" s="291" customFormat="1" ht="26.4" customHeight="1" x14ac:dyDescent="0.35">
      <c r="A42" s="289" t="s">
        <v>84</v>
      </c>
      <c r="B42" s="294"/>
      <c r="C42" s="647">
        <f t="shared" ref="C42:AO42" si="14">SUM(C43:C49)</f>
        <v>756</v>
      </c>
      <c r="D42" s="647">
        <f t="shared" si="14"/>
        <v>754</v>
      </c>
      <c r="E42" s="647">
        <f t="shared" si="14"/>
        <v>5374</v>
      </c>
      <c r="F42" s="647">
        <f t="shared" si="14"/>
        <v>937</v>
      </c>
      <c r="G42" s="647">
        <f t="shared" si="14"/>
        <v>1574</v>
      </c>
      <c r="H42" s="647">
        <f t="shared" si="14"/>
        <v>0</v>
      </c>
      <c r="I42" s="647">
        <f t="shared" si="14"/>
        <v>1110</v>
      </c>
      <c r="J42" s="647">
        <f t="shared" si="14"/>
        <v>371</v>
      </c>
      <c r="K42" s="647">
        <f t="shared" si="14"/>
        <v>3592</v>
      </c>
      <c r="L42" s="647">
        <f t="shared" si="14"/>
        <v>6028</v>
      </c>
      <c r="M42" s="647">
        <f t="shared" si="14"/>
        <v>153</v>
      </c>
      <c r="N42" s="647">
        <f t="shared" si="14"/>
        <v>1005</v>
      </c>
      <c r="O42" s="647">
        <f t="shared" si="14"/>
        <v>1120</v>
      </c>
      <c r="P42" s="647">
        <f t="shared" si="14"/>
        <v>1201</v>
      </c>
      <c r="Q42" s="647">
        <f t="shared" si="14"/>
        <v>1671</v>
      </c>
      <c r="R42" s="647">
        <f t="shared" si="14"/>
        <v>24136</v>
      </c>
      <c r="S42" s="647">
        <f t="shared" si="14"/>
        <v>2</v>
      </c>
      <c r="T42" s="647">
        <f t="shared" si="14"/>
        <v>1324</v>
      </c>
      <c r="U42" s="647">
        <f t="shared" si="14"/>
        <v>17325</v>
      </c>
      <c r="V42" s="647">
        <f t="shared" si="14"/>
        <v>10863</v>
      </c>
      <c r="W42" s="647">
        <f t="shared" si="14"/>
        <v>8481</v>
      </c>
      <c r="X42" s="647">
        <f t="shared" si="14"/>
        <v>5030</v>
      </c>
      <c r="Y42" s="647">
        <f t="shared" si="14"/>
        <v>31</v>
      </c>
      <c r="Z42" s="647">
        <f t="shared" si="14"/>
        <v>40</v>
      </c>
      <c r="AA42" s="647">
        <f t="shared" si="14"/>
        <v>2</v>
      </c>
      <c r="AB42" s="647">
        <f t="shared" si="14"/>
        <v>17</v>
      </c>
      <c r="AC42" s="647">
        <f t="shared" si="14"/>
        <v>582</v>
      </c>
      <c r="AD42" s="647">
        <f t="shared" si="14"/>
        <v>240</v>
      </c>
      <c r="AE42" s="647">
        <f t="shared" si="14"/>
        <v>16</v>
      </c>
      <c r="AF42" s="647">
        <f t="shared" si="14"/>
        <v>64</v>
      </c>
      <c r="AG42" s="647">
        <f t="shared" si="14"/>
        <v>8611</v>
      </c>
      <c r="AH42" s="647">
        <f t="shared" si="14"/>
        <v>7</v>
      </c>
      <c r="AI42" s="647">
        <f t="shared" si="14"/>
        <v>58</v>
      </c>
      <c r="AJ42" s="647">
        <f t="shared" si="14"/>
        <v>806</v>
      </c>
      <c r="AK42" s="647">
        <f t="shared" si="14"/>
        <v>4109</v>
      </c>
      <c r="AL42" s="647">
        <f t="shared" si="14"/>
        <v>709</v>
      </c>
      <c r="AM42" s="647">
        <f t="shared" si="14"/>
        <v>925</v>
      </c>
      <c r="AN42" s="647">
        <f t="shared" si="14"/>
        <v>28</v>
      </c>
      <c r="AO42" s="647">
        <f t="shared" si="14"/>
        <v>0</v>
      </c>
      <c r="AP42" s="648">
        <f t="shared" ref="AP42" si="15">SUM(AP43:AP49)</f>
        <v>84916</v>
      </c>
      <c r="AR42" s="286"/>
      <c r="AT42" s="432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7"/>
      <c r="CH42" s="424"/>
      <c r="CI42" s="431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287"/>
      <c r="CY42" s="287"/>
      <c r="CZ42" s="287"/>
      <c r="DA42" s="287"/>
      <c r="DB42" s="287"/>
      <c r="DC42" s="287"/>
      <c r="DD42" s="287"/>
      <c r="DE42" s="287"/>
      <c r="DF42" s="287"/>
      <c r="DG42" s="287"/>
      <c r="DH42" s="287"/>
      <c r="DI42" s="287"/>
      <c r="DJ42" s="287"/>
      <c r="DK42" s="287"/>
      <c r="DL42" s="287"/>
      <c r="DM42" s="287"/>
      <c r="DN42" s="287"/>
      <c r="DO42" s="287"/>
      <c r="DP42" s="287"/>
      <c r="DQ42" s="287"/>
      <c r="DR42" s="287"/>
      <c r="DS42" s="287"/>
      <c r="DT42" s="287"/>
      <c r="DU42" s="287"/>
      <c r="DV42" s="287"/>
    </row>
    <row r="43" spans="1:126" s="286" customFormat="1" ht="21" customHeight="1" x14ac:dyDescent="0.35">
      <c r="A43" s="245"/>
      <c r="B43" s="285" t="s">
        <v>85</v>
      </c>
      <c r="C43" s="643">
        <v>117</v>
      </c>
      <c r="D43" s="643">
        <v>61</v>
      </c>
      <c r="E43" s="643">
        <v>393</v>
      </c>
      <c r="F43" s="643">
        <v>4</v>
      </c>
      <c r="G43" s="643">
        <v>54</v>
      </c>
      <c r="H43" s="643">
        <v>0</v>
      </c>
      <c r="I43" s="643">
        <v>164</v>
      </c>
      <c r="J43" s="643">
        <v>367</v>
      </c>
      <c r="K43" s="643">
        <v>157</v>
      </c>
      <c r="L43" s="643">
        <v>358</v>
      </c>
      <c r="M43" s="643">
        <v>0</v>
      </c>
      <c r="N43" s="643">
        <v>307</v>
      </c>
      <c r="O43" s="643">
        <v>60</v>
      </c>
      <c r="P43" s="643">
        <v>0</v>
      </c>
      <c r="Q43" s="643">
        <v>42</v>
      </c>
      <c r="R43" s="643">
        <f t="shared" ref="R43:R49" si="16">SUM(E43:Q43)</f>
        <v>1906</v>
      </c>
      <c r="S43" s="643">
        <v>0</v>
      </c>
      <c r="T43" s="643">
        <v>49</v>
      </c>
      <c r="U43" s="643">
        <v>1405</v>
      </c>
      <c r="V43" s="643">
        <v>1835</v>
      </c>
      <c r="W43" s="643">
        <v>678</v>
      </c>
      <c r="X43" s="643">
        <v>330</v>
      </c>
      <c r="Y43" s="643">
        <v>0</v>
      </c>
      <c r="Z43" s="643">
        <v>2</v>
      </c>
      <c r="AA43" s="643">
        <v>0</v>
      </c>
      <c r="AB43" s="643">
        <v>1</v>
      </c>
      <c r="AC43" s="643">
        <v>23</v>
      </c>
      <c r="AD43" s="643">
        <v>57</v>
      </c>
      <c r="AE43" s="643">
        <v>11</v>
      </c>
      <c r="AF43" s="643">
        <v>20</v>
      </c>
      <c r="AG43" s="643">
        <v>679</v>
      </c>
      <c r="AH43" s="643">
        <v>0</v>
      </c>
      <c r="AI43" s="643">
        <v>0</v>
      </c>
      <c r="AJ43" s="643">
        <v>40</v>
      </c>
      <c r="AK43" s="643">
        <v>258</v>
      </c>
      <c r="AL43" s="643">
        <v>236</v>
      </c>
      <c r="AM43" s="643">
        <v>49</v>
      </c>
      <c r="AN43" s="643">
        <v>6</v>
      </c>
      <c r="AO43" s="643">
        <v>0</v>
      </c>
      <c r="AP43" s="644">
        <f t="shared" ref="AP43:AP49" si="17">SUM(S43:AO43)+R43+C43+D43</f>
        <v>7763</v>
      </c>
      <c r="AT43" s="426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7"/>
      <c r="CH43" s="428"/>
      <c r="CI43" s="425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287"/>
      <c r="CY43" s="287"/>
      <c r="CZ43" s="287"/>
      <c r="DA43" s="287"/>
      <c r="DB43" s="287"/>
      <c r="DC43" s="287"/>
      <c r="DD43" s="287"/>
      <c r="DE43" s="287"/>
      <c r="DF43" s="287"/>
      <c r="DG43" s="287"/>
      <c r="DH43" s="287"/>
      <c r="DI43" s="287"/>
      <c r="DJ43" s="287"/>
      <c r="DK43" s="287"/>
      <c r="DL43" s="287"/>
      <c r="DM43" s="287"/>
      <c r="DN43" s="287"/>
      <c r="DO43" s="287"/>
      <c r="DP43" s="287"/>
      <c r="DQ43" s="287"/>
      <c r="DR43" s="287"/>
      <c r="DS43" s="287"/>
      <c r="DT43" s="287"/>
      <c r="DU43" s="287"/>
      <c r="DV43" s="287"/>
    </row>
    <row r="44" spans="1:126" s="286" customFormat="1" ht="21" customHeight="1" x14ac:dyDescent="0.35">
      <c r="A44" s="245"/>
      <c r="B44" s="285" t="s">
        <v>86</v>
      </c>
      <c r="C44" s="643">
        <v>116</v>
      </c>
      <c r="D44" s="643">
        <v>34</v>
      </c>
      <c r="E44" s="643">
        <v>576</v>
      </c>
      <c r="F44" s="643">
        <v>32</v>
      </c>
      <c r="G44" s="643">
        <v>219</v>
      </c>
      <c r="H44" s="643">
        <v>0</v>
      </c>
      <c r="I44" s="643">
        <v>113</v>
      </c>
      <c r="J44" s="643">
        <v>4</v>
      </c>
      <c r="K44" s="643">
        <v>328</v>
      </c>
      <c r="L44" s="643">
        <v>3168</v>
      </c>
      <c r="M44" s="643">
        <v>127</v>
      </c>
      <c r="N44" s="643">
        <v>360</v>
      </c>
      <c r="O44" s="643">
        <v>391</v>
      </c>
      <c r="P44" s="643">
        <v>892</v>
      </c>
      <c r="Q44" s="643">
        <v>646</v>
      </c>
      <c r="R44" s="643">
        <f t="shared" si="16"/>
        <v>6856</v>
      </c>
      <c r="S44" s="643">
        <v>2</v>
      </c>
      <c r="T44" s="643">
        <v>601</v>
      </c>
      <c r="U44" s="643">
        <v>5033</v>
      </c>
      <c r="V44" s="643">
        <v>3373</v>
      </c>
      <c r="W44" s="643">
        <v>2747</v>
      </c>
      <c r="X44" s="643">
        <v>1222</v>
      </c>
      <c r="Y44" s="643">
        <v>14</v>
      </c>
      <c r="Z44" s="643">
        <v>38</v>
      </c>
      <c r="AA44" s="643">
        <v>2</v>
      </c>
      <c r="AB44" s="643">
        <v>8</v>
      </c>
      <c r="AC44" s="643">
        <v>233</v>
      </c>
      <c r="AD44" s="643">
        <v>58</v>
      </c>
      <c r="AE44" s="643">
        <v>3</v>
      </c>
      <c r="AF44" s="643">
        <v>14</v>
      </c>
      <c r="AG44" s="643">
        <v>3459</v>
      </c>
      <c r="AH44" s="643">
        <v>2</v>
      </c>
      <c r="AI44" s="643">
        <v>25</v>
      </c>
      <c r="AJ44" s="643">
        <v>118</v>
      </c>
      <c r="AK44" s="643">
        <v>994</v>
      </c>
      <c r="AL44" s="643">
        <v>131</v>
      </c>
      <c r="AM44" s="643">
        <v>299</v>
      </c>
      <c r="AN44" s="643">
        <v>5</v>
      </c>
      <c r="AO44" s="643">
        <v>0</v>
      </c>
      <c r="AP44" s="644">
        <f t="shared" si="17"/>
        <v>25387</v>
      </c>
      <c r="AT44" s="426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7"/>
      <c r="CH44" s="428"/>
      <c r="CI44" s="425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287"/>
      <c r="CY44" s="287"/>
      <c r="CZ44" s="287"/>
      <c r="DA44" s="287"/>
      <c r="DB44" s="287"/>
      <c r="DC44" s="287"/>
      <c r="DD44" s="287"/>
      <c r="DE44" s="287"/>
      <c r="DF44" s="287"/>
      <c r="DG44" s="287"/>
      <c r="DH44" s="287"/>
      <c r="DI44" s="287"/>
      <c r="DJ44" s="287"/>
      <c r="DK44" s="287"/>
      <c r="DL44" s="287"/>
      <c r="DM44" s="287"/>
      <c r="DN44" s="287"/>
      <c r="DO44" s="287"/>
      <c r="DP44" s="287"/>
      <c r="DQ44" s="287"/>
      <c r="DR44" s="287"/>
      <c r="DS44" s="287"/>
      <c r="DT44" s="287"/>
      <c r="DU44" s="287"/>
      <c r="DV44" s="287"/>
    </row>
    <row r="45" spans="1:126" s="286" customFormat="1" ht="21" customHeight="1" x14ac:dyDescent="0.35">
      <c r="A45" s="245"/>
      <c r="B45" s="285" t="s">
        <v>87</v>
      </c>
      <c r="C45" s="643">
        <v>66</v>
      </c>
      <c r="D45" s="643">
        <v>13</v>
      </c>
      <c r="E45" s="643">
        <v>310</v>
      </c>
      <c r="F45" s="643">
        <v>0</v>
      </c>
      <c r="G45" s="643">
        <v>252</v>
      </c>
      <c r="H45" s="643">
        <v>0</v>
      </c>
      <c r="I45" s="643">
        <v>161</v>
      </c>
      <c r="J45" s="643">
        <v>0</v>
      </c>
      <c r="K45" s="643">
        <v>865</v>
      </c>
      <c r="L45" s="643">
        <v>343</v>
      </c>
      <c r="M45" s="643">
        <v>0</v>
      </c>
      <c r="N45" s="643">
        <v>263</v>
      </c>
      <c r="O45" s="643">
        <v>133</v>
      </c>
      <c r="P45" s="643">
        <v>170</v>
      </c>
      <c r="Q45" s="643">
        <v>163</v>
      </c>
      <c r="R45" s="643">
        <f t="shared" si="16"/>
        <v>2660</v>
      </c>
      <c r="S45" s="643">
        <v>0</v>
      </c>
      <c r="T45" s="643">
        <v>371</v>
      </c>
      <c r="U45" s="643">
        <v>2211</v>
      </c>
      <c r="V45" s="643">
        <v>1319</v>
      </c>
      <c r="W45" s="643">
        <v>873</v>
      </c>
      <c r="X45" s="643">
        <v>1225</v>
      </c>
      <c r="Y45" s="643">
        <v>9</v>
      </c>
      <c r="Z45" s="643">
        <v>0</v>
      </c>
      <c r="AA45" s="643">
        <v>0</v>
      </c>
      <c r="AB45" s="643">
        <v>1</v>
      </c>
      <c r="AC45" s="643">
        <v>121</v>
      </c>
      <c r="AD45" s="643">
        <v>21</v>
      </c>
      <c r="AE45" s="643">
        <v>0</v>
      </c>
      <c r="AF45" s="643">
        <v>19</v>
      </c>
      <c r="AG45" s="643">
        <v>1594</v>
      </c>
      <c r="AH45" s="643">
        <v>0</v>
      </c>
      <c r="AI45" s="643">
        <v>28</v>
      </c>
      <c r="AJ45" s="643">
        <v>225</v>
      </c>
      <c r="AK45" s="643">
        <v>756</v>
      </c>
      <c r="AL45" s="643">
        <v>131</v>
      </c>
      <c r="AM45" s="643">
        <v>124</v>
      </c>
      <c r="AN45" s="643">
        <v>2</v>
      </c>
      <c r="AO45" s="643">
        <v>0</v>
      </c>
      <c r="AP45" s="644">
        <f t="shared" si="17"/>
        <v>11769</v>
      </c>
      <c r="AT45" s="426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7"/>
      <c r="CH45" s="428"/>
      <c r="CI45" s="425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287"/>
      <c r="CY45" s="287"/>
      <c r="CZ45" s="287"/>
      <c r="DA45" s="287"/>
      <c r="DB45" s="287"/>
      <c r="DC45" s="287"/>
      <c r="DD45" s="287"/>
      <c r="DE45" s="287"/>
      <c r="DF45" s="287"/>
      <c r="DG45" s="287"/>
      <c r="DH45" s="287"/>
      <c r="DI45" s="287"/>
      <c r="DJ45" s="287"/>
      <c r="DK45" s="287"/>
      <c r="DL45" s="287"/>
      <c r="DM45" s="287"/>
      <c r="DN45" s="287"/>
      <c r="DO45" s="287"/>
      <c r="DP45" s="287"/>
      <c r="DQ45" s="287"/>
      <c r="DR45" s="287"/>
      <c r="DS45" s="287"/>
      <c r="DT45" s="287"/>
      <c r="DU45" s="287"/>
      <c r="DV45" s="287"/>
    </row>
    <row r="46" spans="1:126" s="286" customFormat="1" ht="21" customHeight="1" x14ac:dyDescent="0.35">
      <c r="A46" s="245"/>
      <c r="B46" s="285" t="s">
        <v>88</v>
      </c>
      <c r="C46" s="643">
        <v>73</v>
      </c>
      <c r="D46" s="643">
        <v>511</v>
      </c>
      <c r="E46" s="643">
        <v>464</v>
      </c>
      <c r="F46" s="643">
        <v>0</v>
      </c>
      <c r="G46" s="643">
        <v>364</v>
      </c>
      <c r="H46" s="643">
        <v>0</v>
      </c>
      <c r="I46" s="643">
        <v>97</v>
      </c>
      <c r="J46" s="643">
        <v>0</v>
      </c>
      <c r="K46" s="643">
        <v>335</v>
      </c>
      <c r="L46" s="643">
        <v>682</v>
      </c>
      <c r="M46" s="643">
        <v>0</v>
      </c>
      <c r="N46" s="643">
        <v>32</v>
      </c>
      <c r="O46" s="643">
        <v>40</v>
      </c>
      <c r="P46" s="643">
        <v>13</v>
      </c>
      <c r="Q46" s="643">
        <v>59</v>
      </c>
      <c r="R46" s="643">
        <f t="shared" si="16"/>
        <v>2086</v>
      </c>
      <c r="S46" s="643">
        <v>0</v>
      </c>
      <c r="T46" s="643">
        <v>49</v>
      </c>
      <c r="U46" s="643">
        <v>1734</v>
      </c>
      <c r="V46" s="643">
        <v>556</v>
      </c>
      <c r="W46" s="643">
        <v>599</v>
      </c>
      <c r="X46" s="643">
        <v>255</v>
      </c>
      <c r="Y46" s="643">
        <v>0</v>
      </c>
      <c r="Z46" s="643">
        <v>0</v>
      </c>
      <c r="AA46" s="643">
        <v>0</v>
      </c>
      <c r="AB46" s="643">
        <v>4</v>
      </c>
      <c r="AC46" s="643">
        <v>21</v>
      </c>
      <c r="AD46" s="643">
        <v>9</v>
      </c>
      <c r="AE46" s="643">
        <v>0</v>
      </c>
      <c r="AF46" s="643">
        <v>1</v>
      </c>
      <c r="AG46" s="643">
        <v>353</v>
      </c>
      <c r="AH46" s="643">
        <v>4</v>
      </c>
      <c r="AI46" s="643">
        <v>0</v>
      </c>
      <c r="AJ46" s="643">
        <v>67</v>
      </c>
      <c r="AK46" s="643">
        <v>344</v>
      </c>
      <c r="AL46" s="643">
        <v>26</v>
      </c>
      <c r="AM46" s="643">
        <v>45</v>
      </c>
      <c r="AN46" s="643">
        <v>3</v>
      </c>
      <c r="AO46" s="643">
        <v>0</v>
      </c>
      <c r="AP46" s="644">
        <f t="shared" si="17"/>
        <v>6740</v>
      </c>
      <c r="AT46" s="426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7"/>
      <c r="CH46" s="428"/>
      <c r="CI46" s="425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287"/>
      <c r="CY46" s="287"/>
      <c r="CZ46" s="287"/>
      <c r="DA46" s="287"/>
      <c r="DB46" s="287"/>
      <c r="DC46" s="287"/>
      <c r="DD46" s="287"/>
      <c r="DE46" s="287"/>
      <c r="DF46" s="287"/>
      <c r="DG46" s="287"/>
      <c r="DH46" s="287"/>
      <c r="DI46" s="287"/>
      <c r="DJ46" s="287"/>
      <c r="DK46" s="287"/>
      <c r="DL46" s="287"/>
      <c r="DM46" s="287"/>
      <c r="DN46" s="287"/>
      <c r="DO46" s="287"/>
      <c r="DP46" s="287"/>
      <c r="DQ46" s="287"/>
      <c r="DR46" s="287"/>
      <c r="DS46" s="287"/>
      <c r="DT46" s="287"/>
      <c r="DU46" s="287"/>
      <c r="DV46" s="287"/>
    </row>
    <row r="47" spans="1:126" s="286" customFormat="1" ht="21" customHeight="1" x14ac:dyDescent="0.35">
      <c r="A47" s="245"/>
      <c r="B47" s="285" t="s">
        <v>89</v>
      </c>
      <c r="C47" s="643">
        <v>119</v>
      </c>
      <c r="D47" s="643">
        <v>25</v>
      </c>
      <c r="E47" s="643">
        <v>143</v>
      </c>
      <c r="F47" s="643">
        <v>22</v>
      </c>
      <c r="G47" s="643">
        <v>6</v>
      </c>
      <c r="H47" s="643">
        <v>0</v>
      </c>
      <c r="I47" s="643">
        <v>0</v>
      </c>
      <c r="J47" s="643">
        <v>0</v>
      </c>
      <c r="K47" s="643">
        <v>535</v>
      </c>
      <c r="L47" s="643">
        <v>70</v>
      </c>
      <c r="M47" s="643">
        <v>0</v>
      </c>
      <c r="N47" s="643">
        <v>0</v>
      </c>
      <c r="O47" s="643">
        <v>44</v>
      </c>
      <c r="P47" s="643">
        <v>4</v>
      </c>
      <c r="Q47" s="643">
        <v>40</v>
      </c>
      <c r="R47" s="643">
        <f t="shared" si="16"/>
        <v>864</v>
      </c>
      <c r="S47" s="643">
        <v>0</v>
      </c>
      <c r="T47" s="643">
        <v>2</v>
      </c>
      <c r="U47" s="643">
        <v>945</v>
      </c>
      <c r="V47" s="643">
        <v>686</v>
      </c>
      <c r="W47" s="643">
        <v>307</v>
      </c>
      <c r="X47" s="643">
        <v>278</v>
      </c>
      <c r="Y47" s="643">
        <v>0</v>
      </c>
      <c r="Z47" s="643">
        <v>0</v>
      </c>
      <c r="AA47" s="643">
        <v>0</v>
      </c>
      <c r="AB47" s="643">
        <v>1</v>
      </c>
      <c r="AC47" s="643">
        <v>16</v>
      </c>
      <c r="AD47" s="643">
        <v>11</v>
      </c>
      <c r="AE47" s="643">
        <v>0</v>
      </c>
      <c r="AF47" s="643">
        <v>3</v>
      </c>
      <c r="AG47" s="643">
        <v>236</v>
      </c>
      <c r="AH47" s="643">
        <v>0</v>
      </c>
      <c r="AI47" s="643">
        <v>2</v>
      </c>
      <c r="AJ47" s="643">
        <v>46</v>
      </c>
      <c r="AK47" s="643">
        <v>384</v>
      </c>
      <c r="AL47" s="643">
        <v>47</v>
      </c>
      <c r="AM47" s="643">
        <v>71</v>
      </c>
      <c r="AN47" s="643">
        <v>2</v>
      </c>
      <c r="AO47" s="643">
        <v>0</v>
      </c>
      <c r="AP47" s="644">
        <f t="shared" si="17"/>
        <v>4045</v>
      </c>
      <c r="AT47" s="426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7"/>
      <c r="CH47" s="428"/>
      <c r="CI47" s="425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287"/>
      <c r="CY47" s="287"/>
      <c r="CZ47" s="287"/>
      <c r="DA47" s="287"/>
      <c r="DB47" s="287"/>
      <c r="DC47" s="287"/>
      <c r="DD47" s="287"/>
      <c r="DE47" s="287"/>
      <c r="DF47" s="287"/>
      <c r="DG47" s="287"/>
      <c r="DH47" s="287"/>
      <c r="DI47" s="287"/>
      <c r="DJ47" s="287"/>
      <c r="DK47" s="287"/>
      <c r="DL47" s="287"/>
      <c r="DM47" s="287"/>
      <c r="DN47" s="287"/>
      <c r="DO47" s="287"/>
      <c r="DP47" s="287"/>
      <c r="DQ47" s="287"/>
      <c r="DR47" s="287"/>
      <c r="DS47" s="287"/>
      <c r="DT47" s="287"/>
      <c r="DU47" s="287"/>
      <c r="DV47" s="287"/>
    </row>
    <row r="48" spans="1:126" s="286" customFormat="1" ht="21" customHeight="1" x14ac:dyDescent="0.35">
      <c r="A48" s="245"/>
      <c r="B48" s="285" t="s">
        <v>301</v>
      </c>
      <c r="C48" s="643">
        <v>217</v>
      </c>
      <c r="D48" s="643">
        <v>104</v>
      </c>
      <c r="E48" s="643">
        <v>3227</v>
      </c>
      <c r="F48" s="643">
        <v>872</v>
      </c>
      <c r="G48" s="643">
        <v>666</v>
      </c>
      <c r="H48" s="643">
        <v>0</v>
      </c>
      <c r="I48" s="643">
        <v>574</v>
      </c>
      <c r="J48" s="643">
        <v>0</v>
      </c>
      <c r="K48" s="643">
        <v>1197</v>
      </c>
      <c r="L48" s="643">
        <v>708</v>
      </c>
      <c r="M48" s="643">
        <v>13</v>
      </c>
      <c r="N48" s="643">
        <v>2</v>
      </c>
      <c r="O48" s="643">
        <v>452</v>
      </c>
      <c r="P48" s="643">
        <v>16</v>
      </c>
      <c r="Q48" s="643">
        <v>645</v>
      </c>
      <c r="R48" s="643">
        <f t="shared" si="16"/>
        <v>8372</v>
      </c>
      <c r="S48" s="643">
        <v>0</v>
      </c>
      <c r="T48" s="643">
        <v>235</v>
      </c>
      <c r="U48" s="643">
        <v>3641</v>
      </c>
      <c r="V48" s="643">
        <v>2399</v>
      </c>
      <c r="W48" s="643">
        <v>2449</v>
      </c>
      <c r="X48" s="643">
        <v>1251</v>
      </c>
      <c r="Y48" s="643">
        <v>6</v>
      </c>
      <c r="Z48" s="643">
        <v>0</v>
      </c>
      <c r="AA48" s="643">
        <v>0</v>
      </c>
      <c r="AB48" s="643">
        <v>2</v>
      </c>
      <c r="AC48" s="643">
        <v>130</v>
      </c>
      <c r="AD48" s="643">
        <v>73</v>
      </c>
      <c r="AE48" s="643">
        <v>2</v>
      </c>
      <c r="AF48" s="643">
        <v>7</v>
      </c>
      <c r="AG48" s="643">
        <v>1495</v>
      </c>
      <c r="AH48" s="643">
        <v>0</v>
      </c>
      <c r="AI48" s="643">
        <v>2</v>
      </c>
      <c r="AJ48" s="643">
        <v>180</v>
      </c>
      <c r="AK48" s="643">
        <v>1110</v>
      </c>
      <c r="AL48" s="643">
        <v>82</v>
      </c>
      <c r="AM48" s="643">
        <v>190</v>
      </c>
      <c r="AN48" s="643">
        <v>10</v>
      </c>
      <c r="AO48" s="643">
        <v>0</v>
      </c>
      <c r="AP48" s="644">
        <f t="shared" si="17"/>
        <v>21957</v>
      </c>
      <c r="AT48" s="426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7"/>
      <c r="CH48" s="428"/>
      <c r="CI48" s="425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287"/>
      <c r="CY48" s="287"/>
      <c r="CZ48" s="287"/>
      <c r="DA48" s="287"/>
      <c r="DB48" s="287"/>
      <c r="DC48" s="287"/>
      <c r="DD48" s="287"/>
      <c r="DE48" s="287"/>
      <c r="DF48" s="287"/>
      <c r="DG48" s="287"/>
      <c r="DH48" s="287"/>
      <c r="DI48" s="287"/>
      <c r="DJ48" s="287"/>
      <c r="DK48" s="287"/>
      <c r="DL48" s="287"/>
      <c r="DM48" s="287"/>
      <c r="DN48" s="287"/>
      <c r="DO48" s="287"/>
      <c r="DP48" s="287"/>
      <c r="DQ48" s="287"/>
      <c r="DR48" s="287"/>
      <c r="DS48" s="287"/>
      <c r="DT48" s="287"/>
      <c r="DU48" s="287"/>
      <c r="DV48" s="287"/>
    </row>
    <row r="49" spans="1:126" s="286" customFormat="1" ht="21" customHeight="1" x14ac:dyDescent="0.35">
      <c r="A49" s="245"/>
      <c r="B49" s="285" t="s">
        <v>300</v>
      </c>
      <c r="C49" s="643">
        <v>48</v>
      </c>
      <c r="D49" s="643">
        <v>6</v>
      </c>
      <c r="E49" s="643">
        <v>261</v>
      </c>
      <c r="F49" s="643">
        <v>7</v>
      </c>
      <c r="G49" s="643">
        <v>13</v>
      </c>
      <c r="H49" s="643">
        <v>0</v>
      </c>
      <c r="I49" s="643">
        <v>1</v>
      </c>
      <c r="J49" s="643">
        <v>0</v>
      </c>
      <c r="K49" s="643">
        <v>175</v>
      </c>
      <c r="L49" s="643">
        <v>699</v>
      </c>
      <c r="M49" s="643">
        <v>13</v>
      </c>
      <c r="N49" s="643">
        <v>41</v>
      </c>
      <c r="O49" s="643">
        <v>0</v>
      </c>
      <c r="P49" s="643">
        <v>106</v>
      </c>
      <c r="Q49" s="643">
        <v>76</v>
      </c>
      <c r="R49" s="643">
        <f t="shared" si="16"/>
        <v>1392</v>
      </c>
      <c r="S49" s="643">
        <v>0</v>
      </c>
      <c r="T49" s="643">
        <v>17</v>
      </c>
      <c r="U49" s="643">
        <v>2356</v>
      </c>
      <c r="V49" s="643">
        <v>695</v>
      </c>
      <c r="W49" s="643">
        <v>828</v>
      </c>
      <c r="X49" s="643">
        <v>469</v>
      </c>
      <c r="Y49" s="643">
        <v>2</v>
      </c>
      <c r="Z49" s="643">
        <v>0</v>
      </c>
      <c r="AA49" s="643">
        <v>0</v>
      </c>
      <c r="AB49" s="643">
        <v>0</v>
      </c>
      <c r="AC49" s="643">
        <v>38</v>
      </c>
      <c r="AD49" s="643">
        <v>11</v>
      </c>
      <c r="AE49" s="643">
        <v>0</v>
      </c>
      <c r="AF49" s="643">
        <v>0</v>
      </c>
      <c r="AG49" s="643">
        <v>795</v>
      </c>
      <c r="AH49" s="643">
        <v>1</v>
      </c>
      <c r="AI49" s="643">
        <v>1</v>
      </c>
      <c r="AJ49" s="643">
        <v>130</v>
      </c>
      <c r="AK49" s="643">
        <v>263</v>
      </c>
      <c r="AL49" s="643">
        <v>56</v>
      </c>
      <c r="AM49" s="643">
        <v>147</v>
      </c>
      <c r="AN49" s="643">
        <v>0</v>
      </c>
      <c r="AO49" s="643">
        <v>0</v>
      </c>
      <c r="AP49" s="644">
        <f t="shared" si="17"/>
        <v>7255</v>
      </c>
      <c r="AT49" s="426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7"/>
      <c r="CH49" s="428"/>
      <c r="CI49" s="425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287"/>
      <c r="CY49" s="287"/>
      <c r="CZ49" s="287"/>
      <c r="DA49" s="287"/>
      <c r="DB49" s="287"/>
      <c r="DC49" s="287"/>
      <c r="DD49" s="287"/>
      <c r="DE49" s="287"/>
      <c r="DF49" s="287"/>
      <c r="DG49" s="287"/>
      <c r="DH49" s="287"/>
      <c r="DI49" s="287"/>
      <c r="DJ49" s="287"/>
      <c r="DK49" s="287"/>
      <c r="DL49" s="287"/>
      <c r="DM49" s="287"/>
      <c r="DN49" s="287"/>
      <c r="DO49" s="287"/>
      <c r="DP49" s="287"/>
      <c r="DQ49" s="287"/>
      <c r="DR49" s="287"/>
      <c r="DS49" s="287"/>
      <c r="DT49" s="287"/>
      <c r="DU49" s="287"/>
      <c r="DV49" s="287"/>
    </row>
    <row r="50" spans="1:126" s="291" customFormat="1" ht="26.4" customHeight="1" x14ac:dyDescent="0.35">
      <c r="A50" s="289" t="s">
        <v>90</v>
      </c>
      <c r="B50" s="294"/>
      <c r="C50" s="647">
        <f t="shared" ref="C50:AP50" si="18">C51+C52+C53+C54</f>
        <v>775</v>
      </c>
      <c r="D50" s="647">
        <f t="shared" si="18"/>
        <v>161</v>
      </c>
      <c r="E50" s="647">
        <f t="shared" si="18"/>
        <v>4916</v>
      </c>
      <c r="F50" s="647">
        <f t="shared" si="18"/>
        <v>362</v>
      </c>
      <c r="G50" s="647">
        <f t="shared" si="18"/>
        <v>937</v>
      </c>
      <c r="H50" s="647">
        <f t="shared" si="18"/>
        <v>0</v>
      </c>
      <c r="I50" s="647">
        <f t="shared" si="18"/>
        <v>992</v>
      </c>
      <c r="J50" s="647">
        <f t="shared" si="18"/>
        <v>139</v>
      </c>
      <c r="K50" s="647">
        <f t="shared" si="18"/>
        <v>2835</v>
      </c>
      <c r="L50" s="647">
        <f t="shared" si="18"/>
        <v>5239</v>
      </c>
      <c r="M50" s="647">
        <f t="shared" si="18"/>
        <v>73</v>
      </c>
      <c r="N50" s="647">
        <f t="shared" si="18"/>
        <v>881</v>
      </c>
      <c r="O50" s="647">
        <f t="shared" si="18"/>
        <v>1479</v>
      </c>
      <c r="P50" s="647">
        <f t="shared" si="18"/>
        <v>942</v>
      </c>
      <c r="Q50" s="647">
        <f t="shared" si="18"/>
        <v>1229</v>
      </c>
      <c r="R50" s="647">
        <f t="shared" si="18"/>
        <v>20024</v>
      </c>
      <c r="S50" s="647">
        <f t="shared" si="18"/>
        <v>1</v>
      </c>
      <c r="T50" s="647">
        <f t="shared" si="18"/>
        <v>1398</v>
      </c>
      <c r="U50" s="647">
        <f t="shared" si="18"/>
        <v>17411</v>
      </c>
      <c r="V50" s="647">
        <f t="shared" si="18"/>
        <v>8847</v>
      </c>
      <c r="W50" s="647">
        <f t="shared" si="18"/>
        <v>6998</v>
      </c>
      <c r="X50" s="647">
        <f t="shared" si="18"/>
        <v>4845</v>
      </c>
      <c r="Y50" s="647">
        <f t="shared" si="18"/>
        <v>16</v>
      </c>
      <c r="Z50" s="647">
        <f t="shared" si="18"/>
        <v>8</v>
      </c>
      <c r="AA50" s="647">
        <f t="shared" si="18"/>
        <v>59</v>
      </c>
      <c r="AB50" s="647">
        <f t="shared" si="18"/>
        <v>16</v>
      </c>
      <c r="AC50" s="647">
        <f t="shared" si="18"/>
        <v>319</v>
      </c>
      <c r="AD50" s="647">
        <f t="shared" si="18"/>
        <v>196</v>
      </c>
      <c r="AE50" s="647">
        <f t="shared" si="18"/>
        <v>11</v>
      </c>
      <c r="AF50" s="647">
        <f t="shared" si="18"/>
        <v>48</v>
      </c>
      <c r="AG50" s="647">
        <f t="shared" si="18"/>
        <v>8889</v>
      </c>
      <c r="AH50" s="647">
        <f t="shared" si="18"/>
        <v>2</v>
      </c>
      <c r="AI50" s="647">
        <f t="shared" si="18"/>
        <v>59</v>
      </c>
      <c r="AJ50" s="647">
        <f t="shared" si="18"/>
        <v>383</v>
      </c>
      <c r="AK50" s="647">
        <f t="shared" si="18"/>
        <v>2210</v>
      </c>
      <c r="AL50" s="647">
        <f t="shared" si="18"/>
        <v>603</v>
      </c>
      <c r="AM50" s="647">
        <f t="shared" si="18"/>
        <v>764</v>
      </c>
      <c r="AN50" s="647">
        <f t="shared" si="18"/>
        <v>16</v>
      </c>
      <c r="AO50" s="647">
        <f t="shared" si="18"/>
        <v>0</v>
      </c>
      <c r="AP50" s="648">
        <f t="shared" si="18"/>
        <v>74059</v>
      </c>
      <c r="AR50" s="286"/>
      <c r="AT50" s="432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7"/>
      <c r="CH50" s="424"/>
      <c r="CI50" s="431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287"/>
      <c r="CY50" s="287"/>
      <c r="CZ50" s="287"/>
      <c r="DA50" s="287"/>
      <c r="DB50" s="287"/>
      <c r="DC50" s="287"/>
      <c r="DD50" s="287"/>
      <c r="DE50" s="287"/>
      <c r="DF50" s="287"/>
      <c r="DG50" s="287"/>
      <c r="DH50" s="287"/>
      <c r="DI50" s="287"/>
      <c r="DJ50" s="287"/>
      <c r="DK50" s="287"/>
      <c r="DL50" s="287"/>
      <c r="DM50" s="287"/>
      <c r="DN50" s="287"/>
      <c r="DO50" s="287"/>
      <c r="DP50" s="287"/>
      <c r="DQ50" s="287"/>
      <c r="DR50" s="287"/>
      <c r="DS50" s="287"/>
      <c r="DT50" s="287"/>
      <c r="DU50" s="287"/>
      <c r="DV50" s="287"/>
    </row>
    <row r="51" spans="1:126" s="286" customFormat="1" ht="21" customHeight="1" x14ac:dyDescent="0.35">
      <c r="A51" s="245"/>
      <c r="B51" s="285" t="s">
        <v>91</v>
      </c>
      <c r="C51" s="643">
        <v>155</v>
      </c>
      <c r="D51" s="643">
        <v>29</v>
      </c>
      <c r="E51" s="643">
        <v>457</v>
      </c>
      <c r="F51" s="643">
        <v>13</v>
      </c>
      <c r="G51" s="643">
        <v>9</v>
      </c>
      <c r="H51" s="643">
        <v>0</v>
      </c>
      <c r="I51" s="643">
        <v>660</v>
      </c>
      <c r="J51" s="643">
        <v>2</v>
      </c>
      <c r="K51" s="643">
        <v>347</v>
      </c>
      <c r="L51" s="643">
        <v>256</v>
      </c>
      <c r="M51" s="643">
        <v>1</v>
      </c>
      <c r="N51" s="643">
        <v>15</v>
      </c>
      <c r="O51" s="643">
        <v>43</v>
      </c>
      <c r="P51" s="643">
        <v>0</v>
      </c>
      <c r="Q51" s="643">
        <v>87</v>
      </c>
      <c r="R51" s="643">
        <f>SUM(E51:Q51)</f>
        <v>1890</v>
      </c>
      <c r="S51" s="643">
        <v>1</v>
      </c>
      <c r="T51" s="643">
        <v>380</v>
      </c>
      <c r="U51" s="643">
        <v>1628</v>
      </c>
      <c r="V51" s="643">
        <v>649</v>
      </c>
      <c r="W51" s="643">
        <v>746</v>
      </c>
      <c r="X51" s="643">
        <v>347</v>
      </c>
      <c r="Y51" s="643">
        <v>1</v>
      </c>
      <c r="Z51" s="643">
        <v>0</v>
      </c>
      <c r="AA51" s="643">
        <v>1</v>
      </c>
      <c r="AB51" s="643">
        <v>1</v>
      </c>
      <c r="AC51" s="643">
        <v>25</v>
      </c>
      <c r="AD51" s="643">
        <v>61</v>
      </c>
      <c r="AE51" s="643">
        <v>3</v>
      </c>
      <c r="AF51" s="643">
        <v>0</v>
      </c>
      <c r="AG51" s="643">
        <v>921</v>
      </c>
      <c r="AH51" s="643">
        <v>0</v>
      </c>
      <c r="AI51" s="643">
        <v>4</v>
      </c>
      <c r="AJ51" s="643">
        <v>3</v>
      </c>
      <c r="AK51" s="643">
        <v>115</v>
      </c>
      <c r="AL51" s="643">
        <v>57</v>
      </c>
      <c r="AM51" s="643">
        <v>82</v>
      </c>
      <c r="AN51" s="643">
        <v>5</v>
      </c>
      <c r="AO51" s="643">
        <v>0</v>
      </c>
      <c r="AP51" s="644">
        <f>SUM(S51:AO51)+R51+C51+D51</f>
        <v>7104</v>
      </c>
      <c r="AT51" s="426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7"/>
      <c r="CH51" s="428"/>
      <c r="CI51" s="425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287"/>
      <c r="CY51" s="287"/>
      <c r="CZ51" s="287"/>
      <c r="DA51" s="287"/>
      <c r="DB51" s="287"/>
      <c r="DC51" s="287"/>
      <c r="DD51" s="287"/>
      <c r="DE51" s="287"/>
      <c r="DF51" s="287"/>
      <c r="DG51" s="287"/>
      <c r="DH51" s="287"/>
      <c r="DI51" s="287"/>
      <c r="DJ51" s="287"/>
      <c r="DK51" s="287"/>
      <c r="DL51" s="287"/>
      <c r="DM51" s="287"/>
      <c r="DN51" s="287"/>
      <c r="DO51" s="287"/>
      <c r="DP51" s="287"/>
      <c r="DQ51" s="287"/>
      <c r="DR51" s="287"/>
      <c r="DS51" s="287"/>
      <c r="DT51" s="287"/>
      <c r="DU51" s="287"/>
      <c r="DV51" s="287"/>
    </row>
    <row r="52" spans="1:126" s="286" customFormat="1" ht="21" customHeight="1" x14ac:dyDescent="0.35">
      <c r="A52" s="245"/>
      <c r="B52" s="285" t="s">
        <v>90</v>
      </c>
      <c r="C52" s="643">
        <v>154</v>
      </c>
      <c r="D52" s="643">
        <v>88</v>
      </c>
      <c r="E52" s="643">
        <v>1817</v>
      </c>
      <c r="F52" s="643">
        <v>49</v>
      </c>
      <c r="G52" s="643">
        <v>166</v>
      </c>
      <c r="H52" s="643">
        <v>0</v>
      </c>
      <c r="I52" s="643">
        <v>215</v>
      </c>
      <c r="J52" s="643">
        <v>8</v>
      </c>
      <c r="K52" s="643">
        <v>1150</v>
      </c>
      <c r="L52" s="643">
        <v>3596</v>
      </c>
      <c r="M52" s="643">
        <v>68</v>
      </c>
      <c r="N52" s="643">
        <v>160</v>
      </c>
      <c r="O52" s="643">
        <v>778</v>
      </c>
      <c r="P52" s="643">
        <v>806</v>
      </c>
      <c r="Q52" s="643">
        <v>638</v>
      </c>
      <c r="R52" s="643">
        <f>SUM(E52:Q52)</f>
        <v>9451</v>
      </c>
      <c r="S52" s="643">
        <v>0</v>
      </c>
      <c r="T52" s="643">
        <v>899</v>
      </c>
      <c r="U52" s="643">
        <v>8847</v>
      </c>
      <c r="V52" s="643">
        <v>5305</v>
      </c>
      <c r="W52" s="643">
        <v>4380</v>
      </c>
      <c r="X52" s="643">
        <v>3011</v>
      </c>
      <c r="Y52" s="643">
        <v>11</v>
      </c>
      <c r="Z52" s="643">
        <v>8</v>
      </c>
      <c r="AA52" s="643">
        <v>53</v>
      </c>
      <c r="AB52" s="643">
        <v>10</v>
      </c>
      <c r="AC52" s="643">
        <v>228</v>
      </c>
      <c r="AD52" s="643">
        <v>93</v>
      </c>
      <c r="AE52" s="643">
        <v>7</v>
      </c>
      <c r="AF52" s="643">
        <v>30</v>
      </c>
      <c r="AG52" s="643">
        <v>5760</v>
      </c>
      <c r="AH52" s="643">
        <v>2</v>
      </c>
      <c r="AI52" s="643">
        <v>40</v>
      </c>
      <c r="AJ52" s="643">
        <v>310</v>
      </c>
      <c r="AK52" s="643">
        <v>1314</v>
      </c>
      <c r="AL52" s="643">
        <v>350</v>
      </c>
      <c r="AM52" s="643">
        <v>430</v>
      </c>
      <c r="AN52" s="643">
        <v>3</v>
      </c>
      <c r="AO52" s="643">
        <v>0</v>
      </c>
      <c r="AP52" s="644">
        <f>SUM(S52:AO52)+R52+C52+D52</f>
        <v>40784</v>
      </c>
      <c r="AT52" s="426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7"/>
      <c r="CH52" s="428"/>
      <c r="CI52" s="425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287"/>
      <c r="CY52" s="287"/>
      <c r="CZ52" s="287"/>
      <c r="DA52" s="287"/>
      <c r="DB52" s="287"/>
      <c r="DC52" s="287"/>
      <c r="DD52" s="287"/>
      <c r="DE52" s="287"/>
      <c r="DF52" s="287"/>
      <c r="DG52" s="287"/>
      <c r="DH52" s="287"/>
      <c r="DI52" s="287"/>
      <c r="DJ52" s="287"/>
      <c r="DK52" s="287"/>
      <c r="DL52" s="287"/>
      <c r="DM52" s="287"/>
      <c r="DN52" s="287"/>
      <c r="DO52" s="287"/>
      <c r="DP52" s="287"/>
      <c r="DQ52" s="287"/>
      <c r="DR52" s="287"/>
      <c r="DS52" s="287"/>
      <c r="DT52" s="287"/>
      <c r="DU52" s="287"/>
      <c r="DV52" s="287"/>
    </row>
    <row r="53" spans="1:126" s="286" customFormat="1" ht="21" customHeight="1" x14ac:dyDescent="0.35">
      <c r="A53" s="245"/>
      <c r="B53" s="285" t="s">
        <v>92</v>
      </c>
      <c r="C53" s="643">
        <v>338</v>
      </c>
      <c r="D53" s="643">
        <v>34</v>
      </c>
      <c r="E53" s="643">
        <v>2032</v>
      </c>
      <c r="F53" s="643">
        <v>300</v>
      </c>
      <c r="G53" s="643">
        <v>759</v>
      </c>
      <c r="H53" s="643">
        <v>0</v>
      </c>
      <c r="I53" s="643">
        <v>117</v>
      </c>
      <c r="J53" s="643">
        <v>45</v>
      </c>
      <c r="K53" s="643">
        <v>1154</v>
      </c>
      <c r="L53" s="643">
        <v>1333</v>
      </c>
      <c r="M53" s="643">
        <v>0</v>
      </c>
      <c r="N53" s="643">
        <v>705</v>
      </c>
      <c r="O53" s="643">
        <v>651</v>
      </c>
      <c r="P53" s="643">
        <v>136</v>
      </c>
      <c r="Q53" s="643">
        <v>496</v>
      </c>
      <c r="R53" s="643">
        <f>SUM(E53:Q53)</f>
        <v>7728</v>
      </c>
      <c r="S53" s="643">
        <v>0</v>
      </c>
      <c r="T53" s="643">
        <v>116</v>
      </c>
      <c r="U53" s="643">
        <v>5726</v>
      </c>
      <c r="V53" s="643">
        <v>2473</v>
      </c>
      <c r="W53" s="643">
        <v>1349</v>
      </c>
      <c r="X53" s="643">
        <v>1166</v>
      </c>
      <c r="Y53" s="643">
        <v>4</v>
      </c>
      <c r="Z53" s="643">
        <v>0</v>
      </c>
      <c r="AA53" s="643">
        <v>4</v>
      </c>
      <c r="AB53" s="643">
        <v>4</v>
      </c>
      <c r="AC53" s="643">
        <v>50</v>
      </c>
      <c r="AD53" s="643">
        <v>39</v>
      </c>
      <c r="AE53" s="643">
        <v>1</v>
      </c>
      <c r="AF53" s="643">
        <v>15</v>
      </c>
      <c r="AG53" s="643">
        <v>1364</v>
      </c>
      <c r="AH53" s="643">
        <v>0</v>
      </c>
      <c r="AI53" s="643">
        <v>10</v>
      </c>
      <c r="AJ53" s="643">
        <v>61</v>
      </c>
      <c r="AK53" s="643">
        <v>631</v>
      </c>
      <c r="AL53" s="643">
        <v>162</v>
      </c>
      <c r="AM53" s="643">
        <v>231</v>
      </c>
      <c r="AN53" s="643">
        <v>8</v>
      </c>
      <c r="AO53" s="643">
        <v>0</v>
      </c>
      <c r="AP53" s="644">
        <f>SUM(S53:AO53)+R53+C53+D53</f>
        <v>21514</v>
      </c>
      <c r="AS53" s="438"/>
      <c r="AT53" s="426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7"/>
      <c r="CH53" s="428"/>
      <c r="CI53" s="425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287"/>
      <c r="CY53" s="287"/>
      <c r="CZ53" s="287"/>
      <c r="DA53" s="287"/>
      <c r="DB53" s="287"/>
      <c r="DC53" s="287"/>
      <c r="DD53" s="287"/>
      <c r="DE53" s="287"/>
      <c r="DF53" s="287"/>
      <c r="DG53" s="287"/>
      <c r="DH53" s="287"/>
      <c r="DI53" s="287"/>
      <c r="DJ53" s="287"/>
      <c r="DK53" s="287"/>
      <c r="DL53" s="287"/>
      <c r="DM53" s="287"/>
      <c r="DN53" s="287"/>
      <c r="DO53" s="287"/>
      <c r="DP53" s="287"/>
      <c r="DQ53" s="287"/>
      <c r="DR53" s="287"/>
      <c r="DS53" s="287"/>
      <c r="DT53" s="287"/>
      <c r="DU53" s="287"/>
      <c r="DV53" s="287"/>
    </row>
    <row r="54" spans="1:126" s="286" customFormat="1" ht="21" customHeight="1" x14ac:dyDescent="0.35">
      <c r="A54" s="245"/>
      <c r="B54" s="285" t="s">
        <v>93</v>
      </c>
      <c r="C54" s="643">
        <v>128</v>
      </c>
      <c r="D54" s="643">
        <v>10</v>
      </c>
      <c r="E54" s="643">
        <v>610</v>
      </c>
      <c r="F54" s="643">
        <v>0</v>
      </c>
      <c r="G54" s="643">
        <v>3</v>
      </c>
      <c r="H54" s="643">
        <v>0</v>
      </c>
      <c r="I54" s="643">
        <v>0</v>
      </c>
      <c r="J54" s="643">
        <v>84</v>
      </c>
      <c r="K54" s="643">
        <v>184</v>
      </c>
      <c r="L54" s="643">
        <v>54</v>
      </c>
      <c r="M54" s="643">
        <v>4</v>
      </c>
      <c r="N54" s="643">
        <v>1</v>
      </c>
      <c r="O54" s="643">
        <v>7</v>
      </c>
      <c r="P54" s="643">
        <v>0</v>
      </c>
      <c r="Q54" s="643">
        <v>8</v>
      </c>
      <c r="R54" s="643">
        <f>SUM(E54:Q54)</f>
        <v>955</v>
      </c>
      <c r="S54" s="643">
        <v>0</v>
      </c>
      <c r="T54" s="643">
        <v>3</v>
      </c>
      <c r="U54" s="643">
        <v>1210</v>
      </c>
      <c r="V54" s="643">
        <v>420</v>
      </c>
      <c r="W54" s="643">
        <v>523</v>
      </c>
      <c r="X54" s="643">
        <v>321</v>
      </c>
      <c r="Y54" s="643">
        <v>0</v>
      </c>
      <c r="Z54" s="643">
        <v>0</v>
      </c>
      <c r="AA54" s="643">
        <v>1</v>
      </c>
      <c r="AB54" s="643">
        <v>1</v>
      </c>
      <c r="AC54" s="643">
        <v>16</v>
      </c>
      <c r="AD54" s="643">
        <v>3</v>
      </c>
      <c r="AE54" s="643">
        <v>0</v>
      </c>
      <c r="AF54" s="643">
        <v>3</v>
      </c>
      <c r="AG54" s="643">
        <v>844</v>
      </c>
      <c r="AH54" s="643">
        <v>0</v>
      </c>
      <c r="AI54" s="643">
        <v>5</v>
      </c>
      <c r="AJ54" s="643">
        <v>9</v>
      </c>
      <c r="AK54" s="643">
        <v>150</v>
      </c>
      <c r="AL54" s="643">
        <v>34</v>
      </c>
      <c r="AM54" s="643">
        <v>21</v>
      </c>
      <c r="AN54" s="643">
        <v>0</v>
      </c>
      <c r="AO54" s="643">
        <v>0</v>
      </c>
      <c r="AP54" s="644">
        <f>SUM(S54:AO54)+R54+C54+D54</f>
        <v>4657</v>
      </c>
      <c r="AT54" s="426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7"/>
      <c r="CH54" s="428"/>
      <c r="CI54" s="425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287"/>
      <c r="CY54" s="287"/>
      <c r="CZ54" s="287"/>
      <c r="DA54" s="287"/>
      <c r="DB54" s="287"/>
      <c r="DC54" s="287"/>
      <c r="DD54" s="287"/>
      <c r="DE54" s="287"/>
      <c r="DF54" s="287"/>
      <c r="DG54" s="287"/>
      <c r="DH54" s="287"/>
      <c r="DI54" s="287"/>
      <c r="DJ54" s="287"/>
      <c r="DK54" s="287"/>
      <c r="DL54" s="287"/>
      <c r="DM54" s="287"/>
      <c r="DN54" s="287"/>
      <c r="DO54" s="287"/>
      <c r="DP54" s="287"/>
      <c r="DQ54" s="287"/>
      <c r="DR54" s="287"/>
      <c r="DS54" s="287"/>
      <c r="DT54" s="287"/>
      <c r="DU54" s="287"/>
      <c r="DV54" s="287"/>
    </row>
    <row r="55" spans="1:126" s="291" customFormat="1" ht="26.4" customHeight="1" x14ac:dyDescent="0.35">
      <c r="A55" s="289" t="s">
        <v>94</v>
      </c>
      <c r="B55" s="294"/>
      <c r="C55" s="647">
        <f t="shared" ref="C55:AP55" si="19">SUM(C56:C60)</f>
        <v>536</v>
      </c>
      <c r="D55" s="647">
        <f t="shared" si="19"/>
        <v>126</v>
      </c>
      <c r="E55" s="647">
        <f t="shared" si="19"/>
        <v>1494</v>
      </c>
      <c r="F55" s="647">
        <f t="shared" si="19"/>
        <v>1</v>
      </c>
      <c r="G55" s="647">
        <f t="shared" si="19"/>
        <v>1478</v>
      </c>
      <c r="H55" s="647">
        <f t="shared" si="19"/>
        <v>0</v>
      </c>
      <c r="I55" s="647">
        <f t="shared" si="19"/>
        <v>266</v>
      </c>
      <c r="J55" s="647">
        <f t="shared" si="19"/>
        <v>36</v>
      </c>
      <c r="K55" s="647">
        <f t="shared" si="19"/>
        <v>794</v>
      </c>
      <c r="L55" s="647">
        <f t="shared" si="19"/>
        <v>297</v>
      </c>
      <c r="M55" s="647">
        <f t="shared" si="19"/>
        <v>7</v>
      </c>
      <c r="N55" s="647">
        <f t="shared" si="19"/>
        <v>9</v>
      </c>
      <c r="O55" s="647">
        <f t="shared" si="19"/>
        <v>116</v>
      </c>
      <c r="P55" s="647">
        <f t="shared" si="19"/>
        <v>144</v>
      </c>
      <c r="Q55" s="647">
        <f t="shared" si="19"/>
        <v>141</v>
      </c>
      <c r="R55" s="647">
        <f t="shared" si="19"/>
        <v>4783</v>
      </c>
      <c r="S55" s="647">
        <f t="shared" si="19"/>
        <v>40</v>
      </c>
      <c r="T55" s="647">
        <f t="shared" si="19"/>
        <v>220</v>
      </c>
      <c r="U55" s="647">
        <f t="shared" si="19"/>
        <v>5159</v>
      </c>
      <c r="V55" s="647">
        <f t="shared" si="19"/>
        <v>2161</v>
      </c>
      <c r="W55" s="647">
        <f t="shared" si="19"/>
        <v>1180</v>
      </c>
      <c r="X55" s="647">
        <f t="shared" si="19"/>
        <v>1590</v>
      </c>
      <c r="Y55" s="647">
        <f t="shared" si="19"/>
        <v>5</v>
      </c>
      <c r="Z55" s="647">
        <f t="shared" si="19"/>
        <v>0</v>
      </c>
      <c r="AA55" s="647">
        <f t="shared" si="19"/>
        <v>3</v>
      </c>
      <c r="AB55" s="647">
        <f t="shared" si="19"/>
        <v>1</v>
      </c>
      <c r="AC55" s="647">
        <f t="shared" si="19"/>
        <v>86</v>
      </c>
      <c r="AD55" s="647">
        <f t="shared" si="19"/>
        <v>12</v>
      </c>
      <c r="AE55" s="647">
        <f t="shared" si="19"/>
        <v>25</v>
      </c>
      <c r="AF55" s="647">
        <f t="shared" si="19"/>
        <v>3</v>
      </c>
      <c r="AG55" s="647">
        <f t="shared" si="19"/>
        <v>1298</v>
      </c>
      <c r="AH55" s="647">
        <f t="shared" si="19"/>
        <v>0</v>
      </c>
      <c r="AI55" s="647">
        <f t="shared" si="19"/>
        <v>20</v>
      </c>
      <c r="AJ55" s="647">
        <f t="shared" si="19"/>
        <v>43</v>
      </c>
      <c r="AK55" s="647">
        <f t="shared" si="19"/>
        <v>908</v>
      </c>
      <c r="AL55" s="647">
        <f t="shared" si="19"/>
        <v>178</v>
      </c>
      <c r="AM55" s="647">
        <f t="shared" si="19"/>
        <v>157</v>
      </c>
      <c r="AN55" s="647">
        <f t="shared" si="19"/>
        <v>12</v>
      </c>
      <c r="AO55" s="647">
        <f t="shared" si="19"/>
        <v>0</v>
      </c>
      <c r="AP55" s="648">
        <f t="shared" si="19"/>
        <v>18546</v>
      </c>
      <c r="AR55" s="286"/>
      <c r="AT55" s="432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7"/>
      <c r="CH55" s="424"/>
      <c r="CI55" s="431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287"/>
      <c r="CY55" s="287"/>
      <c r="CZ55" s="287"/>
      <c r="DA55" s="287"/>
      <c r="DB55" s="287"/>
      <c r="DC55" s="287"/>
      <c r="DD55" s="287"/>
      <c r="DE55" s="287"/>
      <c r="DF55" s="287"/>
      <c r="DG55" s="287"/>
      <c r="DH55" s="287"/>
      <c r="DI55" s="287"/>
      <c r="DJ55" s="287"/>
      <c r="DK55" s="287"/>
      <c r="DL55" s="287"/>
      <c r="DM55" s="287"/>
      <c r="DN55" s="287"/>
      <c r="DO55" s="287"/>
      <c r="DP55" s="287"/>
      <c r="DQ55" s="287"/>
      <c r="DR55" s="287"/>
      <c r="DS55" s="287"/>
      <c r="DT55" s="287"/>
      <c r="DU55" s="287"/>
      <c r="DV55" s="287"/>
    </row>
    <row r="56" spans="1:126" s="286" customFormat="1" ht="21" customHeight="1" x14ac:dyDescent="0.35">
      <c r="A56" s="245"/>
      <c r="B56" s="285" t="s">
        <v>95</v>
      </c>
      <c r="C56" s="643">
        <v>38</v>
      </c>
      <c r="D56" s="643">
        <v>7</v>
      </c>
      <c r="E56" s="643">
        <v>637</v>
      </c>
      <c r="F56" s="643">
        <v>1</v>
      </c>
      <c r="G56" s="643">
        <v>51</v>
      </c>
      <c r="H56" s="643">
        <v>0</v>
      </c>
      <c r="I56" s="643">
        <v>69</v>
      </c>
      <c r="J56" s="643">
        <v>0</v>
      </c>
      <c r="K56" s="643">
        <v>30</v>
      </c>
      <c r="L56" s="643">
        <v>28</v>
      </c>
      <c r="M56" s="643">
        <v>0</v>
      </c>
      <c r="N56" s="643">
        <v>0</v>
      </c>
      <c r="O56" s="643">
        <v>1</v>
      </c>
      <c r="P56" s="643">
        <v>141</v>
      </c>
      <c r="Q56" s="643">
        <v>2</v>
      </c>
      <c r="R56" s="643">
        <f>SUM(E56:Q56)</f>
        <v>960</v>
      </c>
      <c r="S56" s="643">
        <v>0</v>
      </c>
      <c r="T56" s="643">
        <v>41</v>
      </c>
      <c r="U56" s="643">
        <v>523</v>
      </c>
      <c r="V56" s="643">
        <v>359</v>
      </c>
      <c r="W56" s="643">
        <v>291</v>
      </c>
      <c r="X56" s="643">
        <v>249</v>
      </c>
      <c r="Y56" s="643">
        <v>1</v>
      </c>
      <c r="Z56" s="643">
        <v>0</v>
      </c>
      <c r="AA56" s="643">
        <v>0</v>
      </c>
      <c r="AB56" s="643">
        <v>0</v>
      </c>
      <c r="AC56" s="643">
        <v>19</v>
      </c>
      <c r="AD56" s="643">
        <v>0</v>
      </c>
      <c r="AE56" s="643">
        <v>0</v>
      </c>
      <c r="AF56" s="643">
        <v>2</v>
      </c>
      <c r="AG56" s="643">
        <v>210</v>
      </c>
      <c r="AH56" s="643">
        <v>0</v>
      </c>
      <c r="AI56" s="643">
        <v>1</v>
      </c>
      <c r="AJ56" s="643">
        <v>1</v>
      </c>
      <c r="AK56" s="643">
        <v>154</v>
      </c>
      <c r="AL56" s="643">
        <v>50</v>
      </c>
      <c r="AM56" s="643">
        <v>54</v>
      </c>
      <c r="AN56" s="643">
        <v>2</v>
      </c>
      <c r="AO56" s="643">
        <v>0</v>
      </c>
      <c r="AP56" s="644">
        <f>SUM(S56:AO56)+R56+C56+D56</f>
        <v>2962</v>
      </c>
      <c r="AT56" s="426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7"/>
      <c r="CH56" s="428"/>
      <c r="CI56" s="425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287"/>
      <c r="CY56" s="287"/>
      <c r="CZ56" s="287"/>
      <c r="DA56" s="287"/>
      <c r="DB56" s="287"/>
      <c r="DC56" s="287"/>
      <c r="DD56" s="287"/>
      <c r="DE56" s="287"/>
      <c r="DF56" s="287"/>
      <c r="DG56" s="287"/>
      <c r="DH56" s="287"/>
      <c r="DI56" s="287"/>
      <c r="DJ56" s="287"/>
      <c r="DK56" s="287"/>
      <c r="DL56" s="287"/>
      <c r="DM56" s="287"/>
      <c r="DN56" s="287"/>
      <c r="DO56" s="287"/>
      <c r="DP56" s="287"/>
      <c r="DQ56" s="287"/>
      <c r="DR56" s="287"/>
      <c r="DS56" s="287"/>
      <c r="DT56" s="287"/>
      <c r="DU56" s="287"/>
      <c r="DV56" s="287"/>
    </row>
    <row r="57" spans="1:126" s="286" customFormat="1" ht="21" customHeight="1" x14ac:dyDescent="0.35">
      <c r="A57" s="245"/>
      <c r="B57" s="285" t="s">
        <v>96</v>
      </c>
      <c r="C57" s="643">
        <v>106</v>
      </c>
      <c r="D57" s="643">
        <v>25</v>
      </c>
      <c r="E57" s="643">
        <v>90</v>
      </c>
      <c r="F57" s="643">
        <v>0</v>
      </c>
      <c r="G57" s="643">
        <v>602</v>
      </c>
      <c r="H57" s="643">
        <v>0</v>
      </c>
      <c r="I57" s="643">
        <v>6</v>
      </c>
      <c r="J57" s="643">
        <v>0</v>
      </c>
      <c r="K57" s="643">
        <v>111</v>
      </c>
      <c r="L57" s="643">
        <v>105</v>
      </c>
      <c r="M57" s="643">
        <v>0</v>
      </c>
      <c r="N57" s="643">
        <v>1</v>
      </c>
      <c r="O57" s="643">
        <v>0</v>
      </c>
      <c r="P57" s="643">
        <v>0</v>
      </c>
      <c r="Q57" s="643">
        <v>9</v>
      </c>
      <c r="R57" s="643">
        <f>SUM(E57:Q57)</f>
        <v>924</v>
      </c>
      <c r="S57" s="643">
        <v>0</v>
      </c>
      <c r="T57" s="643">
        <v>0</v>
      </c>
      <c r="U57" s="643">
        <v>866</v>
      </c>
      <c r="V57" s="643">
        <v>526</v>
      </c>
      <c r="W57" s="643">
        <v>125</v>
      </c>
      <c r="X57" s="643">
        <v>322</v>
      </c>
      <c r="Y57" s="643">
        <v>0</v>
      </c>
      <c r="Z57" s="643">
        <v>0</v>
      </c>
      <c r="AA57" s="643">
        <v>0</v>
      </c>
      <c r="AB57" s="643">
        <v>1</v>
      </c>
      <c r="AC57" s="643">
        <v>7</v>
      </c>
      <c r="AD57" s="643">
        <v>6</v>
      </c>
      <c r="AE57" s="643">
        <v>1</v>
      </c>
      <c r="AF57" s="643">
        <v>1</v>
      </c>
      <c r="AG57" s="643">
        <v>208</v>
      </c>
      <c r="AH57" s="643">
        <v>0</v>
      </c>
      <c r="AI57" s="643">
        <v>3</v>
      </c>
      <c r="AJ57" s="643">
        <v>2</v>
      </c>
      <c r="AK57" s="643">
        <v>224</v>
      </c>
      <c r="AL57" s="643">
        <v>7</v>
      </c>
      <c r="AM57" s="643">
        <v>33</v>
      </c>
      <c r="AN57" s="643">
        <v>0</v>
      </c>
      <c r="AO57" s="643">
        <v>0</v>
      </c>
      <c r="AP57" s="644">
        <f>SUM(S57:AO57)+R57+C57+D57</f>
        <v>3387</v>
      </c>
      <c r="AT57" s="426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7"/>
      <c r="CH57" s="428"/>
      <c r="CI57" s="425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287"/>
      <c r="CY57" s="287"/>
      <c r="CZ57" s="287"/>
      <c r="DA57" s="287"/>
      <c r="DB57" s="287"/>
      <c r="DC57" s="287"/>
      <c r="DD57" s="287"/>
      <c r="DE57" s="287"/>
      <c r="DF57" s="287"/>
      <c r="DG57" s="287"/>
      <c r="DH57" s="287"/>
      <c r="DI57" s="287"/>
      <c r="DJ57" s="287"/>
      <c r="DK57" s="287"/>
      <c r="DL57" s="287"/>
      <c r="DM57" s="287"/>
      <c r="DN57" s="287"/>
      <c r="DO57" s="287"/>
      <c r="DP57" s="287"/>
      <c r="DQ57" s="287"/>
      <c r="DR57" s="287"/>
      <c r="DS57" s="287"/>
      <c r="DT57" s="287"/>
      <c r="DU57" s="287"/>
      <c r="DV57" s="287"/>
    </row>
    <row r="58" spans="1:126" s="286" customFormat="1" ht="21" customHeight="1" x14ac:dyDescent="0.35">
      <c r="A58" s="245"/>
      <c r="B58" s="285" t="s">
        <v>97</v>
      </c>
      <c r="C58" s="643">
        <v>146</v>
      </c>
      <c r="D58" s="643">
        <v>24</v>
      </c>
      <c r="E58" s="643">
        <v>360</v>
      </c>
      <c r="F58" s="643">
        <v>0</v>
      </c>
      <c r="G58" s="643">
        <v>169</v>
      </c>
      <c r="H58" s="643">
        <v>0</v>
      </c>
      <c r="I58" s="643">
        <v>9</v>
      </c>
      <c r="J58" s="643">
        <v>36</v>
      </c>
      <c r="K58" s="643">
        <v>104</v>
      </c>
      <c r="L58" s="643">
        <v>97</v>
      </c>
      <c r="M58" s="643">
        <v>0</v>
      </c>
      <c r="N58" s="643">
        <v>8</v>
      </c>
      <c r="O58" s="643">
        <v>45</v>
      </c>
      <c r="P58" s="643">
        <v>0</v>
      </c>
      <c r="Q58" s="643">
        <v>72</v>
      </c>
      <c r="R58" s="643">
        <f>SUM(E58:Q58)</f>
        <v>900</v>
      </c>
      <c r="S58" s="643">
        <v>0</v>
      </c>
      <c r="T58" s="643">
        <v>74</v>
      </c>
      <c r="U58" s="643">
        <v>1154</v>
      </c>
      <c r="V58" s="643">
        <v>530</v>
      </c>
      <c r="W58" s="643">
        <v>264</v>
      </c>
      <c r="X58" s="643">
        <v>587</v>
      </c>
      <c r="Y58" s="643">
        <v>1</v>
      </c>
      <c r="Z58" s="643">
        <v>0</v>
      </c>
      <c r="AA58" s="643">
        <v>2</v>
      </c>
      <c r="AB58" s="643">
        <v>0</v>
      </c>
      <c r="AC58" s="643">
        <v>21</v>
      </c>
      <c r="AD58" s="643">
        <v>6</v>
      </c>
      <c r="AE58" s="643">
        <v>24</v>
      </c>
      <c r="AF58" s="643">
        <v>0</v>
      </c>
      <c r="AG58" s="643">
        <v>394</v>
      </c>
      <c r="AH58" s="643">
        <v>0</v>
      </c>
      <c r="AI58" s="643">
        <v>14</v>
      </c>
      <c r="AJ58" s="643">
        <v>28</v>
      </c>
      <c r="AK58" s="643">
        <v>116</v>
      </c>
      <c r="AL58" s="643">
        <v>89</v>
      </c>
      <c r="AM58" s="643">
        <v>44</v>
      </c>
      <c r="AN58" s="643">
        <v>0</v>
      </c>
      <c r="AO58" s="643">
        <v>0</v>
      </c>
      <c r="AP58" s="644">
        <f>SUM(S58:AO58)+R58+C58+D58</f>
        <v>4418</v>
      </c>
      <c r="AT58" s="426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7"/>
      <c r="CH58" s="428"/>
      <c r="CI58" s="425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287"/>
      <c r="CY58" s="287"/>
      <c r="CZ58" s="287"/>
      <c r="DA58" s="287"/>
      <c r="DB58" s="287"/>
      <c r="DC58" s="287"/>
      <c r="DD58" s="287"/>
      <c r="DE58" s="287"/>
      <c r="DF58" s="287"/>
      <c r="DG58" s="287"/>
      <c r="DH58" s="287"/>
      <c r="DI58" s="287"/>
      <c r="DJ58" s="287"/>
      <c r="DK58" s="287"/>
      <c r="DL58" s="287"/>
      <c r="DM58" s="287"/>
      <c r="DN58" s="287"/>
      <c r="DO58" s="287"/>
      <c r="DP58" s="287"/>
      <c r="DQ58" s="287"/>
      <c r="DR58" s="287"/>
      <c r="DS58" s="287"/>
      <c r="DT58" s="287"/>
      <c r="DU58" s="287"/>
      <c r="DV58" s="287"/>
    </row>
    <row r="59" spans="1:126" s="286" customFormat="1" ht="21" customHeight="1" x14ac:dyDescent="0.35">
      <c r="A59" s="245"/>
      <c r="B59" s="285" t="s">
        <v>98</v>
      </c>
      <c r="C59" s="643">
        <v>202</v>
      </c>
      <c r="D59" s="643">
        <v>55</v>
      </c>
      <c r="E59" s="643">
        <v>294</v>
      </c>
      <c r="F59" s="643">
        <v>0</v>
      </c>
      <c r="G59" s="643">
        <v>108</v>
      </c>
      <c r="H59" s="643">
        <v>0</v>
      </c>
      <c r="I59" s="643">
        <v>162</v>
      </c>
      <c r="J59" s="643">
        <v>0</v>
      </c>
      <c r="K59" s="643">
        <v>331</v>
      </c>
      <c r="L59" s="643">
        <v>61</v>
      </c>
      <c r="M59" s="643">
        <v>7</v>
      </c>
      <c r="N59" s="643">
        <v>0</v>
      </c>
      <c r="O59" s="643">
        <v>30</v>
      </c>
      <c r="P59" s="643">
        <v>1</v>
      </c>
      <c r="Q59" s="643">
        <v>44</v>
      </c>
      <c r="R59" s="643">
        <f>SUM(E59:Q59)</f>
        <v>1038</v>
      </c>
      <c r="S59" s="643">
        <v>40</v>
      </c>
      <c r="T59" s="643">
        <v>21</v>
      </c>
      <c r="U59" s="643">
        <v>2050</v>
      </c>
      <c r="V59" s="643">
        <v>500</v>
      </c>
      <c r="W59" s="643">
        <v>376</v>
      </c>
      <c r="X59" s="643">
        <v>289</v>
      </c>
      <c r="Y59" s="643">
        <v>3</v>
      </c>
      <c r="Z59" s="643">
        <v>0</v>
      </c>
      <c r="AA59" s="643">
        <v>1</v>
      </c>
      <c r="AB59" s="643">
        <v>0</v>
      </c>
      <c r="AC59" s="643">
        <v>31</v>
      </c>
      <c r="AD59" s="643">
        <v>0</v>
      </c>
      <c r="AE59" s="643">
        <v>0</v>
      </c>
      <c r="AF59" s="643">
        <v>0</v>
      </c>
      <c r="AG59" s="643">
        <v>360</v>
      </c>
      <c r="AH59" s="643">
        <v>0</v>
      </c>
      <c r="AI59" s="643">
        <v>2</v>
      </c>
      <c r="AJ59" s="643">
        <v>1</v>
      </c>
      <c r="AK59" s="643">
        <v>217</v>
      </c>
      <c r="AL59" s="643">
        <v>18</v>
      </c>
      <c r="AM59" s="643">
        <v>14</v>
      </c>
      <c r="AN59" s="643">
        <v>4</v>
      </c>
      <c r="AO59" s="643">
        <v>0</v>
      </c>
      <c r="AP59" s="644">
        <f>SUM(S59:AO59)+R59+C59+D59</f>
        <v>5222</v>
      </c>
      <c r="AT59" s="426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7"/>
      <c r="CH59" s="428"/>
      <c r="CI59" s="425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287"/>
      <c r="CY59" s="287"/>
      <c r="CZ59" s="287"/>
      <c r="DA59" s="287"/>
      <c r="DB59" s="287"/>
      <c r="DC59" s="287"/>
      <c r="DD59" s="287"/>
      <c r="DE59" s="287"/>
      <c r="DF59" s="287"/>
      <c r="DG59" s="287"/>
      <c r="DH59" s="287"/>
      <c r="DI59" s="287"/>
      <c r="DJ59" s="287"/>
      <c r="DK59" s="287"/>
      <c r="DL59" s="287"/>
      <c r="DM59" s="287"/>
      <c r="DN59" s="287"/>
      <c r="DO59" s="287"/>
      <c r="DP59" s="287"/>
      <c r="DQ59" s="287"/>
      <c r="DR59" s="287"/>
      <c r="DS59" s="287"/>
      <c r="DT59" s="287"/>
      <c r="DU59" s="287"/>
      <c r="DV59" s="287"/>
    </row>
    <row r="60" spans="1:126" s="286" customFormat="1" ht="21" customHeight="1" x14ac:dyDescent="0.35">
      <c r="A60" s="245"/>
      <c r="B60" s="285" t="s">
        <v>99</v>
      </c>
      <c r="C60" s="643">
        <v>44</v>
      </c>
      <c r="D60" s="643">
        <v>15</v>
      </c>
      <c r="E60" s="643">
        <v>113</v>
      </c>
      <c r="F60" s="643">
        <v>0</v>
      </c>
      <c r="G60" s="643">
        <v>548</v>
      </c>
      <c r="H60" s="643">
        <v>0</v>
      </c>
      <c r="I60" s="643">
        <v>20</v>
      </c>
      <c r="J60" s="643">
        <v>0</v>
      </c>
      <c r="K60" s="643">
        <v>218</v>
      </c>
      <c r="L60" s="643">
        <v>6</v>
      </c>
      <c r="M60" s="643">
        <v>0</v>
      </c>
      <c r="N60" s="643">
        <v>0</v>
      </c>
      <c r="O60" s="643">
        <v>40</v>
      </c>
      <c r="P60" s="643">
        <v>2</v>
      </c>
      <c r="Q60" s="643">
        <v>14</v>
      </c>
      <c r="R60" s="643">
        <f>SUM(E60:Q60)</f>
        <v>961</v>
      </c>
      <c r="S60" s="643">
        <v>0</v>
      </c>
      <c r="T60" s="643">
        <v>84</v>
      </c>
      <c r="U60" s="643">
        <v>566</v>
      </c>
      <c r="V60" s="643">
        <v>246</v>
      </c>
      <c r="W60" s="643">
        <v>124</v>
      </c>
      <c r="X60" s="643">
        <v>143</v>
      </c>
      <c r="Y60" s="643">
        <v>0</v>
      </c>
      <c r="Z60" s="643">
        <v>0</v>
      </c>
      <c r="AA60" s="643">
        <v>0</v>
      </c>
      <c r="AB60" s="643">
        <v>0</v>
      </c>
      <c r="AC60" s="643">
        <v>8</v>
      </c>
      <c r="AD60" s="643">
        <v>0</v>
      </c>
      <c r="AE60" s="643">
        <v>0</v>
      </c>
      <c r="AF60" s="643">
        <v>0</v>
      </c>
      <c r="AG60" s="643">
        <v>126</v>
      </c>
      <c r="AH60" s="643">
        <v>0</v>
      </c>
      <c r="AI60" s="643">
        <v>0</v>
      </c>
      <c r="AJ60" s="643">
        <v>11</v>
      </c>
      <c r="AK60" s="643">
        <v>197</v>
      </c>
      <c r="AL60" s="643">
        <v>14</v>
      </c>
      <c r="AM60" s="643">
        <v>12</v>
      </c>
      <c r="AN60" s="643">
        <v>6</v>
      </c>
      <c r="AO60" s="643">
        <v>0</v>
      </c>
      <c r="AP60" s="644">
        <f>SUM(S60:AO60)+R60+C60+D60</f>
        <v>2557</v>
      </c>
      <c r="AT60" s="426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7"/>
      <c r="CH60" s="428"/>
      <c r="CI60" s="425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287"/>
      <c r="CY60" s="287"/>
      <c r="CZ60" s="287"/>
      <c r="DA60" s="287"/>
      <c r="DB60" s="287"/>
      <c r="DC60" s="287"/>
      <c r="DD60" s="287"/>
      <c r="DE60" s="287"/>
      <c r="DF60" s="287"/>
      <c r="DG60" s="287"/>
      <c r="DH60" s="287"/>
      <c r="DI60" s="287"/>
      <c r="DJ60" s="287"/>
      <c r="DK60" s="287"/>
      <c r="DL60" s="287"/>
      <c r="DM60" s="287"/>
      <c r="DN60" s="287"/>
      <c r="DO60" s="287"/>
      <c r="DP60" s="287"/>
      <c r="DQ60" s="287"/>
      <c r="DR60" s="287"/>
      <c r="DS60" s="287"/>
      <c r="DT60" s="287"/>
      <c r="DU60" s="287"/>
      <c r="DV60" s="287"/>
    </row>
    <row r="61" spans="1:126" s="291" customFormat="1" ht="26.4" customHeight="1" x14ac:dyDescent="0.35">
      <c r="A61" s="289" t="s">
        <v>100</v>
      </c>
      <c r="B61" s="294"/>
      <c r="C61" s="647">
        <f t="shared" ref="C61:AP61" si="20">SUM(C62:C64)</f>
        <v>566</v>
      </c>
      <c r="D61" s="647">
        <f t="shared" si="20"/>
        <v>282</v>
      </c>
      <c r="E61" s="647">
        <f t="shared" si="20"/>
        <v>1509</v>
      </c>
      <c r="F61" s="647">
        <f t="shared" si="20"/>
        <v>0</v>
      </c>
      <c r="G61" s="647">
        <f t="shared" si="20"/>
        <v>441</v>
      </c>
      <c r="H61" s="647">
        <f t="shared" si="20"/>
        <v>0</v>
      </c>
      <c r="I61" s="647">
        <f t="shared" si="20"/>
        <v>114</v>
      </c>
      <c r="J61" s="647">
        <f t="shared" si="20"/>
        <v>79</v>
      </c>
      <c r="K61" s="647">
        <f t="shared" si="20"/>
        <v>1374</v>
      </c>
      <c r="L61" s="647">
        <f t="shared" si="20"/>
        <v>834</v>
      </c>
      <c r="M61" s="647">
        <f t="shared" si="20"/>
        <v>12</v>
      </c>
      <c r="N61" s="647">
        <f t="shared" si="20"/>
        <v>251</v>
      </c>
      <c r="O61" s="647">
        <f t="shared" si="20"/>
        <v>218</v>
      </c>
      <c r="P61" s="647">
        <f t="shared" si="20"/>
        <v>39</v>
      </c>
      <c r="Q61" s="647">
        <f t="shared" si="20"/>
        <v>258</v>
      </c>
      <c r="R61" s="647">
        <f t="shared" si="20"/>
        <v>5129</v>
      </c>
      <c r="S61" s="647">
        <f t="shared" si="20"/>
        <v>5</v>
      </c>
      <c r="T61" s="647">
        <f t="shared" si="20"/>
        <v>390</v>
      </c>
      <c r="U61" s="647">
        <f t="shared" si="20"/>
        <v>6355</v>
      </c>
      <c r="V61" s="647">
        <f t="shared" si="20"/>
        <v>3468</v>
      </c>
      <c r="W61" s="647">
        <f t="shared" si="20"/>
        <v>1900</v>
      </c>
      <c r="X61" s="647">
        <f t="shared" si="20"/>
        <v>2149</v>
      </c>
      <c r="Y61" s="647">
        <f t="shared" si="20"/>
        <v>14</v>
      </c>
      <c r="Z61" s="647">
        <f t="shared" si="20"/>
        <v>3</v>
      </c>
      <c r="AA61" s="647">
        <f t="shared" si="20"/>
        <v>4</v>
      </c>
      <c r="AB61" s="647">
        <f t="shared" si="20"/>
        <v>4</v>
      </c>
      <c r="AC61" s="647">
        <f t="shared" si="20"/>
        <v>192</v>
      </c>
      <c r="AD61" s="647">
        <f t="shared" si="20"/>
        <v>86</v>
      </c>
      <c r="AE61" s="647">
        <f t="shared" si="20"/>
        <v>18</v>
      </c>
      <c r="AF61" s="647">
        <f t="shared" si="20"/>
        <v>60</v>
      </c>
      <c r="AG61" s="647">
        <f t="shared" si="20"/>
        <v>3560</v>
      </c>
      <c r="AH61" s="647">
        <f t="shared" si="20"/>
        <v>8</v>
      </c>
      <c r="AI61" s="647">
        <f t="shared" si="20"/>
        <v>19</v>
      </c>
      <c r="AJ61" s="647">
        <f t="shared" si="20"/>
        <v>179</v>
      </c>
      <c r="AK61" s="647">
        <f t="shared" si="20"/>
        <v>1517</v>
      </c>
      <c r="AL61" s="647">
        <f t="shared" si="20"/>
        <v>249</v>
      </c>
      <c r="AM61" s="647">
        <f t="shared" si="20"/>
        <v>318</v>
      </c>
      <c r="AN61" s="647">
        <f t="shared" si="20"/>
        <v>21</v>
      </c>
      <c r="AO61" s="647">
        <f t="shared" si="20"/>
        <v>0</v>
      </c>
      <c r="AP61" s="648">
        <f t="shared" si="20"/>
        <v>26496</v>
      </c>
      <c r="AR61" s="286"/>
      <c r="AT61" s="432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7"/>
      <c r="CH61" s="424"/>
      <c r="CI61" s="431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287"/>
      <c r="CY61" s="287"/>
      <c r="CZ61" s="287"/>
      <c r="DA61" s="287"/>
      <c r="DB61" s="287"/>
      <c r="DC61" s="287"/>
      <c r="DD61" s="287"/>
      <c r="DE61" s="287"/>
      <c r="DF61" s="287"/>
      <c r="DG61" s="287"/>
      <c r="DH61" s="287"/>
      <c r="DI61" s="287"/>
      <c r="DJ61" s="287"/>
      <c r="DK61" s="287"/>
      <c r="DL61" s="287"/>
      <c r="DM61" s="287"/>
      <c r="DN61" s="287"/>
      <c r="DO61" s="287"/>
      <c r="DP61" s="287"/>
      <c r="DQ61" s="287"/>
      <c r="DR61" s="287"/>
      <c r="DS61" s="287"/>
      <c r="DT61" s="287"/>
      <c r="DU61" s="287"/>
      <c r="DV61" s="287"/>
    </row>
    <row r="62" spans="1:126" s="286" customFormat="1" ht="21" customHeight="1" x14ac:dyDescent="0.35">
      <c r="A62" s="245"/>
      <c r="B62" s="285" t="s">
        <v>101</v>
      </c>
      <c r="C62" s="643">
        <v>205</v>
      </c>
      <c r="D62" s="643">
        <v>68</v>
      </c>
      <c r="E62" s="643">
        <v>208</v>
      </c>
      <c r="F62" s="643">
        <v>0</v>
      </c>
      <c r="G62" s="643">
        <v>132</v>
      </c>
      <c r="H62" s="643">
        <v>0</v>
      </c>
      <c r="I62" s="643">
        <v>1</v>
      </c>
      <c r="J62" s="643">
        <v>41</v>
      </c>
      <c r="K62" s="643">
        <v>375</v>
      </c>
      <c r="L62" s="643">
        <v>143</v>
      </c>
      <c r="M62" s="643">
        <v>6</v>
      </c>
      <c r="N62" s="643">
        <v>23</v>
      </c>
      <c r="O62" s="643">
        <v>61</v>
      </c>
      <c r="P62" s="643">
        <v>0</v>
      </c>
      <c r="Q62" s="643">
        <v>66</v>
      </c>
      <c r="R62" s="643">
        <f>SUM(E62:Q62)</f>
        <v>1056</v>
      </c>
      <c r="S62" s="643">
        <v>0</v>
      </c>
      <c r="T62" s="643">
        <v>34</v>
      </c>
      <c r="U62" s="643">
        <v>1728</v>
      </c>
      <c r="V62" s="643">
        <v>721</v>
      </c>
      <c r="W62" s="643">
        <v>457</v>
      </c>
      <c r="X62" s="643">
        <v>489</v>
      </c>
      <c r="Y62" s="643">
        <v>0</v>
      </c>
      <c r="Z62" s="643">
        <v>0</v>
      </c>
      <c r="AA62" s="643">
        <v>0</v>
      </c>
      <c r="AB62" s="643">
        <v>1</v>
      </c>
      <c r="AC62" s="643">
        <v>42</v>
      </c>
      <c r="AD62" s="643">
        <v>10</v>
      </c>
      <c r="AE62" s="643">
        <v>1</v>
      </c>
      <c r="AF62" s="643">
        <v>24</v>
      </c>
      <c r="AG62" s="643">
        <v>246</v>
      </c>
      <c r="AH62" s="643">
        <v>0</v>
      </c>
      <c r="AI62" s="643">
        <v>2</v>
      </c>
      <c r="AJ62" s="643">
        <v>54</v>
      </c>
      <c r="AK62" s="643">
        <v>455</v>
      </c>
      <c r="AL62" s="643">
        <v>88</v>
      </c>
      <c r="AM62" s="643">
        <v>97</v>
      </c>
      <c r="AN62" s="643">
        <v>14</v>
      </c>
      <c r="AO62" s="643">
        <v>0</v>
      </c>
      <c r="AP62" s="644">
        <f>SUM(S62:AO62)+R62+C62+D62</f>
        <v>5792</v>
      </c>
      <c r="AT62" s="426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7"/>
      <c r="CH62" s="428"/>
      <c r="CI62" s="425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287"/>
      <c r="CY62" s="287"/>
      <c r="CZ62" s="287"/>
      <c r="DA62" s="287"/>
      <c r="DB62" s="287"/>
      <c r="DC62" s="287"/>
      <c r="DD62" s="287"/>
      <c r="DE62" s="287"/>
      <c r="DF62" s="287"/>
      <c r="DG62" s="287"/>
      <c r="DH62" s="287"/>
      <c r="DI62" s="287"/>
      <c r="DJ62" s="287"/>
      <c r="DK62" s="287"/>
      <c r="DL62" s="287"/>
      <c r="DM62" s="287"/>
      <c r="DN62" s="287"/>
      <c r="DO62" s="287"/>
      <c r="DP62" s="287"/>
      <c r="DQ62" s="287"/>
      <c r="DR62" s="287"/>
      <c r="DS62" s="287"/>
      <c r="DT62" s="287"/>
      <c r="DU62" s="287"/>
      <c r="DV62" s="287"/>
    </row>
    <row r="63" spans="1:126" s="286" customFormat="1" ht="21" customHeight="1" x14ac:dyDescent="0.35">
      <c r="A63" s="245"/>
      <c r="B63" s="285" t="s">
        <v>100</v>
      </c>
      <c r="C63" s="643">
        <v>240</v>
      </c>
      <c r="D63" s="643">
        <v>152</v>
      </c>
      <c r="E63" s="643">
        <v>1233</v>
      </c>
      <c r="F63" s="643">
        <v>0</v>
      </c>
      <c r="G63" s="643">
        <v>67</v>
      </c>
      <c r="H63" s="643">
        <v>0</v>
      </c>
      <c r="I63" s="643">
        <v>112</v>
      </c>
      <c r="J63" s="643">
        <v>38</v>
      </c>
      <c r="K63" s="643">
        <v>946</v>
      </c>
      <c r="L63" s="643">
        <v>545</v>
      </c>
      <c r="M63" s="643">
        <v>6</v>
      </c>
      <c r="N63" s="643">
        <v>226</v>
      </c>
      <c r="O63" s="643">
        <v>147</v>
      </c>
      <c r="P63" s="643">
        <v>38</v>
      </c>
      <c r="Q63" s="643">
        <v>151</v>
      </c>
      <c r="R63" s="643">
        <f>SUM(E63:Q63)</f>
        <v>3509</v>
      </c>
      <c r="S63" s="643">
        <v>0</v>
      </c>
      <c r="T63" s="643">
        <v>347</v>
      </c>
      <c r="U63" s="643">
        <v>3872</v>
      </c>
      <c r="V63" s="643">
        <v>2372</v>
      </c>
      <c r="W63" s="643">
        <v>1222</v>
      </c>
      <c r="X63" s="643">
        <v>1524</v>
      </c>
      <c r="Y63" s="643">
        <v>14</v>
      </c>
      <c r="Z63" s="643">
        <v>1</v>
      </c>
      <c r="AA63" s="643">
        <v>3</v>
      </c>
      <c r="AB63" s="643">
        <v>2</v>
      </c>
      <c r="AC63" s="643">
        <v>143</v>
      </c>
      <c r="AD63" s="643">
        <v>69</v>
      </c>
      <c r="AE63" s="643">
        <v>12</v>
      </c>
      <c r="AF63" s="643">
        <v>36</v>
      </c>
      <c r="AG63" s="643">
        <v>3075</v>
      </c>
      <c r="AH63" s="643">
        <v>6</v>
      </c>
      <c r="AI63" s="643">
        <v>16</v>
      </c>
      <c r="AJ63" s="643">
        <v>123</v>
      </c>
      <c r="AK63" s="643">
        <v>837</v>
      </c>
      <c r="AL63" s="643">
        <v>137</v>
      </c>
      <c r="AM63" s="643">
        <v>204</v>
      </c>
      <c r="AN63" s="643">
        <v>4</v>
      </c>
      <c r="AO63" s="643">
        <v>0</v>
      </c>
      <c r="AP63" s="644">
        <f>SUM(S63:AO63)+R63+C63+D63</f>
        <v>17920</v>
      </c>
      <c r="AT63" s="426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7"/>
      <c r="CH63" s="428"/>
      <c r="CI63" s="425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287"/>
      <c r="CY63" s="287"/>
      <c r="CZ63" s="287"/>
      <c r="DA63" s="287"/>
      <c r="DB63" s="287"/>
      <c r="DC63" s="287"/>
      <c r="DD63" s="287"/>
      <c r="DE63" s="287"/>
      <c r="DF63" s="287"/>
      <c r="DG63" s="287"/>
      <c r="DH63" s="287"/>
      <c r="DI63" s="287"/>
      <c r="DJ63" s="287"/>
      <c r="DK63" s="287"/>
      <c r="DL63" s="287"/>
      <c r="DM63" s="287"/>
      <c r="DN63" s="287"/>
      <c r="DO63" s="287"/>
      <c r="DP63" s="287"/>
      <c r="DQ63" s="287"/>
      <c r="DR63" s="287"/>
      <c r="DS63" s="287"/>
      <c r="DT63" s="287"/>
      <c r="DU63" s="287"/>
      <c r="DV63" s="287"/>
    </row>
    <row r="64" spans="1:126" s="286" customFormat="1" ht="21" customHeight="1" x14ac:dyDescent="0.35">
      <c r="A64" s="245"/>
      <c r="B64" s="285" t="s">
        <v>102</v>
      </c>
      <c r="C64" s="643">
        <v>121</v>
      </c>
      <c r="D64" s="643">
        <v>62</v>
      </c>
      <c r="E64" s="643">
        <v>68</v>
      </c>
      <c r="F64" s="643">
        <v>0</v>
      </c>
      <c r="G64" s="643">
        <v>242</v>
      </c>
      <c r="H64" s="643">
        <v>0</v>
      </c>
      <c r="I64" s="643">
        <v>1</v>
      </c>
      <c r="J64" s="643">
        <v>0</v>
      </c>
      <c r="K64" s="643">
        <v>53</v>
      </c>
      <c r="L64" s="643">
        <v>146</v>
      </c>
      <c r="M64" s="643">
        <v>0</v>
      </c>
      <c r="N64" s="643">
        <v>2</v>
      </c>
      <c r="O64" s="643">
        <v>10</v>
      </c>
      <c r="P64" s="643">
        <v>1</v>
      </c>
      <c r="Q64" s="643">
        <v>41</v>
      </c>
      <c r="R64" s="643">
        <f>SUM(E64:Q64)</f>
        <v>564</v>
      </c>
      <c r="S64" s="643">
        <v>5</v>
      </c>
      <c r="T64" s="643">
        <v>9</v>
      </c>
      <c r="U64" s="643">
        <v>755</v>
      </c>
      <c r="V64" s="643">
        <v>375</v>
      </c>
      <c r="W64" s="643">
        <v>221</v>
      </c>
      <c r="X64" s="643">
        <v>136</v>
      </c>
      <c r="Y64" s="643">
        <v>0</v>
      </c>
      <c r="Z64" s="643">
        <v>2</v>
      </c>
      <c r="AA64" s="643">
        <v>1</v>
      </c>
      <c r="AB64" s="643">
        <v>1</v>
      </c>
      <c r="AC64" s="643">
        <v>7</v>
      </c>
      <c r="AD64" s="643">
        <v>7</v>
      </c>
      <c r="AE64" s="643">
        <v>5</v>
      </c>
      <c r="AF64" s="643">
        <v>0</v>
      </c>
      <c r="AG64" s="643">
        <v>239</v>
      </c>
      <c r="AH64" s="643">
        <v>2</v>
      </c>
      <c r="AI64" s="643">
        <v>1</v>
      </c>
      <c r="AJ64" s="643">
        <v>2</v>
      </c>
      <c r="AK64" s="643">
        <v>225</v>
      </c>
      <c r="AL64" s="643">
        <v>24</v>
      </c>
      <c r="AM64" s="643">
        <v>17</v>
      </c>
      <c r="AN64" s="643">
        <v>3</v>
      </c>
      <c r="AO64" s="643">
        <v>0</v>
      </c>
      <c r="AP64" s="644">
        <f>SUM(S64:AO64)+R64+C64+D64</f>
        <v>2784</v>
      </c>
      <c r="AT64" s="426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7"/>
      <c r="CH64" s="428"/>
      <c r="CI64" s="425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287"/>
      <c r="CY64" s="287"/>
      <c r="CZ64" s="287"/>
      <c r="DA64" s="287"/>
      <c r="DB64" s="287"/>
      <c r="DC64" s="287"/>
      <c r="DD64" s="287"/>
      <c r="DE64" s="287"/>
      <c r="DF64" s="287"/>
      <c r="DG64" s="287"/>
      <c r="DH64" s="287"/>
      <c r="DI64" s="287"/>
      <c r="DJ64" s="287"/>
      <c r="DK64" s="287"/>
      <c r="DL64" s="287"/>
      <c r="DM64" s="287"/>
      <c r="DN64" s="287"/>
      <c r="DO64" s="287"/>
      <c r="DP64" s="287"/>
      <c r="DQ64" s="287"/>
      <c r="DR64" s="287"/>
      <c r="DS64" s="287"/>
      <c r="DT64" s="287"/>
      <c r="DU64" s="287"/>
      <c r="DV64" s="287"/>
    </row>
    <row r="65" spans="1:126" s="286" customFormat="1" ht="42" customHeight="1" x14ac:dyDescent="0.35">
      <c r="A65" s="743" t="s">
        <v>280</v>
      </c>
      <c r="B65" s="725"/>
      <c r="C65" s="647">
        <v>2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10</v>
      </c>
      <c r="M65" s="647">
        <v>0</v>
      </c>
      <c r="N65" s="647">
        <v>0</v>
      </c>
      <c r="O65" s="647">
        <v>1</v>
      </c>
      <c r="P65" s="647">
        <v>0</v>
      </c>
      <c r="Q65" s="647">
        <v>2</v>
      </c>
      <c r="R65" s="647">
        <f t="shared" ref="R65:R66" si="21">SUM(E65:Q65)</f>
        <v>13</v>
      </c>
      <c r="S65" s="647">
        <v>0</v>
      </c>
      <c r="T65" s="647">
        <v>2</v>
      </c>
      <c r="U65" s="647">
        <v>104</v>
      </c>
      <c r="V65" s="647">
        <v>37</v>
      </c>
      <c r="W65" s="647">
        <v>77</v>
      </c>
      <c r="X65" s="647">
        <v>1</v>
      </c>
      <c r="Y65" s="647">
        <v>0</v>
      </c>
      <c r="Z65" s="647">
        <v>2</v>
      </c>
      <c r="AA65" s="647">
        <v>1</v>
      </c>
      <c r="AB65" s="647">
        <v>0</v>
      </c>
      <c r="AC65" s="647">
        <v>6</v>
      </c>
      <c r="AD65" s="647">
        <v>0</v>
      </c>
      <c r="AE65" s="647">
        <v>0</v>
      </c>
      <c r="AF65" s="647">
        <v>0</v>
      </c>
      <c r="AG65" s="647">
        <v>22</v>
      </c>
      <c r="AH65" s="647">
        <v>1</v>
      </c>
      <c r="AI65" s="647">
        <v>1</v>
      </c>
      <c r="AJ65" s="647">
        <v>0</v>
      </c>
      <c r="AK65" s="647">
        <v>0</v>
      </c>
      <c r="AL65" s="647">
        <v>1</v>
      </c>
      <c r="AM65" s="647">
        <v>3</v>
      </c>
      <c r="AN65" s="647">
        <v>28</v>
      </c>
      <c r="AO65" s="647">
        <v>0</v>
      </c>
      <c r="AP65" s="648">
        <f>SUM(S65:AO65)+R65+C65+D65</f>
        <v>301</v>
      </c>
      <c r="AT65" s="426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7"/>
      <c r="CH65" s="428"/>
      <c r="CI65" s="425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287"/>
      <c r="CY65" s="287"/>
      <c r="CZ65" s="287"/>
      <c r="DA65" s="287"/>
      <c r="DB65" s="287"/>
      <c r="DC65" s="287"/>
      <c r="DD65" s="287"/>
      <c r="DE65" s="287"/>
      <c r="DF65" s="287"/>
      <c r="DG65" s="287"/>
      <c r="DH65" s="287"/>
      <c r="DI65" s="287"/>
      <c r="DJ65" s="287"/>
      <c r="DK65" s="287"/>
      <c r="DL65" s="287"/>
      <c r="DM65" s="287"/>
      <c r="DN65" s="287"/>
      <c r="DO65" s="287"/>
      <c r="DP65" s="287"/>
      <c r="DQ65" s="287"/>
      <c r="DR65" s="287"/>
      <c r="DS65" s="287"/>
      <c r="DT65" s="287"/>
      <c r="DU65" s="287"/>
      <c r="DV65" s="287"/>
    </row>
    <row r="66" spans="1:126" s="286" customFormat="1" ht="42" customHeight="1" x14ac:dyDescent="0.35">
      <c r="A66" s="743" t="s">
        <v>297</v>
      </c>
      <c r="B66" s="725"/>
      <c r="C66" s="647">
        <v>124</v>
      </c>
      <c r="D66" s="647">
        <v>6</v>
      </c>
      <c r="E66" s="647">
        <v>315</v>
      </c>
      <c r="F66" s="647">
        <v>207</v>
      </c>
      <c r="G66" s="647">
        <v>200</v>
      </c>
      <c r="H66" s="647">
        <v>0</v>
      </c>
      <c r="I66" s="647">
        <v>75</v>
      </c>
      <c r="J66" s="647">
        <v>0</v>
      </c>
      <c r="K66" s="647">
        <v>513</v>
      </c>
      <c r="L66" s="647">
        <v>685</v>
      </c>
      <c r="M66" s="647">
        <v>0</v>
      </c>
      <c r="N66" s="647">
        <v>650</v>
      </c>
      <c r="O66" s="647">
        <v>79</v>
      </c>
      <c r="P66" s="647">
        <v>51</v>
      </c>
      <c r="Q66" s="647">
        <v>295</v>
      </c>
      <c r="R66" s="647">
        <f t="shared" si="21"/>
        <v>3070</v>
      </c>
      <c r="S66" s="647">
        <v>0</v>
      </c>
      <c r="T66" s="647">
        <v>57</v>
      </c>
      <c r="U66" s="647">
        <v>1069</v>
      </c>
      <c r="V66" s="647">
        <v>821</v>
      </c>
      <c r="W66" s="647">
        <v>294</v>
      </c>
      <c r="X66" s="647">
        <v>278</v>
      </c>
      <c r="Y66" s="647">
        <v>2</v>
      </c>
      <c r="Z66" s="647">
        <v>0</v>
      </c>
      <c r="AA66" s="647">
        <v>0</v>
      </c>
      <c r="AB66" s="647">
        <v>1</v>
      </c>
      <c r="AC66" s="647">
        <v>9</v>
      </c>
      <c r="AD66" s="647">
        <v>11</v>
      </c>
      <c r="AE66" s="647">
        <v>1</v>
      </c>
      <c r="AF66" s="647">
        <v>3</v>
      </c>
      <c r="AG66" s="647">
        <v>289</v>
      </c>
      <c r="AH66" s="647">
        <v>0</v>
      </c>
      <c r="AI66" s="647">
        <v>2</v>
      </c>
      <c r="AJ66" s="647">
        <v>24</v>
      </c>
      <c r="AK66" s="647">
        <v>225</v>
      </c>
      <c r="AL66" s="647">
        <v>33</v>
      </c>
      <c r="AM66" s="647">
        <v>62</v>
      </c>
      <c r="AN66" s="647">
        <v>4</v>
      </c>
      <c r="AO66" s="647">
        <v>0</v>
      </c>
      <c r="AP66" s="648">
        <f>SUM(S66:AO66)+R66+C66+D66</f>
        <v>6385</v>
      </c>
      <c r="AT66" s="426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7"/>
      <c r="CH66" s="428"/>
      <c r="CI66" s="425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287"/>
      <c r="CY66" s="287"/>
      <c r="CZ66" s="287"/>
      <c r="DA66" s="287"/>
      <c r="DB66" s="287"/>
      <c r="DC66" s="287"/>
      <c r="DD66" s="287"/>
      <c r="DE66" s="287"/>
      <c r="DF66" s="287"/>
      <c r="DG66" s="287"/>
      <c r="DH66" s="287"/>
      <c r="DI66" s="287"/>
      <c r="DJ66" s="287"/>
      <c r="DK66" s="287"/>
      <c r="DL66" s="287"/>
      <c r="DM66" s="287"/>
      <c r="DN66" s="287"/>
      <c r="DO66" s="287"/>
      <c r="DP66" s="287"/>
      <c r="DQ66" s="287"/>
      <c r="DR66" s="287"/>
      <c r="DS66" s="287"/>
      <c r="DT66" s="287"/>
      <c r="DU66" s="287"/>
      <c r="DV66" s="287"/>
    </row>
    <row r="67" spans="1:126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33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</row>
    <row r="68" spans="1:126" s="298" customFormat="1" ht="35.25" customHeight="1" thickBot="1" x14ac:dyDescent="0.3">
      <c r="A68" s="296" t="s">
        <v>103</v>
      </c>
      <c r="B68" s="297"/>
      <c r="C68" s="249">
        <f t="shared" ref="C68:AP68" si="22">C8+C10+C39</f>
        <v>11231</v>
      </c>
      <c r="D68" s="249">
        <f t="shared" si="22"/>
        <v>1531</v>
      </c>
      <c r="E68" s="249">
        <f t="shared" si="22"/>
        <v>50408</v>
      </c>
      <c r="F68" s="249">
        <f t="shared" si="22"/>
        <v>9169</v>
      </c>
      <c r="G68" s="249">
        <f t="shared" si="22"/>
        <v>17669</v>
      </c>
      <c r="H68" s="249">
        <f t="shared" si="22"/>
        <v>652</v>
      </c>
      <c r="I68" s="249">
        <f t="shared" si="22"/>
        <v>15218</v>
      </c>
      <c r="J68" s="249">
        <f t="shared" si="22"/>
        <v>4665</v>
      </c>
      <c r="K68" s="249">
        <f t="shared" si="22"/>
        <v>29144</v>
      </c>
      <c r="L68" s="249">
        <f t="shared" si="22"/>
        <v>49617</v>
      </c>
      <c r="M68" s="249">
        <f t="shared" si="22"/>
        <v>1763</v>
      </c>
      <c r="N68" s="249">
        <f t="shared" si="22"/>
        <v>5237</v>
      </c>
      <c r="O68" s="249">
        <f t="shared" si="22"/>
        <v>17152</v>
      </c>
      <c r="P68" s="249">
        <f t="shared" si="22"/>
        <v>22172</v>
      </c>
      <c r="Q68" s="249">
        <f t="shared" si="22"/>
        <v>15183</v>
      </c>
      <c r="R68" s="249">
        <f t="shared" si="22"/>
        <v>238049</v>
      </c>
      <c r="S68" s="249">
        <f t="shared" si="22"/>
        <v>108</v>
      </c>
      <c r="T68" s="249">
        <f t="shared" si="22"/>
        <v>9743</v>
      </c>
      <c r="U68" s="249">
        <f t="shared" si="22"/>
        <v>152996</v>
      </c>
      <c r="V68" s="249">
        <f t="shared" si="22"/>
        <v>99423</v>
      </c>
      <c r="W68" s="249">
        <f t="shared" si="22"/>
        <v>91477</v>
      </c>
      <c r="X68" s="249">
        <f t="shared" si="22"/>
        <v>67770</v>
      </c>
      <c r="Y68" s="249">
        <f t="shared" si="22"/>
        <v>516</v>
      </c>
      <c r="Z68" s="249">
        <f t="shared" si="22"/>
        <v>177</v>
      </c>
      <c r="AA68" s="249">
        <f t="shared" si="22"/>
        <v>318</v>
      </c>
      <c r="AB68" s="249">
        <f t="shared" si="22"/>
        <v>376</v>
      </c>
      <c r="AC68" s="249">
        <f t="shared" si="22"/>
        <v>3628</v>
      </c>
      <c r="AD68" s="249">
        <f t="shared" si="22"/>
        <v>2641</v>
      </c>
      <c r="AE68" s="249">
        <f t="shared" si="22"/>
        <v>217</v>
      </c>
      <c r="AF68" s="249">
        <f t="shared" si="22"/>
        <v>1416</v>
      </c>
      <c r="AG68" s="249">
        <f t="shared" si="22"/>
        <v>124197</v>
      </c>
      <c r="AH68" s="249">
        <f t="shared" si="22"/>
        <v>73</v>
      </c>
      <c r="AI68" s="249">
        <f t="shared" si="22"/>
        <v>526</v>
      </c>
      <c r="AJ68" s="249">
        <f t="shared" si="22"/>
        <v>5275</v>
      </c>
      <c r="AK68" s="249">
        <f t="shared" si="22"/>
        <v>33073</v>
      </c>
      <c r="AL68" s="249">
        <f t="shared" si="22"/>
        <v>5993</v>
      </c>
      <c r="AM68" s="249">
        <f t="shared" si="22"/>
        <v>7256</v>
      </c>
      <c r="AN68" s="249">
        <f t="shared" si="22"/>
        <v>445</v>
      </c>
      <c r="AO68" s="249">
        <f t="shared" si="22"/>
        <v>5</v>
      </c>
      <c r="AP68" s="250">
        <f t="shared" si="22"/>
        <v>858460</v>
      </c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</row>
    <row r="69" spans="1:126" s="524" customFormat="1" ht="18" customHeight="1" x14ac:dyDescent="0.3">
      <c r="A69" s="572" t="s">
        <v>282</v>
      </c>
      <c r="AP69" s="554"/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</row>
    <row r="71" spans="1:126" s="270" customFormat="1" ht="10.95" customHeight="1" x14ac:dyDescent="0.25">
      <c r="C71" s="276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</row>
    <row r="72" spans="1:126" s="270" customFormat="1" ht="15" x14ac:dyDescent="0.25">
      <c r="C72" s="276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</row>
    <row r="73" spans="1:126" s="270" customFormat="1" ht="15" x14ac:dyDescent="0.25"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</row>
    <row r="74" spans="1:126" s="270" customFormat="1" ht="15" x14ac:dyDescent="0.25"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</row>
    <row r="75" spans="1:126" s="270" customFormat="1" ht="15" x14ac:dyDescent="0.25"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</row>
    <row r="76" spans="1:126" s="270" customFormat="1" ht="15" x14ac:dyDescent="0.25"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</row>
    <row r="77" spans="1:126" s="270" customFormat="1" ht="15" x14ac:dyDescent="0.25"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</row>
    <row r="78" spans="1:126" s="270" customFormat="1" ht="15" x14ac:dyDescent="0.25"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</row>
    <row r="79" spans="1:126" s="270" customFormat="1" ht="15" x14ac:dyDescent="0.25"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</row>
    <row r="80" spans="1:126" s="270" customFormat="1" ht="15" x14ac:dyDescent="0.25"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</row>
    <row r="81" spans="46:101" s="270" customFormat="1" ht="15" x14ac:dyDescent="0.25"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</row>
    <row r="82" spans="46:101" s="270" customFormat="1" ht="15" x14ac:dyDescent="0.25"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</row>
    <row r="83" spans="46:101" s="270" customFormat="1" ht="15" x14ac:dyDescent="0.25"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</row>
    <row r="84" spans="46:101" s="270" customFormat="1" ht="15" x14ac:dyDescent="0.25"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</row>
    <row r="85" spans="46:101" s="270" customFormat="1" ht="15" x14ac:dyDescent="0.25"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</row>
    <row r="86" spans="46:101" s="270" customFormat="1" ht="15" x14ac:dyDescent="0.25"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</row>
    <row r="87" spans="46:101" s="270" customFormat="1" ht="15" x14ac:dyDescent="0.25"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</row>
    <row r="88" spans="46:101" s="270" customFormat="1" ht="15" x14ac:dyDescent="0.25"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</row>
    <row r="89" spans="46:101" s="270" customFormat="1" ht="15" x14ac:dyDescent="0.25"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</row>
    <row r="90" spans="46:101" s="270" customFormat="1" ht="15" x14ac:dyDescent="0.25"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</row>
    <row r="91" spans="46:101" s="270" customFormat="1" ht="15" x14ac:dyDescent="0.25"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</row>
    <row r="92" spans="46:101" s="270" customFormat="1" ht="15" x14ac:dyDescent="0.25"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</row>
    <row r="93" spans="46:101" s="270" customFormat="1" ht="15" x14ac:dyDescent="0.25"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</row>
    <row r="94" spans="46:101" s="270" customFormat="1" ht="15" x14ac:dyDescent="0.25"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</row>
    <row r="95" spans="46:101" s="270" customFormat="1" ht="15" x14ac:dyDescent="0.25"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</row>
    <row r="96" spans="46:101" s="270" customFormat="1" ht="15" x14ac:dyDescent="0.25"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</row>
    <row r="97" spans="46:101" s="270" customFormat="1" ht="15" x14ac:dyDescent="0.25"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</row>
    <row r="98" spans="46:101" s="270" customFormat="1" ht="15" x14ac:dyDescent="0.25"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</row>
    <row r="99" spans="46:101" s="270" customFormat="1" ht="15" x14ac:dyDescent="0.25"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</row>
    <row r="100" spans="46:101" s="270" customFormat="1" ht="15" x14ac:dyDescent="0.25"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</row>
    <row r="101" spans="46:101" s="270" customFormat="1" ht="15" x14ac:dyDescent="0.25"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</row>
    <row r="102" spans="46:101" s="270" customFormat="1" ht="15" x14ac:dyDescent="0.25"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</row>
    <row r="103" spans="46:101" s="270" customFormat="1" ht="15" x14ac:dyDescent="0.25"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</row>
    <row r="104" spans="46:101" s="270" customFormat="1" ht="15" x14ac:dyDescent="0.25"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</row>
    <row r="105" spans="46:101" s="270" customFormat="1" ht="15" x14ac:dyDescent="0.25"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</row>
    <row r="106" spans="46:101" s="270" customFormat="1" ht="15" x14ac:dyDescent="0.25"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</row>
    <row r="107" spans="46:101" s="270" customFormat="1" ht="15" x14ac:dyDescent="0.25"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</row>
    <row r="108" spans="46:101" s="270" customFormat="1" ht="15" x14ac:dyDescent="0.25"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</row>
    <row r="109" spans="46:101" s="270" customFormat="1" ht="15" x14ac:dyDescent="0.25"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</row>
    <row r="110" spans="46:101" s="270" customFormat="1" ht="15" x14ac:dyDescent="0.25"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</row>
    <row r="111" spans="46:101" s="270" customFormat="1" ht="15" x14ac:dyDescent="0.25"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</row>
    <row r="112" spans="46:101" s="270" customFormat="1" ht="15" x14ac:dyDescent="0.25"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</row>
    <row r="113" spans="46:101" s="270" customFormat="1" ht="15" x14ac:dyDescent="0.25"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</row>
    <row r="114" spans="46:101" s="270" customFormat="1" ht="15" x14ac:dyDescent="0.25"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</row>
    <row r="115" spans="46:101" s="270" customFormat="1" ht="15" x14ac:dyDescent="0.25"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</row>
    <row r="116" spans="46:101" s="270" customFormat="1" ht="15" x14ac:dyDescent="0.25"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</row>
    <row r="117" spans="46:101" s="270" customFormat="1" ht="15" x14ac:dyDescent="0.25"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</row>
    <row r="118" spans="46:101" s="270" customFormat="1" ht="15" x14ac:dyDescent="0.25"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</row>
    <row r="119" spans="46:101" s="270" customFormat="1" ht="15" x14ac:dyDescent="0.25"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</row>
    <row r="120" spans="46:101" s="270" customFormat="1" ht="15" x14ac:dyDescent="0.25"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</row>
    <row r="121" spans="46:101" s="270" customFormat="1" ht="15" x14ac:dyDescent="0.25"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</row>
    <row r="122" spans="46:101" s="270" customFormat="1" ht="15" x14ac:dyDescent="0.25"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</row>
    <row r="123" spans="46:101" s="270" customFormat="1" ht="15" x14ac:dyDescent="0.25"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</row>
    <row r="124" spans="46:101" s="270" customFormat="1" ht="15" x14ac:dyDescent="0.25"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</row>
    <row r="125" spans="46:101" s="270" customFormat="1" ht="15" x14ac:dyDescent="0.25"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</row>
    <row r="126" spans="46:101" s="270" customFormat="1" ht="15" x14ac:dyDescent="0.25"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</row>
    <row r="127" spans="46:101" s="270" customFormat="1" ht="15" x14ac:dyDescent="0.25"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</row>
    <row r="128" spans="46:101" s="270" customFormat="1" ht="15" x14ac:dyDescent="0.25"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</row>
    <row r="129" spans="1:101" s="270" customFormat="1" ht="15" x14ac:dyDescent="0.25"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</row>
    <row r="130" spans="1:101" s="270" customFormat="1" ht="15" x14ac:dyDescent="0.25"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</row>
    <row r="131" spans="1:101" s="270" customFormat="1" ht="15" x14ac:dyDescent="0.25"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</row>
    <row r="132" spans="1:101" s="270" customFormat="1" x14ac:dyDescent="0.3">
      <c r="A132" s="299"/>
      <c r="B132" s="299"/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</row>
    <row r="133" spans="1:101" s="270" customFormat="1" x14ac:dyDescent="0.3">
      <c r="A133" s="299"/>
      <c r="B133" s="299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</row>
    <row r="134" spans="1:101" s="270" customFormat="1" x14ac:dyDescent="0.3">
      <c r="A134" s="299"/>
      <c r="B134" s="299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</row>
    <row r="135" spans="1:101" s="270" customFormat="1" x14ac:dyDescent="0.3">
      <c r="A135" s="299"/>
      <c r="B135" s="299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</row>
    <row r="136" spans="1:101" s="270" customFormat="1" x14ac:dyDescent="0.3">
      <c r="A136" s="299"/>
      <c r="B136" s="299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</row>
    <row r="137" spans="1:101" s="270" customFormat="1" x14ac:dyDescent="0.3">
      <c r="A137" s="299"/>
      <c r="B137" s="299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</row>
    <row r="138" spans="1:101" s="270" customFormat="1" x14ac:dyDescent="0.3">
      <c r="A138" s="299"/>
      <c r="B138" s="299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</row>
    <row r="139" spans="1:101" s="270" customFormat="1" x14ac:dyDescent="0.3">
      <c r="A139" s="299"/>
      <c r="B139" s="299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</row>
    <row r="140" spans="1:101" s="270" customFormat="1" x14ac:dyDescent="0.3">
      <c r="A140" s="299"/>
      <c r="B140" s="299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</row>
    <row r="141" spans="1:101" s="270" customFormat="1" x14ac:dyDescent="0.3">
      <c r="A141" s="299"/>
      <c r="B141" s="299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</row>
    <row r="142" spans="1:101" s="270" customFormat="1" x14ac:dyDescent="0.3">
      <c r="A142" s="299"/>
      <c r="B142" s="299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</row>
    <row r="143" spans="1:101" s="270" customFormat="1" x14ac:dyDescent="0.3">
      <c r="A143" s="299"/>
      <c r="B143" s="299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</row>
    <row r="144" spans="1:101" s="270" customFormat="1" x14ac:dyDescent="0.3">
      <c r="A144" s="299"/>
      <c r="B144" s="299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</row>
    <row r="145" spans="1:101" s="270" customFormat="1" x14ac:dyDescent="0.3">
      <c r="A145" s="299"/>
      <c r="B145" s="299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</row>
    <row r="146" spans="1:101" s="270" customFormat="1" x14ac:dyDescent="0.3">
      <c r="A146" s="299"/>
      <c r="B146" s="299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S146"/>
  <sheetViews>
    <sheetView showGridLines="0" view="pageBreakPreview" zoomScale="60" zoomScaleNormal="60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5" width="12.6640625" style="299" customWidth="1"/>
    <col min="46" max="16384" width="12.6640625" style="299"/>
  </cols>
  <sheetData>
    <row r="1" spans="1:44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</row>
    <row r="2" spans="1:44" s="259" customFormat="1" ht="27.9" customHeight="1" x14ac:dyDescent="0.4">
      <c r="A2" s="256"/>
      <c r="B2" s="256"/>
      <c r="C2" s="256"/>
      <c r="D2" s="256"/>
      <c r="E2" s="256"/>
      <c r="F2" s="257"/>
      <c r="G2" s="256"/>
      <c r="H2" s="256"/>
      <c r="I2" s="256"/>
      <c r="J2" s="256"/>
      <c r="K2" s="256"/>
      <c r="L2" s="303"/>
      <c r="M2" s="303"/>
      <c r="N2" s="256"/>
      <c r="O2" s="256"/>
      <c r="P2" s="256"/>
      <c r="Q2" s="256"/>
      <c r="R2" s="256"/>
      <c r="S2" s="256"/>
      <c r="U2" s="258" t="s">
        <v>219</v>
      </c>
      <c r="V2" s="300" t="s">
        <v>220</v>
      </c>
      <c r="W2" s="256"/>
      <c r="X2" s="256"/>
      <c r="Y2" s="256"/>
    </row>
    <row r="3" spans="1:44" s="260" customFormat="1" ht="27.9" customHeight="1" x14ac:dyDescent="0.4">
      <c r="A3" s="304"/>
      <c r="B3" s="304"/>
      <c r="C3" s="304"/>
      <c r="D3" s="304"/>
      <c r="E3" s="304"/>
      <c r="F3" s="305"/>
      <c r="G3" s="304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U3" s="301" t="s">
        <v>3</v>
      </c>
      <c r="V3" s="302" t="s">
        <v>8</v>
      </c>
      <c r="W3" s="304"/>
      <c r="X3" s="304"/>
      <c r="Y3" s="304"/>
    </row>
    <row r="4" spans="1:44" s="266" customFormat="1" ht="20.100000000000001" customHeight="1" x14ac:dyDescent="0.25">
      <c r="A4" s="306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307"/>
      <c r="P4" s="307"/>
      <c r="Q4" s="307"/>
      <c r="R4" s="307"/>
      <c r="S4" s="307"/>
      <c r="T4" s="307"/>
    </row>
    <row r="5" spans="1:44" s="270" customFormat="1" ht="22.5" customHeight="1" thickBot="1" x14ac:dyDescent="0.3">
      <c r="A5" s="308" t="s">
        <v>222</v>
      </c>
    </row>
    <row r="6" spans="1:44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</row>
    <row r="7" spans="1:44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</row>
    <row r="8" spans="1:44" s="283" customFormat="1" ht="33.9" customHeight="1" x14ac:dyDescent="0.35">
      <c r="A8" s="281" t="s">
        <v>215</v>
      </c>
      <c r="B8" s="282"/>
      <c r="C8" s="641">
        <f t="shared" ref="C8:AP8" si="0">C9</f>
        <v>26</v>
      </c>
      <c r="D8" s="641">
        <f t="shared" si="0"/>
        <v>0</v>
      </c>
      <c r="E8" s="641">
        <f t="shared" si="0"/>
        <v>629</v>
      </c>
      <c r="F8" s="641">
        <f t="shared" si="0"/>
        <v>62</v>
      </c>
      <c r="G8" s="641">
        <f t="shared" si="0"/>
        <v>55</v>
      </c>
      <c r="H8" s="641">
        <f t="shared" si="0"/>
        <v>0</v>
      </c>
      <c r="I8" s="641">
        <f t="shared" si="0"/>
        <v>6</v>
      </c>
      <c r="J8" s="641">
        <f t="shared" si="0"/>
        <v>104</v>
      </c>
      <c r="K8" s="641">
        <f t="shared" si="0"/>
        <v>21</v>
      </c>
      <c r="L8" s="641">
        <f t="shared" si="0"/>
        <v>18</v>
      </c>
      <c r="M8" s="641">
        <f t="shared" si="0"/>
        <v>1</v>
      </c>
      <c r="N8" s="641">
        <f t="shared" si="0"/>
        <v>73</v>
      </c>
      <c r="O8" s="641">
        <f t="shared" si="0"/>
        <v>12</v>
      </c>
      <c r="P8" s="641">
        <f t="shared" si="0"/>
        <v>133</v>
      </c>
      <c r="Q8" s="641">
        <f t="shared" si="0"/>
        <v>73</v>
      </c>
      <c r="R8" s="641">
        <f t="shared" si="0"/>
        <v>1187</v>
      </c>
      <c r="S8" s="641">
        <f t="shared" si="0"/>
        <v>0</v>
      </c>
      <c r="T8" s="641">
        <f t="shared" si="0"/>
        <v>6</v>
      </c>
      <c r="U8" s="641">
        <f t="shared" si="0"/>
        <v>85</v>
      </c>
      <c r="V8" s="641">
        <f t="shared" si="0"/>
        <v>868</v>
      </c>
      <c r="W8" s="641">
        <f t="shared" si="0"/>
        <v>182</v>
      </c>
      <c r="X8" s="641">
        <f t="shared" si="0"/>
        <v>7988</v>
      </c>
      <c r="Y8" s="641">
        <f t="shared" si="0"/>
        <v>53</v>
      </c>
      <c r="Z8" s="641">
        <f t="shared" si="0"/>
        <v>0</v>
      </c>
      <c r="AA8" s="641">
        <f t="shared" si="0"/>
        <v>11</v>
      </c>
      <c r="AB8" s="641">
        <f t="shared" si="0"/>
        <v>38</v>
      </c>
      <c r="AC8" s="641">
        <f t="shared" si="0"/>
        <v>949</v>
      </c>
      <c r="AD8" s="641">
        <f t="shared" si="0"/>
        <v>169</v>
      </c>
      <c r="AE8" s="641">
        <f t="shared" si="0"/>
        <v>4</v>
      </c>
      <c r="AF8" s="641">
        <f t="shared" si="0"/>
        <v>60</v>
      </c>
      <c r="AG8" s="641">
        <f t="shared" si="0"/>
        <v>27602</v>
      </c>
      <c r="AH8" s="641">
        <f t="shared" si="0"/>
        <v>35</v>
      </c>
      <c r="AI8" s="641">
        <f t="shared" si="0"/>
        <v>56</v>
      </c>
      <c r="AJ8" s="641">
        <f t="shared" si="0"/>
        <v>755</v>
      </c>
      <c r="AK8" s="641">
        <f t="shared" si="0"/>
        <v>3202</v>
      </c>
      <c r="AL8" s="641">
        <f t="shared" si="0"/>
        <v>242</v>
      </c>
      <c r="AM8" s="641">
        <f t="shared" si="0"/>
        <v>1398</v>
      </c>
      <c r="AN8" s="641">
        <f t="shared" si="0"/>
        <v>195</v>
      </c>
      <c r="AO8" s="641">
        <f t="shared" si="0"/>
        <v>1</v>
      </c>
      <c r="AP8" s="642">
        <f t="shared" si="0"/>
        <v>45112</v>
      </c>
    </row>
    <row r="9" spans="1:44" s="286" customFormat="1" ht="21" customHeight="1" x14ac:dyDescent="0.35">
      <c r="A9" s="284"/>
      <c r="B9" s="285" t="s">
        <v>54</v>
      </c>
      <c r="C9" s="643">
        <v>26</v>
      </c>
      <c r="D9" s="643">
        <v>0</v>
      </c>
      <c r="E9" s="643">
        <v>629</v>
      </c>
      <c r="F9" s="643">
        <v>62</v>
      </c>
      <c r="G9" s="643">
        <v>55</v>
      </c>
      <c r="H9" s="643">
        <v>0</v>
      </c>
      <c r="I9" s="643">
        <v>6</v>
      </c>
      <c r="J9" s="643">
        <v>104</v>
      </c>
      <c r="K9" s="643">
        <v>21</v>
      </c>
      <c r="L9" s="643">
        <v>18</v>
      </c>
      <c r="M9" s="643">
        <v>1</v>
      </c>
      <c r="N9" s="643">
        <v>73</v>
      </c>
      <c r="O9" s="643">
        <v>12</v>
      </c>
      <c r="P9" s="643">
        <v>133</v>
      </c>
      <c r="Q9" s="643">
        <v>73</v>
      </c>
      <c r="R9" s="643">
        <f>SUM(E9:Q9)</f>
        <v>1187</v>
      </c>
      <c r="S9" s="643">
        <v>0</v>
      </c>
      <c r="T9" s="643">
        <v>6</v>
      </c>
      <c r="U9" s="643">
        <v>85</v>
      </c>
      <c r="V9" s="643">
        <v>868</v>
      </c>
      <c r="W9" s="643">
        <v>182</v>
      </c>
      <c r="X9" s="643">
        <v>7988</v>
      </c>
      <c r="Y9" s="643">
        <v>53</v>
      </c>
      <c r="Z9" s="643">
        <v>0</v>
      </c>
      <c r="AA9" s="643">
        <v>11</v>
      </c>
      <c r="AB9" s="643">
        <v>38</v>
      </c>
      <c r="AC9" s="643">
        <v>949</v>
      </c>
      <c r="AD9" s="643">
        <v>169</v>
      </c>
      <c r="AE9" s="643">
        <v>4</v>
      </c>
      <c r="AF9" s="643">
        <v>60</v>
      </c>
      <c r="AG9" s="643">
        <v>27602</v>
      </c>
      <c r="AH9" s="643">
        <v>35</v>
      </c>
      <c r="AI9" s="643">
        <v>56</v>
      </c>
      <c r="AJ9" s="643">
        <v>755</v>
      </c>
      <c r="AK9" s="643">
        <v>3202</v>
      </c>
      <c r="AL9" s="643">
        <v>242</v>
      </c>
      <c r="AM9" s="643">
        <v>1398</v>
      </c>
      <c r="AN9" s="643">
        <v>195</v>
      </c>
      <c r="AO9" s="643">
        <v>1</v>
      </c>
      <c r="AP9" s="644">
        <f>SUM(S9:AO9)+R9+C9+D9</f>
        <v>45112</v>
      </c>
    </row>
    <row r="10" spans="1:44" s="283" customFormat="1" ht="33.9" customHeight="1" x14ac:dyDescent="0.35">
      <c r="A10" s="281" t="s">
        <v>55</v>
      </c>
      <c r="B10" s="288"/>
      <c r="C10" s="645">
        <f>C11+C15+C18+C22+C29+C38</f>
        <v>4270</v>
      </c>
      <c r="D10" s="645">
        <f t="shared" ref="D10:AP10" si="1">D11+D15+D18+D22+D29+D38</f>
        <v>3</v>
      </c>
      <c r="E10" s="645">
        <f t="shared" si="1"/>
        <v>12204</v>
      </c>
      <c r="F10" s="645">
        <f t="shared" si="1"/>
        <v>4056</v>
      </c>
      <c r="G10" s="645">
        <f t="shared" si="1"/>
        <v>2242</v>
      </c>
      <c r="H10" s="645">
        <f t="shared" si="1"/>
        <v>24</v>
      </c>
      <c r="I10" s="645">
        <f t="shared" si="1"/>
        <v>1377</v>
      </c>
      <c r="J10" s="645">
        <f t="shared" si="1"/>
        <v>1981</v>
      </c>
      <c r="K10" s="645">
        <f t="shared" si="1"/>
        <v>2038</v>
      </c>
      <c r="L10" s="645">
        <f t="shared" si="1"/>
        <v>2261</v>
      </c>
      <c r="M10" s="645">
        <f t="shared" si="1"/>
        <v>1429</v>
      </c>
      <c r="N10" s="645">
        <f t="shared" si="1"/>
        <v>818</v>
      </c>
      <c r="O10" s="645">
        <f t="shared" si="1"/>
        <v>1322</v>
      </c>
      <c r="P10" s="645">
        <f t="shared" si="1"/>
        <v>2580</v>
      </c>
      <c r="Q10" s="645">
        <f t="shared" si="1"/>
        <v>1996</v>
      </c>
      <c r="R10" s="645">
        <f t="shared" si="1"/>
        <v>34328</v>
      </c>
      <c r="S10" s="645">
        <f t="shared" si="1"/>
        <v>9</v>
      </c>
      <c r="T10" s="645">
        <f t="shared" si="1"/>
        <v>271</v>
      </c>
      <c r="U10" s="645">
        <f t="shared" si="1"/>
        <v>1412</v>
      </c>
      <c r="V10" s="645">
        <f t="shared" si="1"/>
        <v>12956</v>
      </c>
      <c r="W10" s="645">
        <f t="shared" si="1"/>
        <v>4725</v>
      </c>
      <c r="X10" s="645">
        <f t="shared" si="1"/>
        <v>35611</v>
      </c>
      <c r="Y10" s="645">
        <f t="shared" si="1"/>
        <v>124</v>
      </c>
      <c r="Z10" s="645">
        <f t="shared" si="1"/>
        <v>0</v>
      </c>
      <c r="AA10" s="645">
        <f t="shared" si="1"/>
        <v>131</v>
      </c>
      <c r="AB10" s="645">
        <f t="shared" si="1"/>
        <v>522</v>
      </c>
      <c r="AC10" s="645">
        <f t="shared" si="1"/>
        <v>1053</v>
      </c>
      <c r="AD10" s="645">
        <f t="shared" si="1"/>
        <v>927</v>
      </c>
      <c r="AE10" s="645">
        <f t="shared" si="1"/>
        <v>34</v>
      </c>
      <c r="AF10" s="645">
        <f t="shared" si="1"/>
        <v>419</v>
      </c>
      <c r="AG10" s="645">
        <f t="shared" si="1"/>
        <v>105403</v>
      </c>
      <c r="AH10" s="645">
        <f t="shared" si="1"/>
        <v>98</v>
      </c>
      <c r="AI10" s="645">
        <f t="shared" si="1"/>
        <v>306</v>
      </c>
      <c r="AJ10" s="645">
        <f t="shared" si="1"/>
        <v>7697</v>
      </c>
      <c r="AK10" s="645">
        <f t="shared" si="1"/>
        <v>45541</v>
      </c>
      <c r="AL10" s="645">
        <f t="shared" si="1"/>
        <v>2228</v>
      </c>
      <c r="AM10" s="645">
        <f t="shared" si="1"/>
        <v>9103</v>
      </c>
      <c r="AN10" s="645">
        <f t="shared" si="1"/>
        <v>344</v>
      </c>
      <c r="AO10" s="645">
        <f t="shared" si="1"/>
        <v>0</v>
      </c>
      <c r="AP10" s="646">
        <f t="shared" si="1"/>
        <v>267515</v>
      </c>
      <c r="AR10" s="286"/>
    </row>
    <row r="11" spans="1:44" s="291" customFormat="1" ht="26.4" customHeight="1" x14ac:dyDescent="0.35">
      <c r="A11" s="289" t="s">
        <v>56</v>
      </c>
      <c r="B11" s="290"/>
      <c r="C11" s="647">
        <f t="shared" ref="C11:AP11" si="2">SUM(C12:C14)</f>
        <v>1392</v>
      </c>
      <c r="D11" s="647">
        <f t="shared" si="2"/>
        <v>1</v>
      </c>
      <c r="E11" s="647">
        <f t="shared" si="2"/>
        <v>3055</v>
      </c>
      <c r="F11" s="647">
        <f t="shared" si="2"/>
        <v>228</v>
      </c>
      <c r="G11" s="647">
        <f t="shared" si="2"/>
        <v>622</v>
      </c>
      <c r="H11" s="647">
        <f t="shared" si="2"/>
        <v>19</v>
      </c>
      <c r="I11" s="647">
        <f t="shared" si="2"/>
        <v>928</v>
      </c>
      <c r="J11" s="647">
        <f t="shared" si="2"/>
        <v>1834</v>
      </c>
      <c r="K11" s="647">
        <f t="shared" si="2"/>
        <v>381</v>
      </c>
      <c r="L11" s="647">
        <f t="shared" si="2"/>
        <v>354</v>
      </c>
      <c r="M11" s="647">
        <f t="shared" si="2"/>
        <v>56</v>
      </c>
      <c r="N11" s="647">
        <f t="shared" si="2"/>
        <v>237</v>
      </c>
      <c r="O11" s="647">
        <f t="shared" si="2"/>
        <v>329</v>
      </c>
      <c r="P11" s="647">
        <f t="shared" si="2"/>
        <v>548</v>
      </c>
      <c r="Q11" s="647">
        <f t="shared" si="2"/>
        <v>504</v>
      </c>
      <c r="R11" s="647">
        <f t="shared" si="2"/>
        <v>9095</v>
      </c>
      <c r="S11" s="647">
        <f t="shared" si="2"/>
        <v>0</v>
      </c>
      <c r="T11" s="647">
        <f t="shared" si="2"/>
        <v>70</v>
      </c>
      <c r="U11" s="647">
        <f t="shared" si="2"/>
        <v>416</v>
      </c>
      <c r="V11" s="647">
        <f t="shared" si="2"/>
        <v>3356</v>
      </c>
      <c r="W11" s="647">
        <f t="shared" si="2"/>
        <v>1262</v>
      </c>
      <c r="X11" s="647">
        <f t="shared" si="2"/>
        <v>10568</v>
      </c>
      <c r="Y11" s="647">
        <f t="shared" si="2"/>
        <v>34</v>
      </c>
      <c r="Z11" s="647">
        <f t="shared" si="2"/>
        <v>0</v>
      </c>
      <c r="AA11" s="647">
        <f t="shared" si="2"/>
        <v>41</v>
      </c>
      <c r="AB11" s="647">
        <f t="shared" si="2"/>
        <v>134</v>
      </c>
      <c r="AC11" s="647">
        <f t="shared" si="2"/>
        <v>383</v>
      </c>
      <c r="AD11" s="647">
        <f t="shared" si="2"/>
        <v>207</v>
      </c>
      <c r="AE11" s="647">
        <f t="shared" si="2"/>
        <v>5</v>
      </c>
      <c r="AF11" s="647">
        <f t="shared" si="2"/>
        <v>59</v>
      </c>
      <c r="AG11" s="647">
        <f t="shared" si="2"/>
        <v>31050</v>
      </c>
      <c r="AH11" s="647">
        <f t="shared" si="2"/>
        <v>30</v>
      </c>
      <c r="AI11" s="647">
        <f t="shared" si="2"/>
        <v>62</v>
      </c>
      <c r="AJ11" s="647">
        <f t="shared" si="2"/>
        <v>2450</v>
      </c>
      <c r="AK11" s="647">
        <f t="shared" si="2"/>
        <v>10817</v>
      </c>
      <c r="AL11" s="647">
        <f t="shared" si="2"/>
        <v>815</v>
      </c>
      <c r="AM11" s="647">
        <f t="shared" si="2"/>
        <v>2775</v>
      </c>
      <c r="AN11" s="647">
        <f t="shared" si="2"/>
        <v>100</v>
      </c>
      <c r="AO11" s="647">
        <f t="shared" si="2"/>
        <v>0</v>
      </c>
      <c r="AP11" s="648">
        <f t="shared" si="2"/>
        <v>75122</v>
      </c>
      <c r="AR11" s="286"/>
    </row>
    <row r="12" spans="1:44" s="286" customFormat="1" ht="21" customHeight="1" x14ac:dyDescent="0.35">
      <c r="A12" s="292"/>
      <c r="B12" s="285" t="s">
        <v>56</v>
      </c>
      <c r="C12" s="643">
        <v>262</v>
      </c>
      <c r="D12" s="643">
        <v>0</v>
      </c>
      <c r="E12" s="643">
        <v>796</v>
      </c>
      <c r="F12" s="643">
        <v>53</v>
      </c>
      <c r="G12" s="643">
        <v>267</v>
      </c>
      <c r="H12" s="643">
        <v>19</v>
      </c>
      <c r="I12" s="643">
        <v>144</v>
      </c>
      <c r="J12" s="643">
        <v>18</v>
      </c>
      <c r="K12" s="643">
        <v>90</v>
      </c>
      <c r="L12" s="643">
        <v>110</v>
      </c>
      <c r="M12" s="643">
        <v>31</v>
      </c>
      <c r="N12" s="643">
        <v>107</v>
      </c>
      <c r="O12" s="643">
        <v>288</v>
      </c>
      <c r="P12" s="643">
        <v>21</v>
      </c>
      <c r="Q12" s="643">
        <v>216</v>
      </c>
      <c r="R12" s="643">
        <f>SUM(E12:Q12)</f>
        <v>2160</v>
      </c>
      <c r="S12" s="643">
        <v>0</v>
      </c>
      <c r="T12" s="643">
        <v>19</v>
      </c>
      <c r="U12" s="643">
        <v>184</v>
      </c>
      <c r="V12" s="643">
        <v>1574</v>
      </c>
      <c r="W12" s="643">
        <v>369</v>
      </c>
      <c r="X12" s="643">
        <v>6357</v>
      </c>
      <c r="Y12" s="643">
        <v>22</v>
      </c>
      <c r="Z12" s="643">
        <v>0</v>
      </c>
      <c r="AA12" s="643">
        <v>35</v>
      </c>
      <c r="AB12" s="643">
        <v>69</v>
      </c>
      <c r="AC12" s="643">
        <v>309</v>
      </c>
      <c r="AD12" s="643">
        <v>123</v>
      </c>
      <c r="AE12" s="643">
        <v>0</v>
      </c>
      <c r="AF12" s="643">
        <v>32</v>
      </c>
      <c r="AG12" s="643">
        <v>20264</v>
      </c>
      <c r="AH12" s="643">
        <v>23</v>
      </c>
      <c r="AI12" s="643">
        <v>54</v>
      </c>
      <c r="AJ12" s="643">
        <v>1806</v>
      </c>
      <c r="AK12" s="643">
        <v>4456</v>
      </c>
      <c r="AL12" s="643">
        <v>346</v>
      </c>
      <c r="AM12" s="643">
        <v>1342</v>
      </c>
      <c r="AN12" s="643">
        <v>61</v>
      </c>
      <c r="AO12" s="643">
        <v>0</v>
      </c>
      <c r="AP12" s="644">
        <f>SUM(S12:AO12)+R12+C12+D12</f>
        <v>39867</v>
      </c>
    </row>
    <row r="13" spans="1:44" s="286" customFormat="1" ht="21" customHeight="1" x14ac:dyDescent="0.35">
      <c r="A13" s="284"/>
      <c r="B13" s="285" t="s">
        <v>57</v>
      </c>
      <c r="C13" s="643">
        <v>402</v>
      </c>
      <c r="D13" s="643">
        <v>0</v>
      </c>
      <c r="E13" s="643">
        <v>382</v>
      </c>
      <c r="F13" s="643">
        <v>34</v>
      </c>
      <c r="G13" s="643">
        <v>169</v>
      </c>
      <c r="H13" s="643">
        <v>0</v>
      </c>
      <c r="I13" s="643">
        <v>82</v>
      </c>
      <c r="J13" s="643">
        <v>1682</v>
      </c>
      <c r="K13" s="643">
        <v>60</v>
      </c>
      <c r="L13" s="643">
        <v>63</v>
      </c>
      <c r="M13" s="643">
        <v>3</v>
      </c>
      <c r="N13" s="643">
        <v>28</v>
      </c>
      <c r="O13" s="643">
        <v>24</v>
      </c>
      <c r="P13" s="643">
        <v>256</v>
      </c>
      <c r="Q13" s="643">
        <v>67</v>
      </c>
      <c r="R13" s="643">
        <f>SUM(E13:Q13)</f>
        <v>2850</v>
      </c>
      <c r="S13" s="643">
        <v>0</v>
      </c>
      <c r="T13" s="643">
        <v>24</v>
      </c>
      <c r="U13" s="643">
        <v>70</v>
      </c>
      <c r="V13" s="643">
        <v>745</v>
      </c>
      <c r="W13" s="643">
        <v>347</v>
      </c>
      <c r="X13" s="643">
        <v>1734</v>
      </c>
      <c r="Y13" s="643">
        <v>2</v>
      </c>
      <c r="Z13" s="643">
        <v>0</v>
      </c>
      <c r="AA13" s="643">
        <v>2</v>
      </c>
      <c r="AB13" s="643">
        <v>25</v>
      </c>
      <c r="AC13" s="643">
        <v>45</v>
      </c>
      <c r="AD13" s="643">
        <v>34</v>
      </c>
      <c r="AE13" s="643">
        <v>1</v>
      </c>
      <c r="AF13" s="643">
        <v>14</v>
      </c>
      <c r="AG13" s="643">
        <v>4222</v>
      </c>
      <c r="AH13" s="643">
        <v>4</v>
      </c>
      <c r="AI13" s="643">
        <v>2</v>
      </c>
      <c r="AJ13" s="643">
        <v>461</v>
      </c>
      <c r="AK13" s="643">
        <v>2823</v>
      </c>
      <c r="AL13" s="643">
        <v>195</v>
      </c>
      <c r="AM13" s="643">
        <v>353</v>
      </c>
      <c r="AN13" s="643">
        <v>8</v>
      </c>
      <c r="AO13" s="643">
        <v>0</v>
      </c>
      <c r="AP13" s="644">
        <f>SUM(S13:AO13)+R13+C13+D13</f>
        <v>14363</v>
      </c>
    </row>
    <row r="14" spans="1:44" s="286" customFormat="1" ht="21" customHeight="1" x14ac:dyDescent="0.35">
      <c r="A14" s="293"/>
      <c r="B14" s="285" t="s">
        <v>58</v>
      </c>
      <c r="C14" s="643">
        <v>728</v>
      </c>
      <c r="D14" s="643">
        <v>1</v>
      </c>
      <c r="E14" s="643">
        <v>1877</v>
      </c>
      <c r="F14" s="643">
        <v>141</v>
      </c>
      <c r="G14" s="643">
        <v>186</v>
      </c>
      <c r="H14" s="643">
        <v>0</v>
      </c>
      <c r="I14" s="643">
        <v>702</v>
      </c>
      <c r="J14" s="643">
        <v>134</v>
      </c>
      <c r="K14" s="643">
        <v>231</v>
      </c>
      <c r="L14" s="643">
        <v>181</v>
      </c>
      <c r="M14" s="643">
        <v>22</v>
      </c>
      <c r="N14" s="643">
        <v>102</v>
      </c>
      <c r="O14" s="643">
        <v>17</v>
      </c>
      <c r="P14" s="643">
        <v>271</v>
      </c>
      <c r="Q14" s="643">
        <v>221</v>
      </c>
      <c r="R14" s="643">
        <f>SUM(E14:Q14)</f>
        <v>4085</v>
      </c>
      <c r="S14" s="643">
        <v>0</v>
      </c>
      <c r="T14" s="643">
        <v>27</v>
      </c>
      <c r="U14" s="643">
        <v>162</v>
      </c>
      <c r="V14" s="643">
        <v>1037</v>
      </c>
      <c r="W14" s="643">
        <v>546</v>
      </c>
      <c r="X14" s="643">
        <v>2477</v>
      </c>
      <c r="Y14" s="643">
        <v>10</v>
      </c>
      <c r="Z14" s="643">
        <v>0</v>
      </c>
      <c r="AA14" s="643">
        <v>4</v>
      </c>
      <c r="AB14" s="643">
        <v>40</v>
      </c>
      <c r="AC14" s="643">
        <v>29</v>
      </c>
      <c r="AD14" s="643">
        <v>50</v>
      </c>
      <c r="AE14" s="643">
        <v>4</v>
      </c>
      <c r="AF14" s="643">
        <v>13</v>
      </c>
      <c r="AG14" s="643">
        <v>6564</v>
      </c>
      <c r="AH14" s="643">
        <v>3</v>
      </c>
      <c r="AI14" s="643">
        <v>6</v>
      </c>
      <c r="AJ14" s="643">
        <v>183</v>
      </c>
      <c r="AK14" s="643">
        <v>3538</v>
      </c>
      <c r="AL14" s="643">
        <v>274</v>
      </c>
      <c r="AM14" s="643">
        <v>1080</v>
      </c>
      <c r="AN14" s="643">
        <v>31</v>
      </c>
      <c r="AO14" s="643">
        <v>0</v>
      </c>
      <c r="AP14" s="644">
        <f>SUM(S14:AO14)+R14+C14+D14</f>
        <v>20892</v>
      </c>
    </row>
    <row r="15" spans="1:44" s="291" customFormat="1" ht="26.4" customHeight="1" x14ac:dyDescent="0.35">
      <c r="A15" s="289" t="s">
        <v>59</v>
      </c>
      <c r="B15" s="244"/>
      <c r="C15" s="647">
        <f t="shared" ref="C15:AP15" si="3">SUM(C16:C17)</f>
        <v>446</v>
      </c>
      <c r="D15" s="647">
        <f t="shared" si="3"/>
        <v>0</v>
      </c>
      <c r="E15" s="647">
        <f t="shared" si="3"/>
        <v>853</v>
      </c>
      <c r="F15" s="647">
        <f t="shared" si="3"/>
        <v>46</v>
      </c>
      <c r="G15" s="647">
        <f t="shared" si="3"/>
        <v>171</v>
      </c>
      <c r="H15" s="647">
        <f t="shared" si="3"/>
        <v>0</v>
      </c>
      <c r="I15" s="647">
        <f t="shared" si="3"/>
        <v>30</v>
      </c>
      <c r="J15" s="647">
        <f t="shared" si="3"/>
        <v>1</v>
      </c>
      <c r="K15" s="647">
        <f t="shared" si="3"/>
        <v>116</v>
      </c>
      <c r="L15" s="647">
        <f t="shared" si="3"/>
        <v>82</v>
      </c>
      <c r="M15" s="647">
        <f t="shared" si="3"/>
        <v>113</v>
      </c>
      <c r="N15" s="647">
        <f t="shared" si="3"/>
        <v>65</v>
      </c>
      <c r="O15" s="647">
        <f t="shared" si="3"/>
        <v>4</v>
      </c>
      <c r="P15" s="647">
        <f t="shared" si="3"/>
        <v>150</v>
      </c>
      <c r="Q15" s="647">
        <f t="shared" si="3"/>
        <v>234</v>
      </c>
      <c r="R15" s="647">
        <f t="shared" si="3"/>
        <v>1865</v>
      </c>
      <c r="S15" s="647">
        <f t="shared" si="3"/>
        <v>1</v>
      </c>
      <c r="T15" s="647">
        <f t="shared" si="3"/>
        <v>10</v>
      </c>
      <c r="U15" s="647">
        <f t="shared" si="3"/>
        <v>133</v>
      </c>
      <c r="V15" s="647">
        <f t="shared" si="3"/>
        <v>1667</v>
      </c>
      <c r="W15" s="647">
        <f t="shared" si="3"/>
        <v>612</v>
      </c>
      <c r="X15" s="647">
        <f t="shared" si="3"/>
        <v>5027</v>
      </c>
      <c r="Y15" s="647">
        <f t="shared" si="3"/>
        <v>10</v>
      </c>
      <c r="Z15" s="647">
        <f t="shared" si="3"/>
        <v>0</v>
      </c>
      <c r="AA15" s="647">
        <f t="shared" si="3"/>
        <v>9</v>
      </c>
      <c r="AB15" s="647">
        <f t="shared" si="3"/>
        <v>58</v>
      </c>
      <c r="AC15" s="647">
        <f t="shared" si="3"/>
        <v>114</v>
      </c>
      <c r="AD15" s="647">
        <f t="shared" si="3"/>
        <v>118</v>
      </c>
      <c r="AE15" s="647">
        <f t="shared" si="3"/>
        <v>12</v>
      </c>
      <c r="AF15" s="647">
        <f t="shared" si="3"/>
        <v>81</v>
      </c>
      <c r="AG15" s="647">
        <f t="shared" si="3"/>
        <v>15040</v>
      </c>
      <c r="AH15" s="647">
        <f t="shared" si="3"/>
        <v>7</v>
      </c>
      <c r="AI15" s="647">
        <f t="shared" si="3"/>
        <v>22</v>
      </c>
      <c r="AJ15" s="647">
        <f t="shared" si="3"/>
        <v>616</v>
      </c>
      <c r="AK15" s="647">
        <f t="shared" si="3"/>
        <v>5479</v>
      </c>
      <c r="AL15" s="647">
        <f t="shared" si="3"/>
        <v>271</v>
      </c>
      <c r="AM15" s="647">
        <f t="shared" si="3"/>
        <v>1402</v>
      </c>
      <c r="AN15" s="647">
        <f t="shared" si="3"/>
        <v>70</v>
      </c>
      <c r="AO15" s="647">
        <f t="shared" si="3"/>
        <v>0</v>
      </c>
      <c r="AP15" s="648">
        <f t="shared" si="3"/>
        <v>33070</v>
      </c>
      <c r="AR15" s="286"/>
    </row>
    <row r="16" spans="1:44" s="286" customFormat="1" ht="21" customHeight="1" x14ac:dyDescent="0.35">
      <c r="A16" s="293"/>
      <c r="B16" s="285" t="s">
        <v>60</v>
      </c>
      <c r="C16" s="643">
        <v>180</v>
      </c>
      <c r="D16" s="643">
        <v>0</v>
      </c>
      <c r="E16" s="643">
        <v>585</v>
      </c>
      <c r="F16" s="643">
        <v>33</v>
      </c>
      <c r="G16" s="643">
        <v>94</v>
      </c>
      <c r="H16" s="643">
        <v>0</v>
      </c>
      <c r="I16" s="643">
        <v>24</v>
      </c>
      <c r="J16" s="643">
        <v>0</v>
      </c>
      <c r="K16" s="643">
        <v>42</v>
      </c>
      <c r="L16" s="643">
        <v>39</v>
      </c>
      <c r="M16" s="643">
        <v>66</v>
      </c>
      <c r="N16" s="643">
        <v>16</v>
      </c>
      <c r="O16" s="643">
        <v>3</v>
      </c>
      <c r="P16" s="643">
        <v>11</v>
      </c>
      <c r="Q16" s="643">
        <v>25</v>
      </c>
      <c r="R16" s="643">
        <f>SUM(E16:Q16)</f>
        <v>938</v>
      </c>
      <c r="S16" s="643">
        <v>1</v>
      </c>
      <c r="T16" s="643">
        <v>3</v>
      </c>
      <c r="U16" s="643">
        <v>65</v>
      </c>
      <c r="V16" s="643">
        <v>1301</v>
      </c>
      <c r="W16" s="643">
        <v>434</v>
      </c>
      <c r="X16" s="643">
        <v>3258</v>
      </c>
      <c r="Y16" s="643">
        <v>4</v>
      </c>
      <c r="Z16" s="643">
        <v>0</v>
      </c>
      <c r="AA16" s="643">
        <v>3</v>
      </c>
      <c r="AB16" s="643">
        <v>34</v>
      </c>
      <c r="AC16" s="643">
        <v>67</v>
      </c>
      <c r="AD16" s="643">
        <v>81</v>
      </c>
      <c r="AE16" s="643">
        <v>1</v>
      </c>
      <c r="AF16" s="643">
        <v>48</v>
      </c>
      <c r="AG16" s="643">
        <v>10259</v>
      </c>
      <c r="AH16" s="643">
        <v>3</v>
      </c>
      <c r="AI16" s="643">
        <v>15</v>
      </c>
      <c r="AJ16" s="643">
        <v>198</v>
      </c>
      <c r="AK16" s="643">
        <v>2166</v>
      </c>
      <c r="AL16" s="643">
        <v>166</v>
      </c>
      <c r="AM16" s="643">
        <v>559</v>
      </c>
      <c r="AN16" s="643">
        <v>48</v>
      </c>
      <c r="AO16" s="643">
        <v>0</v>
      </c>
      <c r="AP16" s="644">
        <f>SUM(S16:AO16)+R16+C16+D16</f>
        <v>19832</v>
      </c>
    </row>
    <row r="17" spans="1:44" s="286" customFormat="1" ht="21" customHeight="1" x14ac:dyDescent="0.35">
      <c r="A17" s="293"/>
      <c r="B17" s="285" t="s">
        <v>61</v>
      </c>
      <c r="C17" s="643">
        <v>266</v>
      </c>
      <c r="D17" s="643">
        <v>0</v>
      </c>
      <c r="E17" s="643">
        <v>268</v>
      </c>
      <c r="F17" s="643">
        <v>13</v>
      </c>
      <c r="G17" s="643">
        <v>77</v>
      </c>
      <c r="H17" s="643">
        <v>0</v>
      </c>
      <c r="I17" s="643">
        <v>6</v>
      </c>
      <c r="J17" s="643">
        <v>1</v>
      </c>
      <c r="K17" s="643">
        <v>74</v>
      </c>
      <c r="L17" s="643">
        <v>43</v>
      </c>
      <c r="M17" s="643">
        <v>47</v>
      </c>
      <c r="N17" s="643">
        <v>49</v>
      </c>
      <c r="O17" s="643">
        <v>1</v>
      </c>
      <c r="P17" s="643">
        <v>139</v>
      </c>
      <c r="Q17" s="643">
        <v>209</v>
      </c>
      <c r="R17" s="643">
        <f>SUM(E17:Q17)</f>
        <v>927</v>
      </c>
      <c r="S17" s="643">
        <v>0</v>
      </c>
      <c r="T17" s="643">
        <v>7</v>
      </c>
      <c r="U17" s="643">
        <v>68</v>
      </c>
      <c r="V17" s="643">
        <v>366</v>
      </c>
      <c r="W17" s="643">
        <v>178</v>
      </c>
      <c r="X17" s="643">
        <v>1769</v>
      </c>
      <c r="Y17" s="643">
        <v>6</v>
      </c>
      <c r="Z17" s="643">
        <v>0</v>
      </c>
      <c r="AA17" s="643">
        <v>6</v>
      </c>
      <c r="AB17" s="643">
        <v>24</v>
      </c>
      <c r="AC17" s="643">
        <v>47</v>
      </c>
      <c r="AD17" s="643">
        <v>37</v>
      </c>
      <c r="AE17" s="643">
        <v>11</v>
      </c>
      <c r="AF17" s="643">
        <v>33</v>
      </c>
      <c r="AG17" s="643">
        <v>4781</v>
      </c>
      <c r="AH17" s="643">
        <v>4</v>
      </c>
      <c r="AI17" s="643">
        <v>7</v>
      </c>
      <c r="AJ17" s="643">
        <v>418</v>
      </c>
      <c r="AK17" s="643">
        <v>3313</v>
      </c>
      <c r="AL17" s="643">
        <v>105</v>
      </c>
      <c r="AM17" s="643">
        <v>843</v>
      </c>
      <c r="AN17" s="643">
        <v>22</v>
      </c>
      <c r="AO17" s="643">
        <v>0</v>
      </c>
      <c r="AP17" s="644">
        <f>SUM(S17:AO17)+R17+C17+D17</f>
        <v>13238</v>
      </c>
    </row>
    <row r="18" spans="1:44" s="291" customFormat="1" ht="26.4" customHeight="1" x14ac:dyDescent="0.35">
      <c r="A18" s="289" t="s">
        <v>62</v>
      </c>
      <c r="B18" s="285"/>
      <c r="C18" s="647">
        <f t="shared" ref="C18:AP18" si="4">SUM(C19:C21)</f>
        <v>785</v>
      </c>
      <c r="D18" s="647">
        <f t="shared" si="4"/>
        <v>2</v>
      </c>
      <c r="E18" s="647">
        <f t="shared" si="4"/>
        <v>1689</v>
      </c>
      <c r="F18" s="647">
        <f t="shared" si="4"/>
        <v>217</v>
      </c>
      <c r="G18" s="647">
        <f t="shared" si="4"/>
        <v>278</v>
      </c>
      <c r="H18" s="647">
        <f t="shared" si="4"/>
        <v>0</v>
      </c>
      <c r="I18" s="647">
        <f t="shared" si="4"/>
        <v>109</v>
      </c>
      <c r="J18" s="647">
        <f t="shared" si="4"/>
        <v>15</v>
      </c>
      <c r="K18" s="647">
        <f t="shared" si="4"/>
        <v>376</v>
      </c>
      <c r="L18" s="647">
        <f t="shared" si="4"/>
        <v>656</v>
      </c>
      <c r="M18" s="647">
        <f t="shared" si="4"/>
        <v>165</v>
      </c>
      <c r="N18" s="647">
        <f t="shared" si="4"/>
        <v>75</v>
      </c>
      <c r="O18" s="647">
        <f t="shared" si="4"/>
        <v>34</v>
      </c>
      <c r="P18" s="647">
        <f t="shared" si="4"/>
        <v>269</v>
      </c>
      <c r="Q18" s="647">
        <f t="shared" si="4"/>
        <v>286</v>
      </c>
      <c r="R18" s="647">
        <f t="shared" si="4"/>
        <v>4169</v>
      </c>
      <c r="S18" s="647">
        <f t="shared" si="4"/>
        <v>0</v>
      </c>
      <c r="T18" s="647">
        <f t="shared" si="4"/>
        <v>66</v>
      </c>
      <c r="U18" s="647">
        <f t="shared" si="4"/>
        <v>170</v>
      </c>
      <c r="V18" s="647">
        <f t="shared" si="4"/>
        <v>1688</v>
      </c>
      <c r="W18" s="647">
        <f t="shared" si="4"/>
        <v>1159</v>
      </c>
      <c r="X18" s="647">
        <f t="shared" si="4"/>
        <v>6080</v>
      </c>
      <c r="Y18" s="647">
        <f t="shared" si="4"/>
        <v>21</v>
      </c>
      <c r="Z18" s="647">
        <f t="shared" si="4"/>
        <v>0</v>
      </c>
      <c r="AA18" s="647">
        <f t="shared" si="4"/>
        <v>25</v>
      </c>
      <c r="AB18" s="647">
        <f t="shared" si="4"/>
        <v>72</v>
      </c>
      <c r="AC18" s="647">
        <f t="shared" si="4"/>
        <v>59</v>
      </c>
      <c r="AD18" s="647">
        <f t="shared" si="4"/>
        <v>160</v>
      </c>
      <c r="AE18" s="647">
        <f t="shared" si="4"/>
        <v>5</v>
      </c>
      <c r="AF18" s="647">
        <f t="shared" si="4"/>
        <v>39</v>
      </c>
      <c r="AG18" s="647">
        <f t="shared" si="4"/>
        <v>15990</v>
      </c>
      <c r="AH18" s="647">
        <f t="shared" si="4"/>
        <v>8</v>
      </c>
      <c r="AI18" s="647">
        <f t="shared" si="4"/>
        <v>52</v>
      </c>
      <c r="AJ18" s="647">
        <f t="shared" si="4"/>
        <v>1018</v>
      </c>
      <c r="AK18" s="647">
        <f t="shared" si="4"/>
        <v>6610</v>
      </c>
      <c r="AL18" s="647">
        <f t="shared" si="4"/>
        <v>282</v>
      </c>
      <c r="AM18" s="647">
        <f t="shared" si="4"/>
        <v>1081</v>
      </c>
      <c r="AN18" s="647">
        <f t="shared" si="4"/>
        <v>34</v>
      </c>
      <c r="AO18" s="647">
        <f t="shared" si="4"/>
        <v>0</v>
      </c>
      <c r="AP18" s="648">
        <f t="shared" si="4"/>
        <v>39575</v>
      </c>
      <c r="AR18" s="286"/>
    </row>
    <row r="19" spans="1:44" s="286" customFormat="1" ht="21" customHeight="1" x14ac:dyDescent="0.35">
      <c r="A19" s="293"/>
      <c r="B19" s="285" t="s">
        <v>63</v>
      </c>
      <c r="C19" s="643">
        <v>238</v>
      </c>
      <c r="D19" s="643">
        <v>0</v>
      </c>
      <c r="E19" s="643">
        <v>670</v>
      </c>
      <c r="F19" s="643">
        <v>108</v>
      </c>
      <c r="G19" s="643">
        <v>61</v>
      </c>
      <c r="H19" s="643">
        <v>0</v>
      </c>
      <c r="I19" s="643">
        <v>101</v>
      </c>
      <c r="J19" s="643">
        <v>2</v>
      </c>
      <c r="K19" s="643">
        <v>124</v>
      </c>
      <c r="L19" s="643">
        <v>217</v>
      </c>
      <c r="M19" s="643">
        <v>25</v>
      </c>
      <c r="N19" s="643">
        <v>22</v>
      </c>
      <c r="O19" s="643">
        <v>5</v>
      </c>
      <c r="P19" s="643">
        <v>237</v>
      </c>
      <c r="Q19" s="643">
        <v>75</v>
      </c>
      <c r="R19" s="643">
        <f>SUM(E19:Q19)</f>
        <v>1647</v>
      </c>
      <c r="S19" s="643">
        <v>0</v>
      </c>
      <c r="T19" s="643">
        <v>16</v>
      </c>
      <c r="U19" s="643">
        <v>65</v>
      </c>
      <c r="V19" s="643">
        <v>878</v>
      </c>
      <c r="W19" s="643">
        <v>644</v>
      </c>
      <c r="X19" s="643">
        <v>2943</v>
      </c>
      <c r="Y19" s="643">
        <v>14</v>
      </c>
      <c r="Z19" s="643">
        <v>0</v>
      </c>
      <c r="AA19" s="643">
        <v>22</v>
      </c>
      <c r="AB19" s="643">
        <v>34</v>
      </c>
      <c r="AC19" s="643">
        <v>40</v>
      </c>
      <c r="AD19" s="643">
        <v>118</v>
      </c>
      <c r="AE19" s="643">
        <v>3</v>
      </c>
      <c r="AF19" s="643">
        <v>18</v>
      </c>
      <c r="AG19" s="643">
        <v>9382</v>
      </c>
      <c r="AH19" s="643">
        <v>5</v>
      </c>
      <c r="AI19" s="643">
        <v>23</v>
      </c>
      <c r="AJ19" s="643">
        <v>675</v>
      </c>
      <c r="AK19" s="643">
        <v>4268</v>
      </c>
      <c r="AL19" s="643">
        <v>162</v>
      </c>
      <c r="AM19" s="643">
        <v>677</v>
      </c>
      <c r="AN19" s="643">
        <v>17</v>
      </c>
      <c r="AO19" s="643">
        <v>0</v>
      </c>
      <c r="AP19" s="644">
        <f>SUM(S19:AO19)+R19+C19+D19</f>
        <v>21889</v>
      </c>
    </row>
    <row r="20" spans="1:44" s="286" customFormat="1" ht="21" customHeight="1" x14ac:dyDescent="0.35">
      <c r="A20" s="245"/>
      <c r="B20" s="285" t="s">
        <v>64</v>
      </c>
      <c r="C20" s="643">
        <v>281</v>
      </c>
      <c r="D20" s="643">
        <v>2</v>
      </c>
      <c r="E20" s="643">
        <v>605</v>
      </c>
      <c r="F20" s="643">
        <v>75</v>
      </c>
      <c r="G20" s="643">
        <v>199</v>
      </c>
      <c r="H20" s="643">
        <v>0</v>
      </c>
      <c r="I20" s="643">
        <v>3</v>
      </c>
      <c r="J20" s="643">
        <v>13</v>
      </c>
      <c r="K20" s="643">
        <v>131</v>
      </c>
      <c r="L20" s="643">
        <v>428</v>
      </c>
      <c r="M20" s="643">
        <v>117</v>
      </c>
      <c r="N20" s="643">
        <v>31</v>
      </c>
      <c r="O20" s="643">
        <v>28</v>
      </c>
      <c r="P20" s="643">
        <v>31</v>
      </c>
      <c r="Q20" s="643">
        <v>160</v>
      </c>
      <c r="R20" s="643">
        <f>SUM(E20:Q20)</f>
        <v>1821</v>
      </c>
      <c r="S20" s="643">
        <v>0</v>
      </c>
      <c r="T20" s="643">
        <v>48</v>
      </c>
      <c r="U20" s="643">
        <v>81</v>
      </c>
      <c r="V20" s="643">
        <v>480</v>
      </c>
      <c r="W20" s="643">
        <v>240</v>
      </c>
      <c r="X20" s="643">
        <v>1847</v>
      </c>
      <c r="Y20" s="643">
        <v>0</v>
      </c>
      <c r="Z20" s="643">
        <v>0</v>
      </c>
      <c r="AA20" s="643">
        <v>2</v>
      </c>
      <c r="AB20" s="643">
        <v>25</v>
      </c>
      <c r="AC20" s="643">
        <v>9</v>
      </c>
      <c r="AD20" s="643">
        <v>24</v>
      </c>
      <c r="AE20" s="643">
        <v>2</v>
      </c>
      <c r="AF20" s="643">
        <v>13</v>
      </c>
      <c r="AG20" s="643">
        <v>3854</v>
      </c>
      <c r="AH20" s="643">
        <v>2</v>
      </c>
      <c r="AI20" s="643">
        <v>28</v>
      </c>
      <c r="AJ20" s="643">
        <v>241</v>
      </c>
      <c r="AK20" s="643">
        <v>1616</v>
      </c>
      <c r="AL20" s="643">
        <v>86</v>
      </c>
      <c r="AM20" s="643">
        <v>184</v>
      </c>
      <c r="AN20" s="643">
        <v>10</v>
      </c>
      <c r="AO20" s="643">
        <v>0</v>
      </c>
      <c r="AP20" s="644">
        <f>SUM(S20:AO20)+R20+C20+D20</f>
        <v>10896</v>
      </c>
    </row>
    <row r="21" spans="1:44" s="286" customFormat="1" ht="21" customHeight="1" x14ac:dyDescent="0.35">
      <c r="A21" s="245"/>
      <c r="B21" s="285" t="s">
        <v>65</v>
      </c>
      <c r="C21" s="643">
        <v>266</v>
      </c>
      <c r="D21" s="643">
        <v>0</v>
      </c>
      <c r="E21" s="643">
        <v>414</v>
      </c>
      <c r="F21" s="643">
        <v>34</v>
      </c>
      <c r="G21" s="643">
        <v>18</v>
      </c>
      <c r="H21" s="643">
        <v>0</v>
      </c>
      <c r="I21" s="643">
        <v>5</v>
      </c>
      <c r="J21" s="643">
        <v>0</v>
      </c>
      <c r="K21" s="643">
        <v>121</v>
      </c>
      <c r="L21" s="643">
        <v>11</v>
      </c>
      <c r="M21" s="643">
        <v>23</v>
      </c>
      <c r="N21" s="643">
        <v>22</v>
      </c>
      <c r="O21" s="643">
        <v>1</v>
      </c>
      <c r="P21" s="643">
        <v>1</v>
      </c>
      <c r="Q21" s="643">
        <v>51</v>
      </c>
      <c r="R21" s="643">
        <f>SUM(E21:Q21)</f>
        <v>701</v>
      </c>
      <c r="S21" s="643">
        <v>0</v>
      </c>
      <c r="T21" s="643">
        <v>2</v>
      </c>
      <c r="U21" s="643">
        <v>24</v>
      </c>
      <c r="V21" s="643">
        <v>330</v>
      </c>
      <c r="W21" s="643">
        <v>275</v>
      </c>
      <c r="X21" s="643">
        <v>1290</v>
      </c>
      <c r="Y21" s="643">
        <v>7</v>
      </c>
      <c r="Z21" s="643">
        <v>0</v>
      </c>
      <c r="AA21" s="643">
        <v>1</v>
      </c>
      <c r="AB21" s="643">
        <v>13</v>
      </c>
      <c r="AC21" s="643">
        <v>10</v>
      </c>
      <c r="AD21" s="643">
        <v>18</v>
      </c>
      <c r="AE21" s="643">
        <v>0</v>
      </c>
      <c r="AF21" s="643">
        <v>8</v>
      </c>
      <c r="AG21" s="643">
        <v>2754</v>
      </c>
      <c r="AH21" s="643">
        <v>1</v>
      </c>
      <c r="AI21" s="643">
        <v>1</v>
      </c>
      <c r="AJ21" s="643">
        <v>102</v>
      </c>
      <c r="AK21" s="643">
        <v>726</v>
      </c>
      <c r="AL21" s="643">
        <v>34</v>
      </c>
      <c r="AM21" s="643">
        <v>220</v>
      </c>
      <c r="AN21" s="643">
        <v>7</v>
      </c>
      <c r="AO21" s="643">
        <v>0</v>
      </c>
      <c r="AP21" s="644">
        <f>SUM(S21:AO21)+R21+C21+D21</f>
        <v>6790</v>
      </c>
    </row>
    <row r="22" spans="1:44" s="291" customFormat="1" ht="26.4" customHeight="1" x14ac:dyDescent="0.35">
      <c r="A22" s="289" t="s">
        <v>66</v>
      </c>
      <c r="B22" s="294"/>
      <c r="C22" s="647">
        <f t="shared" ref="C22:AP22" si="5">SUM(C23:C28)</f>
        <v>663</v>
      </c>
      <c r="D22" s="647">
        <f t="shared" si="5"/>
        <v>0</v>
      </c>
      <c r="E22" s="647">
        <f t="shared" si="5"/>
        <v>2831</v>
      </c>
      <c r="F22" s="647">
        <f t="shared" si="5"/>
        <v>1305</v>
      </c>
      <c r="G22" s="647">
        <f t="shared" si="5"/>
        <v>609</v>
      </c>
      <c r="H22" s="647">
        <f t="shared" si="5"/>
        <v>5</v>
      </c>
      <c r="I22" s="647">
        <f t="shared" si="5"/>
        <v>53</v>
      </c>
      <c r="J22" s="647">
        <f t="shared" si="5"/>
        <v>78</v>
      </c>
      <c r="K22" s="647">
        <f t="shared" si="5"/>
        <v>553</v>
      </c>
      <c r="L22" s="647">
        <f t="shared" si="5"/>
        <v>462</v>
      </c>
      <c r="M22" s="647">
        <f t="shared" si="5"/>
        <v>294</v>
      </c>
      <c r="N22" s="647">
        <f t="shared" si="5"/>
        <v>199</v>
      </c>
      <c r="O22" s="647">
        <f t="shared" si="5"/>
        <v>158</v>
      </c>
      <c r="P22" s="647">
        <f t="shared" si="5"/>
        <v>1514</v>
      </c>
      <c r="Q22" s="647">
        <f t="shared" si="5"/>
        <v>425</v>
      </c>
      <c r="R22" s="647">
        <f t="shared" si="5"/>
        <v>8486</v>
      </c>
      <c r="S22" s="647">
        <f t="shared" si="5"/>
        <v>1</v>
      </c>
      <c r="T22" s="647">
        <f t="shared" si="5"/>
        <v>53</v>
      </c>
      <c r="U22" s="647">
        <f t="shared" si="5"/>
        <v>355</v>
      </c>
      <c r="V22" s="647">
        <f t="shared" si="5"/>
        <v>2814</v>
      </c>
      <c r="W22" s="647">
        <f t="shared" si="5"/>
        <v>934</v>
      </c>
      <c r="X22" s="647">
        <f t="shared" si="5"/>
        <v>6082</v>
      </c>
      <c r="Y22" s="647">
        <f t="shared" si="5"/>
        <v>21</v>
      </c>
      <c r="Z22" s="647">
        <f t="shared" si="5"/>
        <v>0</v>
      </c>
      <c r="AA22" s="647">
        <f t="shared" si="5"/>
        <v>14</v>
      </c>
      <c r="AB22" s="647">
        <f t="shared" si="5"/>
        <v>148</v>
      </c>
      <c r="AC22" s="647">
        <f t="shared" si="5"/>
        <v>223</v>
      </c>
      <c r="AD22" s="647">
        <f t="shared" si="5"/>
        <v>247</v>
      </c>
      <c r="AE22" s="647">
        <f t="shared" si="5"/>
        <v>8</v>
      </c>
      <c r="AF22" s="647">
        <f t="shared" si="5"/>
        <v>170</v>
      </c>
      <c r="AG22" s="647">
        <f t="shared" si="5"/>
        <v>25636</v>
      </c>
      <c r="AH22" s="647">
        <f t="shared" si="5"/>
        <v>24</v>
      </c>
      <c r="AI22" s="647">
        <f t="shared" si="5"/>
        <v>67</v>
      </c>
      <c r="AJ22" s="647">
        <f t="shared" si="5"/>
        <v>1594</v>
      </c>
      <c r="AK22" s="647">
        <f t="shared" si="5"/>
        <v>11060</v>
      </c>
      <c r="AL22" s="647">
        <f t="shared" si="5"/>
        <v>419</v>
      </c>
      <c r="AM22" s="647">
        <f t="shared" si="5"/>
        <v>2009</v>
      </c>
      <c r="AN22" s="647">
        <f t="shared" si="5"/>
        <v>53</v>
      </c>
      <c r="AO22" s="647">
        <f t="shared" si="5"/>
        <v>0</v>
      </c>
      <c r="AP22" s="648">
        <f t="shared" si="5"/>
        <v>61081</v>
      </c>
      <c r="AR22" s="286"/>
    </row>
    <row r="23" spans="1:44" s="286" customFormat="1" ht="21" customHeight="1" x14ac:dyDescent="0.35">
      <c r="A23" s="245"/>
      <c r="B23" s="285" t="s">
        <v>67</v>
      </c>
      <c r="C23" s="643">
        <v>21</v>
      </c>
      <c r="D23" s="643">
        <v>0</v>
      </c>
      <c r="E23" s="643">
        <v>525</v>
      </c>
      <c r="F23" s="643">
        <v>83</v>
      </c>
      <c r="G23" s="643">
        <v>28</v>
      </c>
      <c r="H23" s="643">
        <v>0</v>
      </c>
      <c r="I23" s="643">
        <v>0</v>
      </c>
      <c r="J23" s="643">
        <v>0</v>
      </c>
      <c r="K23" s="643">
        <v>134</v>
      </c>
      <c r="L23" s="643">
        <v>40</v>
      </c>
      <c r="M23" s="643">
        <v>0</v>
      </c>
      <c r="N23" s="643">
        <v>7</v>
      </c>
      <c r="O23" s="643">
        <v>5</v>
      </c>
      <c r="P23" s="643">
        <v>32</v>
      </c>
      <c r="Q23" s="643">
        <v>63</v>
      </c>
      <c r="R23" s="643">
        <f t="shared" ref="R23:R28" si="6">SUM(E23:Q23)</f>
        <v>917</v>
      </c>
      <c r="S23" s="643">
        <v>0</v>
      </c>
      <c r="T23" s="643">
        <v>5</v>
      </c>
      <c r="U23" s="643">
        <v>47</v>
      </c>
      <c r="V23" s="643">
        <v>470</v>
      </c>
      <c r="W23" s="643">
        <v>155</v>
      </c>
      <c r="X23" s="643">
        <v>779</v>
      </c>
      <c r="Y23" s="643">
        <v>9</v>
      </c>
      <c r="Z23" s="643">
        <v>0</v>
      </c>
      <c r="AA23" s="643">
        <v>0</v>
      </c>
      <c r="AB23" s="643">
        <v>28</v>
      </c>
      <c r="AC23" s="643">
        <v>12</v>
      </c>
      <c r="AD23" s="643">
        <v>42</v>
      </c>
      <c r="AE23" s="643">
        <v>0</v>
      </c>
      <c r="AF23" s="643">
        <v>21</v>
      </c>
      <c r="AG23" s="643">
        <v>3901</v>
      </c>
      <c r="AH23" s="643">
        <v>7</v>
      </c>
      <c r="AI23" s="643">
        <v>4</v>
      </c>
      <c r="AJ23" s="643">
        <v>160</v>
      </c>
      <c r="AK23" s="643">
        <v>2149</v>
      </c>
      <c r="AL23" s="643">
        <v>50</v>
      </c>
      <c r="AM23" s="643">
        <v>286</v>
      </c>
      <c r="AN23" s="643">
        <v>7</v>
      </c>
      <c r="AO23" s="643">
        <v>0</v>
      </c>
      <c r="AP23" s="644">
        <f t="shared" ref="AP23:AP28" si="7">SUM(S23:AO23)+R23+C23+D23</f>
        <v>9070</v>
      </c>
    </row>
    <row r="24" spans="1:44" s="286" customFormat="1" ht="21" customHeight="1" x14ac:dyDescent="0.35">
      <c r="A24" s="245"/>
      <c r="B24" s="285" t="s">
        <v>68</v>
      </c>
      <c r="C24" s="643">
        <v>85</v>
      </c>
      <c r="D24" s="643">
        <v>0</v>
      </c>
      <c r="E24" s="643">
        <v>292</v>
      </c>
      <c r="F24" s="643">
        <v>402</v>
      </c>
      <c r="G24" s="643">
        <v>130</v>
      </c>
      <c r="H24" s="643">
        <v>0</v>
      </c>
      <c r="I24" s="643">
        <v>11</v>
      </c>
      <c r="J24" s="643">
        <v>5</v>
      </c>
      <c r="K24" s="643">
        <v>57</v>
      </c>
      <c r="L24" s="643">
        <v>33</v>
      </c>
      <c r="M24" s="643">
        <v>119</v>
      </c>
      <c r="N24" s="643">
        <v>6</v>
      </c>
      <c r="O24" s="643">
        <v>1</v>
      </c>
      <c r="P24" s="643">
        <v>0</v>
      </c>
      <c r="Q24" s="643">
        <v>95</v>
      </c>
      <c r="R24" s="643">
        <f t="shared" si="6"/>
        <v>1151</v>
      </c>
      <c r="S24" s="643">
        <v>0</v>
      </c>
      <c r="T24" s="643">
        <v>5</v>
      </c>
      <c r="U24" s="643">
        <v>48</v>
      </c>
      <c r="V24" s="643">
        <v>246</v>
      </c>
      <c r="W24" s="643">
        <v>79</v>
      </c>
      <c r="X24" s="643">
        <v>614</v>
      </c>
      <c r="Y24" s="643">
        <v>0</v>
      </c>
      <c r="Z24" s="643">
        <v>0</v>
      </c>
      <c r="AA24" s="643">
        <v>1</v>
      </c>
      <c r="AB24" s="643">
        <v>21</v>
      </c>
      <c r="AC24" s="643">
        <v>22</v>
      </c>
      <c r="AD24" s="643">
        <v>35</v>
      </c>
      <c r="AE24" s="643">
        <v>0</v>
      </c>
      <c r="AF24" s="643">
        <v>93</v>
      </c>
      <c r="AG24" s="643">
        <v>2059</v>
      </c>
      <c r="AH24" s="643">
        <v>3</v>
      </c>
      <c r="AI24" s="643">
        <v>0</v>
      </c>
      <c r="AJ24" s="643">
        <v>213</v>
      </c>
      <c r="AK24" s="643">
        <v>486</v>
      </c>
      <c r="AL24" s="643">
        <v>57</v>
      </c>
      <c r="AM24" s="643">
        <v>247</v>
      </c>
      <c r="AN24" s="643">
        <v>4</v>
      </c>
      <c r="AO24" s="643">
        <v>0</v>
      </c>
      <c r="AP24" s="644">
        <f t="shared" si="7"/>
        <v>5469</v>
      </c>
    </row>
    <row r="25" spans="1:44" s="286" customFormat="1" ht="21" customHeight="1" x14ac:dyDescent="0.35">
      <c r="A25" s="245"/>
      <c r="B25" s="285" t="s">
        <v>69</v>
      </c>
      <c r="C25" s="643">
        <v>66</v>
      </c>
      <c r="D25" s="643">
        <v>0</v>
      </c>
      <c r="E25" s="643">
        <v>445</v>
      </c>
      <c r="F25" s="643">
        <v>8</v>
      </c>
      <c r="G25" s="643">
        <v>224</v>
      </c>
      <c r="H25" s="643">
        <v>0</v>
      </c>
      <c r="I25" s="643">
        <v>0</v>
      </c>
      <c r="J25" s="643">
        <v>0</v>
      </c>
      <c r="K25" s="643">
        <v>31</v>
      </c>
      <c r="L25" s="643">
        <v>16</v>
      </c>
      <c r="M25" s="643">
        <v>0</v>
      </c>
      <c r="N25" s="643">
        <v>0</v>
      </c>
      <c r="O25" s="643">
        <v>25</v>
      </c>
      <c r="P25" s="643">
        <v>205</v>
      </c>
      <c r="Q25" s="643">
        <v>55</v>
      </c>
      <c r="R25" s="643">
        <f t="shared" si="6"/>
        <v>1009</v>
      </c>
      <c r="S25" s="643">
        <v>0</v>
      </c>
      <c r="T25" s="643">
        <v>4</v>
      </c>
      <c r="U25" s="643">
        <v>30</v>
      </c>
      <c r="V25" s="643">
        <v>147</v>
      </c>
      <c r="W25" s="643">
        <v>34</v>
      </c>
      <c r="X25" s="643">
        <v>261</v>
      </c>
      <c r="Y25" s="643">
        <v>0</v>
      </c>
      <c r="Z25" s="643">
        <v>0</v>
      </c>
      <c r="AA25" s="643">
        <v>1</v>
      </c>
      <c r="AB25" s="643">
        <v>9</v>
      </c>
      <c r="AC25" s="643">
        <v>10</v>
      </c>
      <c r="AD25" s="643">
        <v>15</v>
      </c>
      <c r="AE25" s="643">
        <v>0</v>
      </c>
      <c r="AF25" s="643">
        <v>1</v>
      </c>
      <c r="AG25" s="643">
        <v>1051</v>
      </c>
      <c r="AH25" s="643">
        <v>2</v>
      </c>
      <c r="AI25" s="643">
        <v>0</v>
      </c>
      <c r="AJ25" s="643">
        <v>318</v>
      </c>
      <c r="AK25" s="643">
        <v>201</v>
      </c>
      <c r="AL25" s="643">
        <v>21</v>
      </c>
      <c r="AM25" s="643">
        <v>134</v>
      </c>
      <c r="AN25" s="643">
        <v>2</v>
      </c>
      <c r="AO25" s="643">
        <v>0</v>
      </c>
      <c r="AP25" s="644">
        <f t="shared" si="7"/>
        <v>3316</v>
      </c>
    </row>
    <row r="26" spans="1:44" s="286" customFormat="1" ht="21" customHeight="1" x14ac:dyDescent="0.35">
      <c r="A26" s="245"/>
      <c r="B26" s="285" t="s">
        <v>70</v>
      </c>
      <c r="C26" s="643">
        <v>386</v>
      </c>
      <c r="D26" s="643">
        <v>0</v>
      </c>
      <c r="E26" s="643">
        <v>987</v>
      </c>
      <c r="F26" s="643">
        <v>202</v>
      </c>
      <c r="G26" s="643">
        <v>161</v>
      </c>
      <c r="H26" s="643">
        <v>5</v>
      </c>
      <c r="I26" s="643">
        <v>26</v>
      </c>
      <c r="J26" s="643">
        <v>71</v>
      </c>
      <c r="K26" s="643">
        <v>85</v>
      </c>
      <c r="L26" s="643">
        <v>225</v>
      </c>
      <c r="M26" s="643">
        <v>4</v>
      </c>
      <c r="N26" s="643">
        <v>74</v>
      </c>
      <c r="O26" s="643">
        <v>28</v>
      </c>
      <c r="P26" s="643">
        <v>1262</v>
      </c>
      <c r="Q26" s="643">
        <v>84</v>
      </c>
      <c r="R26" s="643">
        <f t="shared" si="6"/>
        <v>3214</v>
      </c>
      <c r="S26" s="643">
        <v>0</v>
      </c>
      <c r="T26" s="643">
        <v>23</v>
      </c>
      <c r="U26" s="643">
        <v>133</v>
      </c>
      <c r="V26" s="643">
        <v>1007</v>
      </c>
      <c r="W26" s="643">
        <v>423</v>
      </c>
      <c r="X26" s="643">
        <v>3043</v>
      </c>
      <c r="Y26" s="643">
        <v>10</v>
      </c>
      <c r="Z26" s="643">
        <v>0</v>
      </c>
      <c r="AA26" s="643">
        <v>6</v>
      </c>
      <c r="AB26" s="643">
        <v>56</v>
      </c>
      <c r="AC26" s="643">
        <v>143</v>
      </c>
      <c r="AD26" s="643">
        <v>101</v>
      </c>
      <c r="AE26" s="643">
        <v>7</v>
      </c>
      <c r="AF26" s="643">
        <v>47</v>
      </c>
      <c r="AG26" s="643">
        <v>13986</v>
      </c>
      <c r="AH26" s="643">
        <v>9</v>
      </c>
      <c r="AI26" s="643">
        <v>22</v>
      </c>
      <c r="AJ26" s="643">
        <v>538</v>
      </c>
      <c r="AK26" s="643">
        <v>5394</v>
      </c>
      <c r="AL26" s="643">
        <v>198</v>
      </c>
      <c r="AM26" s="643">
        <v>604</v>
      </c>
      <c r="AN26" s="643">
        <v>22</v>
      </c>
      <c r="AO26" s="643">
        <v>0</v>
      </c>
      <c r="AP26" s="644">
        <f t="shared" si="7"/>
        <v>29372</v>
      </c>
    </row>
    <row r="27" spans="1:44" s="286" customFormat="1" ht="21" customHeight="1" x14ac:dyDescent="0.35">
      <c r="A27" s="245"/>
      <c r="B27" s="285" t="s">
        <v>71</v>
      </c>
      <c r="C27" s="643">
        <v>15</v>
      </c>
      <c r="D27" s="643">
        <v>0</v>
      </c>
      <c r="E27" s="643">
        <v>90</v>
      </c>
      <c r="F27" s="643">
        <v>442</v>
      </c>
      <c r="G27" s="643">
        <v>38</v>
      </c>
      <c r="H27" s="643">
        <v>0</v>
      </c>
      <c r="I27" s="643">
        <v>3</v>
      </c>
      <c r="J27" s="643">
        <v>2</v>
      </c>
      <c r="K27" s="643">
        <v>80</v>
      </c>
      <c r="L27" s="643">
        <v>57</v>
      </c>
      <c r="M27" s="643">
        <v>137</v>
      </c>
      <c r="N27" s="643">
        <v>0</v>
      </c>
      <c r="O27" s="643">
        <v>6</v>
      </c>
      <c r="P27" s="643">
        <v>0</v>
      </c>
      <c r="Q27" s="643">
        <v>33</v>
      </c>
      <c r="R27" s="643">
        <f t="shared" si="6"/>
        <v>888</v>
      </c>
      <c r="S27" s="643">
        <v>1</v>
      </c>
      <c r="T27" s="643">
        <v>3</v>
      </c>
      <c r="U27" s="643">
        <v>26</v>
      </c>
      <c r="V27" s="643">
        <v>207</v>
      </c>
      <c r="W27" s="643">
        <v>28</v>
      </c>
      <c r="X27" s="643">
        <v>411</v>
      </c>
      <c r="Y27" s="643">
        <v>1</v>
      </c>
      <c r="Z27" s="643">
        <v>0</v>
      </c>
      <c r="AA27" s="643">
        <v>2</v>
      </c>
      <c r="AB27" s="643">
        <v>11</v>
      </c>
      <c r="AC27" s="643">
        <v>6</v>
      </c>
      <c r="AD27" s="643">
        <v>16</v>
      </c>
      <c r="AE27" s="643">
        <v>0</v>
      </c>
      <c r="AF27" s="643">
        <v>1</v>
      </c>
      <c r="AG27" s="643">
        <v>1305</v>
      </c>
      <c r="AH27" s="643">
        <v>0</v>
      </c>
      <c r="AI27" s="643">
        <v>30</v>
      </c>
      <c r="AJ27" s="643">
        <v>187</v>
      </c>
      <c r="AK27" s="643">
        <v>939</v>
      </c>
      <c r="AL27" s="643">
        <v>18</v>
      </c>
      <c r="AM27" s="643">
        <v>103</v>
      </c>
      <c r="AN27" s="643">
        <v>10</v>
      </c>
      <c r="AO27" s="643">
        <v>0</v>
      </c>
      <c r="AP27" s="644">
        <f t="shared" si="7"/>
        <v>4208</v>
      </c>
    </row>
    <row r="28" spans="1:44" s="286" customFormat="1" ht="21" customHeight="1" x14ac:dyDescent="0.35">
      <c r="A28" s="245"/>
      <c r="B28" s="285" t="s">
        <v>72</v>
      </c>
      <c r="C28" s="643">
        <v>90</v>
      </c>
      <c r="D28" s="643">
        <v>0</v>
      </c>
      <c r="E28" s="643">
        <v>492</v>
      </c>
      <c r="F28" s="643">
        <v>168</v>
      </c>
      <c r="G28" s="643">
        <v>28</v>
      </c>
      <c r="H28" s="643">
        <v>0</v>
      </c>
      <c r="I28" s="643">
        <v>13</v>
      </c>
      <c r="J28" s="643">
        <v>0</v>
      </c>
      <c r="K28" s="643">
        <v>166</v>
      </c>
      <c r="L28" s="643">
        <v>91</v>
      </c>
      <c r="M28" s="643">
        <v>34</v>
      </c>
      <c r="N28" s="643">
        <v>112</v>
      </c>
      <c r="O28" s="643">
        <v>93</v>
      </c>
      <c r="P28" s="643">
        <v>15</v>
      </c>
      <c r="Q28" s="643">
        <v>95</v>
      </c>
      <c r="R28" s="643">
        <f t="shared" si="6"/>
        <v>1307</v>
      </c>
      <c r="S28" s="643">
        <v>0</v>
      </c>
      <c r="T28" s="643">
        <v>13</v>
      </c>
      <c r="U28" s="643">
        <v>71</v>
      </c>
      <c r="V28" s="643">
        <v>737</v>
      </c>
      <c r="W28" s="643">
        <v>215</v>
      </c>
      <c r="X28" s="643">
        <v>974</v>
      </c>
      <c r="Y28" s="643">
        <v>1</v>
      </c>
      <c r="Z28" s="643">
        <v>0</v>
      </c>
      <c r="AA28" s="643">
        <v>4</v>
      </c>
      <c r="AB28" s="643">
        <v>23</v>
      </c>
      <c r="AC28" s="643">
        <v>30</v>
      </c>
      <c r="AD28" s="643">
        <v>38</v>
      </c>
      <c r="AE28" s="643">
        <v>1</v>
      </c>
      <c r="AF28" s="643">
        <v>7</v>
      </c>
      <c r="AG28" s="643">
        <v>3334</v>
      </c>
      <c r="AH28" s="643">
        <v>3</v>
      </c>
      <c r="AI28" s="643">
        <v>11</v>
      </c>
      <c r="AJ28" s="643">
        <v>178</v>
      </c>
      <c r="AK28" s="643">
        <v>1891</v>
      </c>
      <c r="AL28" s="643">
        <v>75</v>
      </c>
      <c r="AM28" s="643">
        <v>635</v>
      </c>
      <c r="AN28" s="643">
        <v>8</v>
      </c>
      <c r="AO28" s="643">
        <v>0</v>
      </c>
      <c r="AP28" s="644">
        <f t="shared" si="7"/>
        <v>9646</v>
      </c>
    </row>
    <row r="29" spans="1:44" s="291" customFormat="1" ht="26.4" customHeight="1" x14ac:dyDescent="0.35">
      <c r="A29" s="289" t="s">
        <v>73</v>
      </c>
      <c r="B29" s="294"/>
      <c r="C29" s="647">
        <f t="shared" ref="C29:AO29" si="8">SUM(C30:C37)</f>
        <v>979</v>
      </c>
      <c r="D29" s="647">
        <f t="shared" si="8"/>
        <v>0</v>
      </c>
      <c r="E29" s="647">
        <f t="shared" si="8"/>
        <v>3775</v>
      </c>
      <c r="F29" s="647">
        <f t="shared" si="8"/>
        <v>2260</v>
      </c>
      <c r="G29" s="647">
        <f t="shared" si="8"/>
        <v>562</v>
      </c>
      <c r="H29" s="647">
        <f t="shared" si="8"/>
        <v>0</v>
      </c>
      <c r="I29" s="647">
        <f t="shared" si="8"/>
        <v>257</v>
      </c>
      <c r="J29" s="647">
        <f t="shared" si="8"/>
        <v>53</v>
      </c>
      <c r="K29" s="647">
        <f t="shared" si="8"/>
        <v>612</v>
      </c>
      <c r="L29" s="647">
        <f t="shared" si="8"/>
        <v>707</v>
      </c>
      <c r="M29" s="647">
        <f t="shared" si="8"/>
        <v>801</v>
      </c>
      <c r="N29" s="647">
        <f t="shared" si="8"/>
        <v>242</v>
      </c>
      <c r="O29" s="647">
        <f t="shared" si="8"/>
        <v>797</v>
      </c>
      <c r="P29" s="647">
        <f t="shared" si="8"/>
        <v>99</v>
      </c>
      <c r="Q29" s="647">
        <f t="shared" si="8"/>
        <v>547</v>
      </c>
      <c r="R29" s="647">
        <f t="shared" si="8"/>
        <v>10712</v>
      </c>
      <c r="S29" s="647">
        <f t="shared" si="8"/>
        <v>7</v>
      </c>
      <c r="T29" s="647">
        <f t="shared" si="8"/>
        <v>72</v>
      </c>
      <c r="U29" s="647">
        <f t="shared" si="8"/>
        <v>337</v>
      </c>
      <c r="V29" s="647">
        <f t="shared" si="8"/>
        <v>3428</v>
      </c>
      <c r="W29" s="647">
        <f t="shared" si="8"/>
        <v>742</v>
      </c>
      <c r="X29" s="647">
        <f t="shared" si="8"/>
        <v>7854</v>
      </c>
      <c r="Y29" s="647">
        <f t="shared" si="8"/>
        <v>38</v>
      </c>
      <c r="Z29" s="647">
        <f t="shared" si="8"/>
        <v>0</v>
      </c>
      <c r="AA29" s="647">
        <f t="shared" si="8"/>
        <v>42</v>
      </c>
      <c r="AB29" s="647">
        <f t="shared" si="8"/>
        <v>110</v>
      </c>
      <c r="AC29" s="647">
        <f t="shared" si="8"/>
        <v>273</v>
      </c>
      <c r="AD29" s="647">
        <f t="shared" si="8"/>
        <v>194</v>
      </c>
      <c r="AE29" s="647">
        <f t="shared" si="8"/>
        <v>4</v>
      </c>
      <c r="AF29" s="647">
        <f t="shared" si="8"/>
        <v>70</v>
      </c>
      <c r="AG29" s="647">
        <f t="shared" si="8"/>
        <v>17682</v>
      </c>
      <c r="AH29" s="647">
        <f t="shared" si="8"/>
        <v>29</v>
      </c>
      <c r="AI29" s="647">
        <f t="shared" si="8"/>
        <v>103</v>
      </c>
      <c r="AJ29" s="647">
        <f t="shared" si="8"/>
        <v>2019</v>
      </c>
      <c r="AK29" s="647">
        <f t="shared" si="8"/>
        <v>11575</v>
      </c>
      <c r="AL29" s="647">
        <f t="shared" si="8"/>
        <v>438</v>
      </c>
      <c r="AM29" s="647">
        <f t="shared" si="8"/>
        <v>1817</v>
      </c>
      <c r="AN29" s="647">
        <f t="shared" si="8"/>
        <v>66</v>
      </c>
      <c r="AO29" s="647">
        <f t="shared" si="8"/>
        <v>0</v>
      </c>
      <c r="AP29" s="648">
        <f t="shared" ref="AP29" si="9">SUM(AP30:AP37)</f>
        <v>58591</v>
      </c>
      <c r="AR29" s="286"/>
    </row>
    <row r="30" spans="1:44" s="286" customFormat="1" ht="21" customHeight="1" x14ac:dyDescent="0.35">
      <c r="A30" s="245"/>
      <c r="B30" s="285" t="s">
        <v>74</v>
      </c>
      <c r="C30" s="643">
        <v>60</v>
      </c>
      <c r="D30" s="643">
        <v>0</v>
      </c>
      <c r="E30" s="643">
        <v>394</v>
      </c>
      <c r="F30" s="643">
        <v>74</v>
      </c>
      <c r="G30" s="643">
        <v>69</v>
      </c>
      <c r="H30" s="643">
        <v>0</v>
      </c>
      <c r="I30" s="643">
        <v>13</v>
      </c>
      <c r="J30" s="643">
        <v>14</v>
      </c>
      <c r="K30" s="643">
        <v>20</v>
      </c>
      <c r="L30" s="643">
        <v>40</v>
      </c>
      <c r="M30" s="643">
        <v>184</v>
      </c>
      <c r="N30" s="643">
        <v>54</v>
      </c>
      <c r="O30" s="643">
        <v>169</v>
      </c>
      <c r="P30" s="643">
        <v>4</v>
      </c>
      <c r="Q30" s="643">
        <v>81</v>
      </c>
      <c r="R30" s="643">
        <f t="shared" ref="R30:R38" si="10">SUM(E30:Q30)</f>
        <v>1116</v>
      </c>
      <c r="S30" s="643">
        <v>0</v>
      </c>
      <c r="T30" s="643">
        <v>5</v>
      </c>
      <c r="U30" s="643">
        <v>57</v>
      </c>
      <c r="V30" s="643">
        <v>564</v>
      </c>
      <c r="W30" s="643">
        <v>180</v>
      </c>
      <c r="X30" s="643">
        <v>2615</v>
      </c>
      <c r="Y30" s="643">
        <v>2</v>
      </c>
      <c r="Z30" s="643">
        <v>0</v>
      </c>
      <c r="AA30" s="643">
        <v>10</v>
      </c>
      <c r="AB30" s="643">
        <v>28</v>
      </c>
      <c r="AC30" s="643">
        <v>100</v>
      </c>
      <c r="AD30" s="643">
        <v>61</v>
      </c>
      <c r="AE30" s="643">
        <v>0</v>
      </c>
      <c r="AF30" s="643">
        <v>9</v>
      </c>
      <c r="AG30" s="643">
        <v>3891</v>
      </c>
      <c r="AH30" s="643">
        <v>8</v>
      </c>
      <c r="AI30" s="643">
        <v>42</v>
      </c>
      <c r="AJ30" s="643">
        <v>435</v>
      </c>
      <c r="AK30" s="643">
        <v>2192</v>
      </c>
      <c r="AL30" s="643">
        <v>97</v>
      </c>
      <c r="AM30" s="643">
        <v>564</v>
      </c>
      <c r="AN30" s="643">
        <v>28</v>
      </c>
      <c r="AO30" s="643">
        <v>0</v>
      </c>
      <c r="AP30" s="644">
        <f t="shared" ref="AP30:AP38" si="11">SUM(S30:AO30)+R30+C30+D30</f>
        <v>12064</v>
      </c>
    </row>
    <row r="31" spans="1:44" s="286" customFormat="1" ht="21" customHeight="1" x14ac:dyDescent="0.35">
      <c r="A31" s="245"/>
      <c r="B31" s="285" t="s">
        <v>75</v>
      </c>
      <c r="C31" s="643">
        <v>119</v>
      </c>
      <c r="D31" s="643">
        <v>0</v>
      </c>
      <c r="E31" s="643">
        <v>62</v>
      </c>
      <c r="F31" s="643">
        <v>4</v>
      </c>
      <c r="G31" s="643">
        <v>21</v>
      </c>
      <c r="H31" s="643">
        <v>0</v>
      </c>
      <c r="I31" s="643">
        <v>0</v>
      </c>
      <c r="J31" s="643">
        <v>0</v>
      </c>
      <c r="K31" s="643">
        <v>6</v>
      </c>
      <c r="L31" s="643">
        <v>18</v>
      </c>
      <c r="M31" s="643">
        <v>0</v>
      </c>
      <c r="N31" s="643">
        <v>0</v>
      </c>
      <c r="O31" s="643">
        <v>15</v>
      </c>
      <c r="P31" s="643">
        <v>0</v>
      </c>
      <c r="Q31" s="643">
        <v>22</v>
      </c>
      <c r="R31" s="643">
        <f t="shared" si="10"/>
        <v>148</v>
      </c>
      <c r="S31" s="643">
        <v>0</v>
      </c>
      <c r="T31" s="643">
        <v>4</v>
      </c>
      <c r="U31" s="643">
        <v>14</v>
      </c>
      <c r="V31" s="643">
        <v>134</v>
      </c>
      <c r="W31" s="643">
        <v>35</v>
      </c>
      <c r="X31" s="643">
        <v>184</v>
      </c>
      <c r="Y31" s="643">
        <v>0</v>
      </c>
      <c r="Z31" s="643">
        <v>0</v>
      </c>
      <c r="AA31" s="643">
        <v>1</v>
      </c>
      <c r="AB31" s="643">
        <v>8</v>
      </c>
      <c r="AC31" s="643">
        <v>2</v>
      </c>
      <c r="AD31" s="643">
        <v>2</v>
      </c>
      <c r="AE31" s="643">
        <v>0</v>
      </c>
      <c r="AF31" s="643">
        <v>5</v>
      </c>
      <c r="AG31" s="643">
        <v>661</v>
      </c>
      <c r="AH31" s="643">
        <v>0</v>
      </c>
      <c r="AI31" s="643">
        <v>1</v>
      </c>
      <c r="AJ31" s="643">
        <v>12</v>
      </c>
      <c r="AK31" s="643">
        <v>403</v>
      </c>
      <c r="AL31" s="643">
        <v>6</v>
      </c>
      <c r="AM31" s="643">
        <v>35</v>
      </c>
      <c r="AN31" s="643">
        <v>4</v>
      </c>
      <c r="AO31" s="643">
        <v>0</v>
      </c>
      <c r="AP31" s="644">
        <f t="shared" si="11"/>
        <v>1778</v>
      </c>
    </row>
    <row r="32" spans="1:44" s="286" customFormat="1" ht="21" customHeight="1" x14ac:dyDescent="0.35">
      <c r="A32" s="245"/>
      <c r="B32" s="285" t="s">
        <v>76</v>
      </c>
      <c r="C32" s="643">
        <v>107</v>
      </c>
      <c r="D32" s="643">
        <v>0</v>
      </c>
      <c r="E32" s="643">
        <v>818</v>
      </c>
      <c r="F32" s="643">
        <v>113</v>
      </c>
      <c r="G32" s="643">
        <v>45</v>
      </c>
      <c r="H32" s="643">
        <v>0</v>
      </c>
      <c r="I32" s="643">
        <v>166</v>
      </c>
      <c r="J32" s="643">
        <v>0</v>
      </c>
      <c r="K32" s="643">
        <v>7</v>
      </c>
      <c r="L32" s="643">
        <v>40</v>
      </c>
      <c r="M32" s="643">
        <v>239</v>
      </c>
      <c r="N32" s="643">
        <v>1</v>
      </c>
      <c r="O32" s="643">
        <v>62</v>
      </c>
      <c r="P32" s="643">
        <v>0</v>
      </c>
      <c r="Q32" s="643">
        <v>43</v>
      </c>
      <c r="R32" s="643">
        <f t="shared" si="10"/>
        <v>1534</v>
      </c>
      <c r="S32" s="643">
        <v>0</v>
      </c>
      <c r="T32" s="643">
        <v>5</v>
      </c>
      <c r="U32" s="643">
        <v>21</v>
      </c>
      <c r="V32" s="643">
        <v>293</v>
      </c>
      <c r="W32" s="643">
        <v>29</v>
      </c>
      <c r="X32" s="643">
        <v>593</v>
      </c>
      <c r="Y32" s="643">
        <v>0</v>
      </c>
      <c r="Z32" s="643">
        <v>0</v>
      </c>
      <c r="AA32" s="643">
        <v>7</v>
      </c>
      <c r="AB32" s="643">
        <v>17</v>
      </c>
      <c r="AC32" s="643">
        <v>5</v>
      </c>
      <c r="AD32" s="643">
        <v>11</v>
      </c>
      <c r="AE32" s="643">
        <v>0</v>
      </c>
      <c r="AF32" s="643">
        <v>2</v>
      </c>
      <c r="AG32" s="643">
        <v>1870</v>
      </c>
      <c r="AH32" s="643">
        <v>2</v>
      </c>
      <c r="AI32" s="643">
        <v>3</v>
      </c>
      <c r="AJ32" s="643">
        <v>285</v>
      </c>
      <c r="AK32" s="643">
        <v>1369</v>
      </c>
      <c r="AL32" s="643">
        <v>74</v>
      </c>
      <c r="AM32" s="643">
        <v>104</v>
      </c>
      <c r="AN32" s="643">
        <v>5</v>
      </c>
      <c r="AO32" s="643">
        <v>0</v>
      </c>
      <c r="AP32" s="644">
        <f t="shared" si="11"/>
        <v>6336</v>
      </c>
    </row>
    <row r="33" spans="1:44" s="286" customFormat="1" ht="21" customHeight="1" x14ac:dyDescent="0.35">
      <c r="A33" s="245"/>
      <c r="B33" s="285" t="s">
        <v>77</v>
      </c>
      <c r="C33" s="643">
        <v>159</v>
      </c>
      <c r="D33" s="643">
        <v>0</v>
      </c>
      <c r="E33" s="643">
        <v>555</v>
      </c>
      <c r="F33" s="643">
        <v>1148</v>
      </c>
      <c r="G33" s="643">
        <v>196</v>
      </c>
      <c r="H33" s="643">
        <v>0</v>
      </c>
      <c r="I33" s="643">
        <v>22</v>
      </c>
      <c r="J33" s="643">
        <v>39</v>
      </c>
      <c r="K33" s="643">
        <v>143</v>
      </c>
      <c r="L33" s="643">
        <v>346</v>
      </c>
      <c r="M33" s="643">
        <v>316</v>
      </c>
      <c r="N33" s="643">
        <v>147</v>
      </c>
      <c r="O33" s="643">
        <v>72</v>
      </c>
      <c r="P33" s="643">
        <v>9</v>
      </c>
      <c r="Q33" s="643">
        <v>154</v>
      </c>
      <c r="R33" s="643">
        <f t="shared" si="10"/>
        <v>3147</v>
      </c>
      <c r="S33" s="643">
        <v>7</v>
      </c>
      <c r="T33" s="643">
        <v>16</v>
      </c>
      <c r="U33" s="643">
        <v>96</v>
      </c>
      <c r="V33" s="643">
        <v>1023</v>
      </c>
      <c r="W33" s="643">
        <v>249</v>
      </c>
      <c r="X33" s="643">
        <v>1295</v>
      </c>
      <c r="Y33" s="643">
        <v>3</v>
      </c>
      <c r="Z33" s="643">
        <v>0</v>
      </c>
      <c r="AA33" s="643">
        <v>11</v>
      </c>
      <c r="AB33" s="643">
        <v>27</v>
      </c>
      <c r="AC33" s="643">
        <v>30</v>
      </c>
      <c r="AD33" s="643">
        <v>42</v>
      </c>
      <c r="AE33" s="643">
        <v>0</v>
      </c>
      <c r="AF33" s="643">
        <v>26</v>
      </c>
      <c r="AG33" s="643">
        <v>4863</v>
      </c>
      <c r="AH33" s="643">
        <v>13</v>
      </c>
      <c r="AI33" s="643">
        <v>17</v>
      </c>
      <c r="AJ33" s="643">
        <v>247</v>
      </c>
      <c r="AK33" s="643">
        <v>3544</v>
      </c>
      <c r="AL33" s="643">
        <v>104</v>
      </c>
      <c r="AM33" s="643">
        <v>546</v>
      </c>
      <c r="AN33" s="643">
        <v>13</v>
      </c>
      <c r="AO33" s="643">
        <v>0</v>
      </c>
      <c r="AP33" s="644">
        <f t="shared" si="11"/>
        <v>15478</v>
      </c>
    </row>
    <row r="34" spans="1:44" s="286" customFormat="1" ht="21" customHeight="1" x14ac:dyDescent="0.35">
      <c r="A34" s="245"/>
      <c r="B34" s="285" t="s">
        <v>78</v>
      </c>
      <c r="C34" s="643">
        <v>48</v>
      </c>
      <c r="D34" s="643">
        <v>0</v>
      </c>
      <c r="E34" s="643">
        <v>196</v>
      </c>
      <c r="F34" s="643">
        <v>28</v>
      </c>
      <c r="G34" s="643">
        <v>23</v>
      </c>
      <c r="H34" s="643">
        <v>0</v>
      </c>
      <c r="I34" s="643">
        <v>18</v>
      </c>
      <c r="J34" s="643">
        <v>0</v>
      </c>
      <c r="K34" s="643">
        <v>20</v>
      </c>
      <c r="L34" s="643">
        <v>2</v>
      </c>
      <c r="M34" s="643">
        <v>35</v>
      </c>
      <c r="N34" s="643">
        <v>0</v>
      </c>
      <c r="O34" s="643">
        <v>443</v>
      </c>
      <c r="P34" s="643">
        <v>0</v>
      </c>
      <c r="Q34" s="643">
        <v>30</v>
      </c>
      <c r="R34" s="643">
        <f t="shared" si="10"/>
        <v>795</v>
      </c>
      <c r="S34" s="643">
        <v>0</v>
      </c>
      <c r="T34" s="643">
        <v>4</v>
      </c>
      <c r="U34" s="643">
        <v>17</v>
      </c>
      <c r="V34" s="643">
        <v>251</v>
      </c>
      <c r="W34" s="643">
        <v>65</v>
      </c>
      <c r="X34" s="643">
        <v>1397</v>
      </c>
      <c r="Y34" s="643">
        <v>1</v>
      </c>
      <c r="Z34" s="643">
        <v>0</v>
      </c>
      <c r="AA34" s="643">
        <v>2</v>
      </c>
      <c r="AB34" s="643">
        <v>8</v>
      </c>
      <c r="AC34" s="643">
        <v>82</v>
      </c>
      <c r="AD34" s="643">
        <v>16</v>
      </c>
      <c r="AE34" s="643">
        <v>0</v>
      </c>
      <c r="AF34" s="643">
        <v>6</v>
      </c>
      <c r="AG34" s="643">
        <v>1009</v>
      </c>
      <c r="AH34" s="643">
        <v>4</v>
      </c>
      <c r="AI34" s="643">
        <v>1</v>
      </c>
      <c r="AJ34" s="643">
        <v>392</v>
      </c>
      <c r="AK34" s="643">
        <v>1120</v>
      </c>
      <c r="AL34" s="643">
        <v>97</v>
      </c>
      <c r="AM34" s="643">
        <v>140</v>
      </c>
      <c r="AN34" s="643">
        <v>3</v>
      </c>
      <c r="AO34" s="643">
        <v>0</v>
      </c>
      <c r="AP34" s="644">
        <f t="shared" si="11"/>
        <v>5458</v>
      </c>
    </row>
    <row r="35" spans="1:44" s="286" customFormat="1" ht="21" customHeight="1" x14ac:dyDescent="0.35">
      <c r="A35" s="245"/>
      <c r="B35" s="285" t="s">
        <v>79</v>
      </c>
      <c r="C35" s="643">
        <v>276</v>
      </c>
      <c r="D35" s="643">
        <v>0</v>
      </c>
      <c r="E35" s="643">
        <v>972</v>
      </c>
      <c r="F35" s="643">
        <v>142</v>
      </c>
      <c r="G35" s="643">
        <v>83</v>
      </c>
      <c r="H35" s="643">
        <v>0</v>
      </c>
      <c r="I35" s="643">
        <v>32</v>
      </c>
      <c r="J35" s="643">
        <v>0</v>
      </c>
      <c r="K35" s="643">
        <v>225</v>
      </c>
      <c r="L35" s="643">
        <v>129</v>
      </c>
      <c r="M35" s="643">
        <v>21</v>
      </c>
      <c r="N35" s="643">
        <v>19</v>
      </c>
      <c r="O35" s="643">
        <v>22</v>
      </c>
      <c r="P35" s="643">
        <v>70</v>
      </c>
      <c r="Q35" s="643">
        <v>118</v>
      </c>
      <c r="R35" s="643">
        <f t="shared" si="10"/>
        <v>1833</v>
      </c>
      <c r="S35" s="643">
        <v>0</v>
      </c>
      <c r="T35" s="643">
        <v>25</v>
      </c>
      <c r="U35" s="643">
        <v>78</v>
      </c>
      <c r="V35" s="643">
        <v>596</v>
      </c>
      <c r="W35" s="643">
        <v>86</v>
      </c>
      <c r="X35" s="643">
        <v>684</v>
      </c>
      <c r="Y35" s="643">
        <v>31</v>
      </c>
      <c r="Z35" s="643">
        <v>0</v>
      </c>
      <c r="AA35" s="643">
        <v>1</v>
      </c>
      <c r="AB35" s="643">
        <v>16</v>
      </c>
      <c r="AC35" s="643">
        <v>22</v>
      </c>
      <c r="AD35" s="643">
        <v>39</v>
      </c>
      <c r="AE35" s="643">
        <v>4</v>
      </c>
      <c r="AF35" s="643">
        <v>10</v>
      </c>
      <c r="AG35" s="643">
        <v>3342</v>
      </c>
      <c r="AH35" s="643">
        <v>1</v>
      </c>
      <c r="AI35" s="643">
        <v>39</v>
      </c>
      <c r="AJ35" s="643">
        <v>406</v>
      </c>
      <c r="AK35" s="643">
        <v>2332</v>
      </c>
      <c r="AL35" s="643">
        <v>16</v>
      </c>
      <c r="AM35" s="643">
        <v>177</v>
      </c>
      <c r="AN35" s="643">
        <v>6</v>
      </c>
      <c r="AO35" s="643">
        <v>0</v>
      </c>
      <c r="AP35" s="644">
        <f t="shared" si="11"/>
        <v>10020</v>
      </c>
    </row>
    <row r="36" spans="1:44" s="286" customFormat="1" ht="21" customHeight="1" x14ac:dyDescent="0.35">
      <c r="A36" s="245"/>
      <c r="B36" s="285" t="s">
        <v>80</v>
      </c>
      <c r="C36" s="643">
        <v>194</v>
      </c>
      <c r="D36" s="643">
        <v>0</v>
      </c>
      <c r="E36" s="643">
        <v>428</v>
      </c>
      <c r="F36" s="643">
        <v>735</v>
      </c>
      <c r="G36" s="643">
        <v>122</v>
      </c>
      <c r="H36" s="643">
        <v>0</v>
      </c>
      <c r="I36" s="643">
        <v>6</v>
      </c>
      <c r="J36" s="643">
        <v>0</v>
      </c>
      <c r="K36" s="643">
        <v>190</v>
      </c>
      <c r="L36" s="643">
        <v>94</v>
      </c>
      <c r="M36" s="643">
        <v>0</v>
      </c>
      <c r="N36" s="643">
        <v>21</v>
      </c>
      <c r="O36" s="643">
        <v>10</v>
      </c>
      <c r="P36" s="643">
        <v>16</v>
      </c>
      <c r="Q36" s="643">
        <v>89</v>
      </c>
      <c r="R36" s="643">
        <f t="shared" si="10"/>
        <v>1711</v>
      </c>
      <c r="S36" s="643">
        <v>0</v>
      </c>
      <c r="T36" s="643">
        <v>13</v>
      </c>
      <c r="U36" s="643">
        <v>45</v>
      </c>
      <c r="V36" s="643">
        <v>358</v>
      </c>
      <c r="W36" s="643">
        <v>91</v>
      </c>
      <c r="X36" s="643">
        <v>240</v>
      </c>
      <c r="Y36" s="643">
        <v>0</v>
      </c>
      <c r="Z36" s="643">
        <v>0</v>
      </c>
      <c r="AA36" s="643">
        <v>10</v>
      </c>
      <c r="AB36" s="643">
        <v>5</v>
      </c>
      <c r="AC36" s="643">
        <v>7</v>
      </c>
      <c r="AD36" s="643">
        <v>13</v>
      </c>
      <c r="AE36" s="643">
        <v>0</v>
      </c>
      <c r="AF36" s="643">
        <v>12</v>
      </c>
      <c r="AG36" s="643">
        <v>1035</v>
      </c>
      <c r="AH36" s="643">
        <v>1</v>
      </c>
      <c r="AI36" s="643">
        <v>0</v>
      </c>
      <c r="AJ36" s="643">
        <v>105</v>
      </c>
      <c r="AK36" s="643">
        <v>346</v>
      </c>
      <c r="AL36" s="643">
        <v>5</v>
      </c>
      <c r="AM36" s="643">
        <v>178</v>
      </c>
      <c r="AN36" s="643">
        <v>5</v>
      </c>
      <c r="AO36" s="643">
        <v>0</v>
      </c>
      <c r="AP36" s="644">
        <f t="shared" si="11"/>
        <v>4374</v>
      </c>
    </row>
    <row r="37" spans="1:44" s="286" customFormat="1" ht="21" customHeight="1" x14ac:dyDescent="0.35">
      <c r="A37" s="245"/>
      <c r="B37" s="285" t="s">
        <v>81</v>
      </c>
      <c r="C37" s="643">
        <v>16</v>
      </c>
      <c r="D37" s="643">
        <v>0</v>
      </c>
      <c r="E37" s="643">
        <v>350</v>
      </c>
      <c r="F37" s="643">
        <v>16</v>
      </c>
      <c r="G37" s="643">
        <v>3</v>
      </c>
      <c r="H37" s="643">
        <v>0</v>
      </c>
      <c r="I37" s="643">
        <v>0</v>
      </c>
      <c r="J37" s="643">
        <v>0</v>
      </c>
      <c r="K37" s="643">
        <v>1</v>
      </c>
      <c r="L37" s="643">
        <v>38</v>
      </c>
      <c r="M37" s="643">
        <v>6</v>
      </c>
      <c r="N37" s="643">
        <v>0</v>
      </c>
      <c r="O37" s="643">
        <v>4</v>
      </c>
      <c r="P37" s="643">
        <v>0</v>
      </c>
      <c r="Q37" s="643">
        <v>10</v>
      </c>
      <c r="R37" s="643">
        <f t="shared" si="10"/>
        <v>428</v>
      </c>
      <c r="S37" s="643">
        <v>0</v>
      </c>
      <c r="T37" s="643">
        <v>0</v>
      </c>
      <c r="U37" s="643">
        <v>9</v>
      </c>
      <c r="V37" s="643">
        <v>209</v>
      </c>
      <c r="W37" s="643">
        <v>7</v>
      </c>
      <c r="X37" s="643">
        <v>846</v>
      </c>
      <c r="Y37" s="643">
        <v>1</v>
      </c>
      <c r="Z37" s="643">
        <v>0</v>
      </c>
      <c r="AA37" s="643">
        <v>0</v>
      </c>
      <c r="AB37" s="643">
        <v>1</v>
      </c>
      <c r="AC37" s="643">
        <v>25</v>
      </c>
      <c r="AD37" s="643">
        <v>10</v>
      </c>
      <c r="AE37" s="643">
        <v>0</v>
      </c>
      <c r="AF37" s="643">
        <v>0</v>
      </c>
      <c r="AG37" s="643">
        <v>1011</v>
      </c>
      <c r="AH37" s="643">
        <v>0</v>
      </c>
      <c r="AI37" s="643">
        <v>0</v>
      </c>
      <c r="AJ37" s="643">
        <v>137</v>
      </c>
      <c r="AK37" s="643">
        <v>269</v>
      </c>
      <c r="AL37" s="643">
        <v>39</v>
      </c>
      <c r="AM37" s="643">
        <v>73</v>
      </c>
      <c r="AN37" s="643">
        <v>2</v>
      </c>
      <c r="AO37" s="643">
        <v>0</v>
      </c>
      <c r="AP37" s="644">
        <f t="shared" si="11"/>
        <v>3083</v>
      </c>
    </row>
    <row r="38" spans="1:44" s="286" customFormat="1" ht="42" customHeight="1" x14ac:dyDescent="0.35">
      <c r="A38" s="743" t="s">
        <v>279</v>
      </c>
      <c r="B38" s="725"/>
      <c r="C38" s="647">
        <v>5</v>
      </c>
      <c r="D38" s="647">
        <v>0</v>
      </c>
      <c r="E38" s="647">
        <v>1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7">
        <f t="shared" si="10"/>
        <v>1</v>
      </c>
      <c r="S38" s="647">
        <v>0</v>
      </c>
      <c r="T38" s="647">
        <v>0</v>
      </c>
      <c r="U38" s="647">
        <v>1</v>
      </c>
      <c r="V38" s="647">
        <v>3</v>
      </c>
      <c r="W38" s="647">
        <v>16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1</v>
      </c>
      <c r="AD38" s="647">
        <v>1</v>
      </c>
      <c r="AE38" s="647">
        <v>0</v>
      </c>
      <c r="AF38" s="647">
        <v>0</v>
      </c>
      <c r="AG38" s="647">
        <v>5</v>
      </c>
      <c r="AH38" s="647">
        <v>0</v>
      </c>
      <c r="AI38" s="647">
        <v>0</v>
      </c>
      <c r="AJ38" s="647">
        <v>0</v>
      </c>
      <c r="AK38" s="647">
        <v>0</v>
      </c>
      <c r="AL38" s="647">
        <v>3</v>
      </c>
      <c r="AM38" s="647">
        <v>19</v>
      </c>
      <c r="AN38" s="647">
        <v>21</v>
      </c>
      <c r="AO38" s="647">
        <v>0</v>
      </c>
      <c r="AP38" s="648">
        <f t="shared" si="11"/>
        <v>76</v>
      </c>
    </row>
    <row r="39" spans="1:44" s="283" customFormat="1" ht="33.9" customHeight="1" x14ac:dyDescent="0.35">
      <c r="A39" s="761" t="s">
        <v>296</v>
      </c>
      <c r="B39" s="762"/>
      <c r="C39" s="645">
        <f t="shared" ref="C39:AP39" si="12">C40+C42+C50+C55+C61+C65</f>
        <v>659</v>
      </c>
      <c r="D39" s="645">
        <f t="shared" si="12"/>
        <v>11</v>
      </c>
      <c r="E39" s="645">
        <f t="shared" si="12"/>
        <v>3949</v>
      </c>
      <c r="F39" s="645">
        <f t="shared" si="12"/>
        <v>470</v>
      </c>
      <c r="G39" s="645">
        <f t="shared" si="12"/>
        <v>280</v>
      </c>
      <c r="H39" s="645">
        <f t="shared" si="12"/>
        <v>0</v>
      </c>
      <c r="I39" s="645">
        <f t="shared" si="12"/>
        <v>269</v>
      </c>
      <c r="J39" s="645">
        <f t="shared" si="12"/>
        <v>1275</v>
      </c>
      <c r="K39" s="645">
        <f t="shared" si="12"/>
        <v>387</v>
      </c>
      <c r="L39" s="645">
        <f t="shared" si="12"/>
        <v>548</v>
      </c>
      <c r="M39" s="645">
        <f t="shared" si="12"/>
        <v>164</v>
      </c>
      <c r="N39" s="645">
        <f t="shared" si="12"/>
        <v>205</v>
      </c>
      <c r="O39" s="645">
        <f t="shared" si="12"/>
        <v>125</v>
      </c>
      <c r="P39" s="645">
        <f t="shared" si="12"/>
        <v>255</v>
      </c>
      <c r="Q39" s="645">
        <f t="shared" si="12"/>
        <v>646</v>
      </c>
      <c r="R39" s="645">
        <f t="shared" si="12"/>
        <v>8573</v>
      </c>
      <c r="S39" s="645">
        <f t="shared" si="12"/>
        <v>4</v>
      </c>
      <c r="T39" s="645">
        <f t="shared" si="12"/>
        <v>102</v>
      </c>
      <c r="U39" s="645">
        <f t="shared" si="12"/>
        <v>459</v>
      </c>
      <c r="V39" s="645">
        <f t="shared" si="12"/>
        <v>3752</v>
      </c>
      <c r="W39" s="645">
        <f t="shared" si="12"/>
        <v>1627</v>
      </c>
      <c r="X39" s="645">
        <f t="shared" si="12"/>
        <v>14737</v>
      </c>
      <c r="Y39" s="645">
        <f t="shared" si="12"/>
        <v>62</v>
      </c>
      <c r="Z39" s="645">
        <f t="shared" si="12"/>
        <v>0</v>
      </c>
      <c r="AA39" s="645">
        <f t="shared" si="12"/>
        <v>51</v>
      </c>
      <c r="AB39" s="645">
        <f t="shared" si="12"/>
        <v>183</v>
      </c>
      <c r="AC39" s="645">
        <f t="shared" si="12"/>
        <v>641</v>
      </c>
      <c r="AD39" s="645">
        <f t="shared" si="12"/>
        <v>373</v>
      </c>
      <c r="AE39" s="645">
        <f t="shared" si="12"/>
        <v>26</v>
      </c>
      <c r="AF39" s="645">
        <f t="shared" si="12"/>
        <v>132</v>
      </c>
      <c r="AG39" s="645">
        <f t="shared" si="12"/>
        <v>43115</v>
      </c>
      <c r="AH39" s="645">
        <f t="shared" si="12"/>
        <v>84</v>
      </c>
      <c r="AI39" s="645">
        <f t="shared" si="12"/>
        <v>177</v>
      </c>
      <c r="AJ39" s="645">
        <f t="shared" si="12"/>
        <v>3219</v>
      </c>
      <c r="AK39" s="645">
        <f t="shared" si="12"/>
        <v>12801</v>
      </c>
      <c r="AL39" s="645">
        <f t="shared" si="12"/>
        <v>1433</v>
      </c>
      <c r="AM39" s="645">
        <f t="shared" si="12"/>
        <v>4953</v>
      </c>
      <c r="AN39" s="645">
        <f t="shared" si="12"/>
        <v>154</v>
      </c>
      <c r="AO39" s="645">
        <f t="shared" si="12"/>
        <v>0</v>
      </c>
      <c r="AP39" s="646">
        <f t="shared" si="12"/>
        <v>97328</v>
      </c>
      <c r="AR39" s="286"/>
    </row>
    <row r="40" spans="1:44" s="291" customFormat="1" ht="26.4" customHeight="1" x14ac:dyDescent="0.35">
      <c r="A40" s="289" t="s">
        <v>82</v>
      </c>
      <c r="B40" s="290"/>
      <c r="C40" s="647">
        <f t="shared" ref="C40:AP40" si="13">C41</f>
        <v>84</v>
      </c>
      <c r="D40" s="647">
        <f t="shared" si="13"/>
        <v>0</v>
      </c>
      <c r="E40" s="647">
        <f t="shared" si="13"/>
        <v>238</v>
      </c>
      <c r="F40" s="647">
        <f t="shared" si="13"/>
        <v>18</v>
      </c>
      <c r="G40" s="647">
        <f t="shared" si="13"/>
        <v>7</v>
      </c>
      <c r="H40" s="647">
        <f t="shared" si="13"/>
        <v>0</v>
      </c>
      <c r="I40" s="647">
        <f t="shared" si="13"/>
        <v>2</v>
      </c>
      <c r="J40" s="647">
        <f t="shared" si="13"/>
        <v>794</v>
      </c>
      <c r="K40" s="647">
        <f t="shared" si="13"/>
        <v>31</v>
      </c>
      <c r="L40" s="647">
        <f t="shared" si="13"/>
        <v>28</v>
      </c>
      <c r="M40" s="647">
        <f t="shared" si="13"/>
        <v>22</v>
      </c>
      <c r="N40" s="647">
        <f t="shared" si="13"/>
        <v>14</v>
      </c>
      <c r="O40" s="647">
        <f t="shared" si="13"/>
        <v>11</v>
      </c>
      <c r="P40" s="647">
        <f t="shared" si="13"/>
        <v>1</v>
      </c>
      <c r="Q40" s="647">
        <f t="shared" si="13"/>
        <v>23</v>
      </c>
      <c r="R40" s="647">
        <f t="shared" si="13"/>
        <v>1189</v>
      </c>
      <c r="S40" s="647">
        <f t="shared" si="13"/>
        <v>0</v>
      </c>
      <c r="T40" s="647">
        <f t="shared" si="13"/>
        <v>1</v>
      </c>
      <c r="U40" s="647">
        <f t="shared" si="13"/>
        <v>32</v>
      </c>
      <c r="V40" s="647">
        <f t="shared" si="13"/>
        <v>202</v>
      </c>
      <c r="W40" s="647">
        <f t="shared" si="13"/>
        <v>180</v>
      </c>
      <c r="X40" s="647">
        <f t="shared" si="13"/>
        <v>1456</v>
      </c>
      <c r="Y40" s="647">
        <f t="shared" si="13"/>
        <v>8</v>
      </c>
      <c r="Z40" s="647">
        <f t="shared" si="13"/>
        <v>0</v>
      </c>
      <c r="AA40" s="647">
        <f t="shared" si="13"/>
        <v>1</v>
      </c>
      <c r="AB40" s="647">
        <f t="shared" si="13"/>
        <v>12</v>
      </c>
      <c r="AC40" s="647">
        <f t="shared" si="13"/>
        <v>31</v>
      </c>
      <c r="AD40" s="647">
        <f t="shared" si="13"/>
        <v>39</v>
      </c>
      <c r="AE40" s="647">
        <f t="shared" si="13"/>
        <v>3</v>
      </c>
      <c r="AF40" s="647">
        <f t="shared" si="13"/>
        <v>19</v>
      </c>
      <c r="AG40" s="647">
        <f t="shared" si="13"/>
        <v>5440</v>
      </c>
      <c r="AH40" s="647">
        <f t="shared" si="13"/>
        <v>5</v>
      </c>
      <c r="AI40" s="647">
        <f t="shared" si="13"/>
        <v>14</v>
      </c>
      <c r="AJ40" s="647">
        <f t="shared" si="13"/>
        <v>218</v>
      </c>
      <c r="AK40" s="647">
        <f t="shared" si="13"/>
        <v>910</v>
      </c>
      <c r="AL40" s="647">
        <f t="shared" si="13"/>
        <v>189</v>
      </c>
      <c r="AM40" s="647">
        <f t="shared" si="13"/>
        <v>458</v>
      </c>
      <c r="AN40" s="647">
        <f t="shared" si="13"/>
        <v>56</v>
      </c>
      <c r="AO40" s="647">
        <f t="shared" si="13"/>
        <v>0</v>
      </c>
      <c r="AP40" s="648">
        <f t="shared" si="13"/>
        <v>10547</v>
      </c>
      <c r="AR40" s="286"/>
    </row>
    <row r="41" spans="1:44" s="286" customFormat="1" ht="21" customHeight="1" x14ac:dyDescent="0.35">
      <c r="A41" s="293"/>
      <c r="B41" s="285" t="s">
        <v>83</v>
      </c>
      <c r="C41" s="643">
        <v>84</v>
      </c>
      <c r="D41" s="643">
        <v>0</v>
      </c>
      <c r="E41" s="643">
        <v>238</v>
      </c>
      <c r="F41" s="643">
        <v>18</v>
      </c>
      <c r="G41" s="643">
        <v>7</v>
      </c>
      <c r="H41" s="643">
        <v>0</v>
      </c>
      <c r="I41" s="643">
        <v>2</v>
      </c>
      <c r="J41" s="643">
        <v>794</v>
      </c>
      <c r="K41" s="643">
        <v>31</v>
      </c>
      <c r="L41" s="643">
        <v>28</v>
      </c>
      <c r="M41" s="643">
        <v>22</v>
      </c>
      <c r="N41" s="643">
        <v>14</v>
      </c>
      <c r="O41" s="643">
        <v>11</v>
      </c>
      <c r="P41" s="643">
        <v>1</v>
      </c>
      <c r="Q41" s="643">
        <v>23</v>
      </c>
      <c r="R41" s="643">
        <f>SUM(E41:Q41)</f>
        <v>1189</v>
      </c>
      <c r="S41" s="643">
        <v>0</v>
      </c>
      <c r="T41" s="643">
        <v>1</v>
      </c>
      <c r="U41" s="643">
        <v>32</v>
      </c>
      <c r="V41" s="643">
        <v>202</v>
      </c>
      <c r="W41" s="643">
        <v>180</v>
      </c>
      <c r="X41" s="643">
        <v>1456</v>
      </c>
      <c r="Y41" s="643">
        <v>8</v>
      </c>
      <c r="Z41" s="643">
        <v>0</v>
      </c>
      <c r="AA41" s="643">
        <v>1</v>
      </c>
      <c r="AB41" s="643">
        <v>12</v>
      </c>
      <c r="AC41" s="643">
        <v>31</v>
      </c>
      <c r="AD41" s="643">
        <v>39</v>
      </c>
      <c r="AE41" s="643">
        <v>3</v>
      </c>
      <c r="AF41" s="643">
        <v>19</v>
      </c>
      <c r="AG41" s="643">
        <v>5440</v>
      </c>
      <c r="AH41" s="643">
        <v>5</v>
      </c>
      <c r="AI41" s="643">
        <v>14</v>
      </c>
      <c r="AJ41" s="643">
        <v>218</v>
      </c>
      <c r="AK41" s="643">
        <v>910</v>
      </c>
      <c r="AL41" s="643">
        <v>189</v>
      </c>
      <c r="AM41" s="643">
        <v>458</v>
      </c>
      <c r="AN41" s="643">
        <v>56</v>
      </c>
      <c r="AO41" s="643">
        <v>0</v>
      </c>
      <c r="AP41" s="644">
        <f>SUM(S41:AO41)+R41+C41+D41</f>
        <v>10547</v>
      </c>
    </row>
    <row r="42" spans="1:44" s="291" customFormat="1" ht="26.4" customHeight="1" x14ac:dyDescent="0.35">
      <c r="A42" s="289" t="s">
        <v>84</v>
      </c>
      <c r="B42" s="294"/>
      <c r="C42" s="647">
        <f t="shared" ref="C42:AO42" si="14">SUM(C43:C49)</f>
        <v>221</v>
      </c>
      <c r="D42" s="647">
        <f t="shared" si="14"/>
        <v>2</v>
      </c>
      <c r="E42" s="647">
        <f t="shared" si="14"/>
        <v>1597</v>
      </c>
      <c r="F42" s="647">
        <f t="shared" si="14"/>
        <v>271</v>
      </c>
      <c r="G42" s="647">
        <f t="shared" si="14"/>
        <v>132</v>
      </c>
      <c r="H42" s="647">
        <f t="shared" si="14"/>
        <v>0</v>
      </c>
      <c r="I42" s="647">
        <f t="shared" si="14"/>
        <v>101</v>
      </c>
      <c r="J42" s="647">
        <f t="shared" si="14"/>
        <v>312</v>
      </c>
      <c r="K42" s="647">
        <f t="shared" si="14"/>
        <v>241</v>
      </c>
      <c r="L42" s="647">
        <f t="shared" si="14"/>
        <v>114</v>
      </c>
      <c r="M42" s="647">
        <f t="shared" si="14"/>
        <v>115</v>
      </c>
      <c r="N42" s="647">
        <f t="shared" si="14"/>
        <v>179</v>
      </c>
      <c r="O42" s="647">
        <f t="shared" si="14"/>
        <v>17</v>
      </c>
      <c r="P42" s="647">
        <f t="shared" si="14"/>
        <v>178</v>
      </c>
      <c r="Q42" s="647">
        <f t="shared" si="14"/>
        <v>193</v>
      </c>
      <c r="R42" s="647">
        <f t="shared" si="14"/>
        <v>3450</v>
      </c>
      <c r="S42" s="647">
        <f t="shared" si="14"/>
        <v>0</v>
      </c>
      <c r="T42" s="647">
        <f t="shared" si="14"/>
        <v>55</v>
      </c>
      <c r="U42" s="647">
        <f t="shared" si="14"/>
        <v>118</v>
      </c>
      <c r="V42" s="647">
        <f t="shared" si="14"/>
        <v>1409</v>
      </c>
      <c r="W42" s="647">
        <f t="shared" si="14"/>
        <v>708</v>
      </c>
      <c r="X42" s="647">
        <f t="shared" si="14"/>
        <v>4570</v>
      </c>
      <c r="Y42" s="647">
        <f t="shared" si="14"/>
        <v>21</v>
      </c>
      <c r="Z42" s="647">
        <f t="shared" si="14"/>
        <v>0</v>
      </c>
      <c r="AA42" s="647">
        <f t="shared" si="14"/>
        <v>6</v>
      </c>
      <c r="AB42" s="647">
        <f t="shared" si="14"/>
        <v>62</v>
      </c>
      <c r="AC42" s="647">
        <f t="shared" si="14"/>
        <v>168</v>
      </c>
      <c r="AD42" s="647">
        <f t="shared" si="14"/>
        <v>126</v>
      </c>
      <c r="AE42" s="647">
        <f t="shared" si="14"/>
        <v>7</v>
      </c>
      <c r="AF42" s="647">
        <f t="shared" si="14"/>
        <v>47</v>
      </c>
      <c r="AG42" s="647">
        <f t="shared" si="14"/>
        <v>14913</v>
      </c>
      <c r="AH42" s="647">
        <f t="shared" si="14"/>
        <v>18</v>
      </c>
      <c r="AI42" s="647">
        <f t="shared" si="14"/>
        <v>38</v>
      </c>
      <c r="AJ42" s="647">
        <f t="shared" si="14"/>
        <v>1907</v>
      </c>
      <c r="AK42" s="647">
        <f t="shared" si="14"/>
        <v>5291</v>
      </c>
      <c r="AL42" s="647">
        <f t="shared" si="14"/>
        <v>472</v>
      </c>
      <c r="AM42" s="647">
        <f t="shared" si="14"/>
        <v>1761</v>
      </c>
      <c r="AN42" s="647">
        <f t="shared" si="14"/>
        <v>43</v>
      </c>
      <c r="AO42" s="647">
        <f t="shared" si="14"/>
        <v>0</v>
      </c>
      <c r="AP42" s="648">
        <f t="shared" ref="AP42" si="15">SUM(AP43:AP49)</f>
        <v>35413</v>
      </c>
      <c r="AR42" s="286"/>
    </row>
    <row r="43" spans="1:44" s="286" customFormat="1" ht="21" customHeight="1" x14ac:dyDescent="0.35">
      <c r="A43" s="245"/>
      <c r="B43" s="285" t="s">
        <v>85</v>
      </c>
      <c r="C43" s="643">
        <v>25</v>
      </c>
      <c r="D43" s="643">
        <v>1</v>
      </c>
      <c r="E43" s="643">
        <v>123</v>
      </c>
      <c r="F43" s="643">
        <v>5</v>
      </c>
      <c r="G43" s="643">
        <v>8</v>
      </c>
      <c r="H43" s="643">
        <v>0</v>
      </c>
      <c r="I43" s="643">
        <v>15</v>
      </c>
      <c r="J43" s="643">
        <v>307</v>
      </c>
      <c r="K43" s="643">
        <v>3</v>
      </c>
      <c r="L43" s="643">
        <v>3</v>
      </c>
      <c r="M43" s="643">
        <v>0</v>
      </c>
      <c r="N43" s="643">
        <v>162</v>
      </c>
      <c r="O43" s="643">
        <v>1</v>
      </c>
      <c r="P43" s="643">
        <v>0</v>
      </c>
      <c r="Q43" s="643">
        <v>5</v>
      </c>
      <c r="R43" s="643">
        <f t="shared" ref="R43:R49" si="16">SUM(E43:Q43)</f>
        <v>632</v>
      </c>
      <c r="S43" s="643">
        <v>0</v>
      </c>
      <c r="T43" s="643">
        <v>0</v>
      </c>
      <c r="U43" s="643">
        <v>14</v>
      </c>
      <c r="V43" s="643">
        <v>254</v>
      </c>
      <c r="W43" s="643">
        <v>40</v>
      </c>
      <c r="X43" s="643">
        <v>310</v>
      </c>
      <c r="Y43" s="643">
        <v>0</v>
      </c>
      <c r="Z43" s="643">
        <v>0</v>
      </c>
      <c r="AA43" s="643">
        <v>0</v>
      </c>
      <c r="AB43" s="643">
        <v>7</v>
      </c>
      <c r="AC43" s="643">
        <v>2</v>
      </c>
      <c r="AD43" s="643">
        <v>7</v>
      </c>
      <c r="AE43" s="643">
        <v>1</v>
      </c>
      <c r="AF43" s="643">
        <v>4</v>
      </c>
      <c r="AG43" s="643">
        <v>1171</v>
      </c>
      <c r="AH43" s="643">
        <v>0</v>
      </c>
      <c r="AI43" s="643">
        <v>0</v>
      </c>
      <c r="AJ43" s="643">
        <v>110</v>
      </c>
      <c r="AK43" s="643">
        <v>400</v>
      </c>
      <c r="AL43" s="643">
        <v>131</v>
      </c>
      <c r="AM43" s="643">
        <v>169</v>
      </c>
      <c r="AN43" s="643">
        <v>6</v>
      </c>
      <c r="AO43" s="643">
        <v>0</v>
      </c>
      <c r="AP43" s="644">
        <f t="shared" ref="AP43:AP49" si="17">SUM(S43:AO43)+R43+C43+D43</f>
        <v>3284</v>
      </c>
    </row>
    <row r="44" spans="1:44" s="286" customFormat="1" ht="21" customHeight="1" x14ac:dyDescent="0.35">
      <c r="A44" s="245"/>
      <c r="B44" s="285" t="s">
        <v>86</v>
      </c>
      <c r="C44" s="643">
        <v>60</v>
      </c>
      <c r="D44" s="643">
        <v>0</v>
      </c>
      <c r="E44" s="643">
        <v>276</v>
      </c>
      <c r="F44" s="643">
        <v>16</v>
      </c>
      <c r="G44" s="643">
        <v>27</v>
      </c>
      <c r="H44" s="643">
        <v>0</v>
      </c>
      <c r="I44" s="643">
        <v>8</v>
      </c>
      <c r="J44" s="643">
        <v>5</v>
      </c>
      <c r="K44" s="643">
        <v>8</v>
      </c>
      <c r="L44" s="643">
        <v>42</v>
      </c>
      <c r="M44" s="643">
        <v>108</v>
      </c>
      <c r="N44" s="643">
        <v>16</v>
      </c>
      <c r="O44" s="643">
        <v>10</v>
      </c>
      <c r="P44" s="643">
        <v>61</v>
      </c>
      <c r="Q44" s="643">
        <v>20</v>
      </c>
      <c r="R44" s="643">
        <f t="shared" si="16"/>
        <v>597</v>
      </c>
      <c r="S44" s="643">
        <v>0</v>
      </c>
      <c r="T44" s="643">
        <v>34</v>
      </c>
      <c r="U44" s="643">
        <v>43</v>
      </c>
      <c r="V44" s="643">
        <v>346</v>
      </c>
      <c r="W44" s="643">
        <v>230</v>
      </c>
      <c r="X44" s="643">
        <v>1249</v>
      </c>
      <c r="Y44" s="643">
        <v>5</v>
      </c>
      <c r="Z44" s="643">
        <v>0</v>
      </c>
      <c r="AA44" s="643">
        <v>2</v>
      </c>
      <c r="AB44" s="643">
        <v>16</v>
      </c>
      <c r="AC44" s="643">
        <v>66</v>
      </c>
      <c r="AD44" s="643">
        <v>37</v>
      </c>
      <c r="AE44" s="643">
        <v>6</v>
      </c>
      <c r="AF44" s="643">
        <v>10</v>
      </c>
      <c r="AG44" s="643">
        <v>5014</v>
      </c>
      <c r="AH44" s="643">
        <v>4</v>
      </c>
      <c r="AI44" s="643">
        <v>21</v>
      </c>
      <c r="AJ44" s="643">
        <v>292</v>
      </c>
      <c r="AK44" s="643">
        <v>953</v>
      </c>
      <c r="AL44" s="643">
        <v>99</v>
      </c>
      <c r="AM44" s="643">
        <v>367</v>
      </c>
      <c r="AN44" s="643">
        <v>10</v>
      </c>
      <c r="AO44" s="643">
        <v>0</v>
      </c>
      <c r="AP44" s="644">
        <f t="shared" si="17"/>
        <v>9461</v>
      </c>
    </row>
    <row r="45" spans="1:44" s="286" customFormat="1" ht="21" customHeight="1" x14ac:dyDescent="0.35">
      <c r="A45" s="245"/>
      <c r="B45" s="285" t="s">
        <v>87</v>
      </c>
      <c r="C45" s="643">
        <v>16</v>
      </c>
      <c r="D45" s="643">
        <v>0</v>
      </c>
      <c r="E45" s="643">
        <v>68</v>
      </c>
      <c r="F45" s="643">
        <v>1</v>
      </c>
      <c r="G45" s="643">
        <v>20</v>
      </c>
      <c r="H45" s="643">
        <v>0</v>
      </c>
      <c r="I45" s="643">
        <v>0</v>
      </c>
      <c r="J45" s="643">
        <v>0</v>
      </c>
      <c r="K45" s="643">
        <v>8</v>
      </c>
      <c r="L45" s="643">
        <v>3</v>
      </c>
      <c r="M45" s="643">
        <v>0</v>
      </c>
      <c r="N45" s="643">
        <v>0</v>
      </c>
      <c r="O45" s="643">
        <v>3</v>
      </c>
      <c r="P45" s="643">
        <v>117</v>
      </c>
      <c r="Q45" s="643">
        <v>93</v>
      </c>
      <c r="R45" s="643">
        <f t="shared" si="16"/>
        <v>313</v>
      </c>
      <c r="S45" s="643">
        <v>0</v>
      </c>
      <c r="T45" s="643">
        <v>15</v>
      </c>
      <c r="U45" s="643">
        <v>14</v>
      </c>
      <c r="V45" s="643">
        <v>129</v>
      </c>
      <c r="W45" s="643">
        <v>141</v>
      </c>
      <c r="X45" s="643">
        <v>913</v>
      </c>
      <c r="Y45" s="643">
        <v>6</v>
      </c>
      <c r="Z45" s="643">
        <v>0</v>
      </c>
      <c r="AA45" s="643">
        <v>1</v>
      </c>
      <c r="AB45" s="643">
        <v>7</v>
      </c>
      <c r="AC45" s="643">
        <v>44</v>
      </c>
      <c r="AD45" s="643">
        <v>16</v>
      </c>
      <c r="AE45" s="643">
        <v>0</v>
      </c>
      <c r="AF45" s="643">
        <v>9</v>
      </c>
      <c r="AG45" s="643">
        <v>3049</v>
      </c>
      <c r="AH45" s="643">
        <v>0</v>
      </c>
      <c r="AI45" s="643">
        <v>9</v>
      </c>
      <c r="AJ45" s="643">
        <v>529</v>
      </c>
      <c r="AK45" s="643">
        <v>899</v>
      </c>
      <c r="AL45" s="643">
        <v>75</v>
      </c>
      <c r="AM45" s="643">
        <v>209</v>
      </c>
      <c r="AN45" s="643">
        <v>4</v>
      </c>
      <c r="AO45" s="643">
        <v>0</v>
      </c>
      <c r="AP45" s="644">
        <f t="shared" si="17"/>
        <v>6398</v>
      </c>
    </row>
    <row r="46" spans="1:44" s="286" customFormat="1" ht="21" customHeight="1" x14ac:dyDescent="0.35">
      <c r="A46" s="245"/>
      <c r="B46" s="285" t="s">
        <v>88</v>
      </c>
      <c r="C46" s="643">
        <v>17</v>
      </c>
      <c r="D46" s="643">
        <v>1</v>
      </c>
      <c r="E46" s="643">
        <v>128</v>
      </c>
      <c r="F46" s="643">
        <v>2</v>
      </c>
      <c r="G46" s="643">
        <v>9</v>
      </c>
      <c r="H46" s="643">
        <v>0</v>
      </c>
      <c r="I46" s="643">
        <v>10</v>
      </c>
      <c r="J46" s="643">
        <v>0</v>
      </c>
      <c r="K46" s="643">
        <v>10</v>
      </c>
      <c r="L46" s="643">
        <v>40</v>
      </c>
      <c r="M46" s="643">
        <v>0</v>
      </c>
      <c r="N46" s="643">
        <v>1</v>
      </c>
      <c r="O46" s="643">
        <v>0</v>
      </c>
      <c r="P46" s="643">
        <v>0</v>
      </c>
      <c r="Q46" s="643">
        <v>4</v>
      </c>
      <c r="R46" s="643">
        <f t="shared" si="16"/>
        <v>204</v>
      </c>
      <c r="S46" s="643">
        <v>0</v>
      </c>
      <c r="T46" s="643">
        <v>0</v>
      </c>
      <c r="U46" s="643">
        <v>11</v>
      </c>
      <c r="V46" s="643">
        <v>104</v>
      </c>
      <c r="W46" s="643">
        <v>19</v>
      </c>
      <c r="X46" s="643">
        <v>205</v>
      </c>
      <c r="Y46" s="643">
        <v>0</v>
      </c>
      <c r="Z46" s="643">
        <v>0</v>
      </c>
      <c r="AA46" s="643">
        <v>0</v>
      </c>
      <c r="AB46" s="643">
        <v>3</v>
      </c>
      <c r="AC46" s="643">
        <v>12</v>
      </c>
      <c r="AD46" s="643">
        <v>8</v>
      </c>
      <c r="AE46" s="643">
        <v>0</v>
      </c>
      <c r="AF46" s="643">
        <v>2</v>
      </c>
      <c r="AG46" s="643">
        <v>841</v>
      </c>
      <c r="AH46" s="643">
        <v>6</v>
      </c>
      <c r="AI46" s="643">
        <v>0</v>
      </c>
      <c r="AJ46" s="643">
        <v>191</v>
      </c>
      <c r="AK46" s="643">
        <v>304</v>
      </c>
      <c r="AL46" s="643">
        <v>21</v>
      </c>
      <c r="AM46" s="643">
        <v>77</v>
      </c>
      <c r="AN46" s="643">
        <v>1</v>
      </c>
      <c r="AO46" s="643">
        <v>0</v>
      </c>
      <c r="AP46" s="644">
        <f t="shared" si="17"/>
        <v>2027</v>
      </c>
    </row>
    <row r="47" spans="1:44" s="286" customFormat="1" ht="21" customHeight="1" x14ac:dyDescent="0.35">
      <c r="A47" s="245"/>
      <c r="B47" s="285" t="s">
        <v>89</v>
      </c>
      <c r="C47" s="643">
        <v>28</v>
      </c>
      <c r="D47" s="643">
        <v>0</v>
      </c>
      <c r="E47" s="643">
        <v>37</v>
      </c>
      <c r="F47" s="643">
        <v>7</v>
      </c>
      <c r="G47" s="643">
        <v>2</v>
      </c>
      <c r="H47" s="643">
        <v>0</v>
      </c>
      <c r="I47" s="643">
        <v>0</v>
      </c>
      <c r="J47" s="643">
        <v>0</v>
      </c>
      <c r="K47" s="643">
        <v>163</v>
      </c>
      <c r="L47" s="643">
        <v>3</v>
      </c>
      <c r="M47" s="643">
        <v>0</v>
      </c>
      <c r="N47" s="643">
        <v>0</v>
      </c>
      <c r="O47" s="643">
        <v>0</v>
      </c>
      <c r="P47" s="643">
        <v>0</v>
      </c>
      <c r="Q47" s="643">
        <v>4</v>
      </c>
      <c r="R47" s="643">
        <f t="shared" si="16"/>
        <v>216</v>
      </c>
      <c r="S47" s="643">
        <v>0</v>
      </c>
      <c r="T47" s="643">
        <v>0</v>
      </c>
      <c r="U47" s="643">
        <v>5</v>
      </c>
      <c r="V47" s="643">
        <v>88</v>
      </c>
      <c r="W47" s="643">
        <v>20</v>
      </c>
      <c r="X47" s="643">
        <v>303</v>
      </c>
      <c r="Y47" s="643">
        <v>0</v>
      </c>
      <c r="Z47" s="643">
        <v>0</v>
      </c>
      <c r="AA47" s="643">
        <v>0</v>
      </c>
      <c r="AB47" s="643">
        <v>12</v>
      </c>
      <c r="AC47" s="643">
        <v>1</v>
      </c>
      <c r="AD47" s="643">
        <v>17</v>
      </c>
      <c r="AE47" s="643">
        <v>0</v>
      </c>
      <c r="AF47" s="643">
        <v>1</v>
      </c>
      <c r="AG47" s="643">
        <v>804</v>
      </c>
      <c r="AH47" s="643">
        <v>0</v>
      </c>
      <c r="AI47" s="643">
        <v>0</v>
      </c>
      <c r="AJ47" s="643">
        <v>44</v>
      </c>
      <c r="AK47" s="643">
        <v>760</v>
      </c>
      <c r="AL47" s="643">
        <v>22</v>
      </c>
      <c r="AM47" s="643">
        <v>76</v>
      </c>
      <c r="AN47" s="643">
        <v>3</v>
      </c>
      <c r="AO47" s="643">
        <v>0</v>
      </c>
      <c r="AP47" s="644">
        <f t="shared" si="17"/>
        <v>2400</v>
      </c>
    </row>
    <row r="48" spans="1:44" s="286" customFormat="1" ht="21" customHeight="1" x14ac:dyDescent="0.35">
      <c r="A48" s="245"/>
      <c r="B48" s="285" t="s">
        <v>301</v>
      </c>
      <c r="C48" s="643">
        <v>71</v>
      </c>
      <c r="D48" s="643">
        <v>0</v>
      </c>
      <c r="E48" s="643">
        <v>930</v>
      </c>
      <c r="F48" s="643">
        <v>239</v>
      </c>
      <c r="G48" s="643">
        <v>66</v>
      </c>
      <c r="H48" s="643">
        <v>0</v>
      </c>
      <c r="I48" s="643">
        <v>66</v>
      </c>
      <c r="J48" s="643">
        <v>0</v>
      </c>
      <c r="K48" s="643">
        <v>36</v>
      </c>
      <c r="L48" s="643">
        <v>20</v>
      </c>
      <c r="M48" s="643">
        <v>7</v>
      </c>
      <c r="N48" s="643">
        <v>0</v>
      </c>
      <c r="O48" s="643">
        <v>3</v>
      </c>
      <c r="P48" s="643">
        <v>0</v>
      </c>
      <c r="Q48" s="643">
        <v>67</v>
      </c>
      <c r="R48" s="643">
        <f t="shared" si="16"/>
        <v>1434</v>
      </c>
      <c r="S48" s="643">
        <v>0</v>
      </c>
      <c r="T48" s="643">
        <v>6</v>
      </c>
      <c r="U48" s="643">
        <v>21</v>
      </c>
      <c r="V48" s="643">
        <v>379</v>
      </c>
      <c r="W48" s="643">
        <v>145</v>
      </c>
      <c r="X48" s="643">
        <v>1123</v>
      </c>
      <c r="Y48" s="643">
        <v>8</v>
      </c>
      <c r="Z48" s="643">
        <v>0</v>
      </c>
      <c r="AA48" s="643">
        <v>3</v>
      </c>
      <c r="AB48" s="643">
        <v>12</v>
      </c>
      <c r="AC48" s="643">
        <v>26</v>
      </c>
      <c r="AD48" s="643">
        <v>34</v>
      </c>
      <c r="AE48" s="643">
        <v>0</v>
      </c>
      <c r="AF48" s="643">
        <v>15</v>
      </c>
      <c r="AG48" s="643">
        <v>2547</v>
      </c>
      <c r="AH48" s="643">
        <v>8</v>
      </c>
      <c r="AI48" s="643">
        <v>7</v>
      </c>
      <c r="AJ48" s="643">
        <v>420</v>
      </c>
      <c r="AK48" s="643">
        <v>1451</v>
      </c>
      <c r="AL48" s="643">
        <v>85</v>
      </c>
      <c r="AM48" s="643">
        <v>606</v>
      </c>
      <c r="AN48" s="643">
        <v>19</v>
      </c>
      <c r="AO48" s="643">
        <v>0</v>
      </c>
      <c r="AP48" s="644">
        <f t="shared" si="17"/>
        <v>8420</v>
      </c>
    </row>
    <row r="49" spans="1:44" s="286" customFormat="1" ht="21" customHeight="1" x14ac:dyDescent="0.35">
      <c r="A49" s="245"/>
      <c r="B49" s="285" t="s">
        <v>300</v>
      </c>
      <c r="C49" s="643">
        <v>4</v>
      </c>
      <c r="D49" s="643">
        <v>0</v>
      </c>
      <c r="E49" s="643">
        <v>35</v>
      </c>
      <c r="F49" s="643">
        <v>1</v>
      </c>
      <c r="G49" s="643">
        <v>0</v>
      </c>
      <c r="H49" s="643">
        <v>0</v>
      </c>
      <c r="I49" s="643">
        <v>2</v>
      </c>
      <c r="J49" s="643">
        <v>0</v>
      </c>
      <c r="K49" s="643">
        <v>13</v>
      </c>
      <c r="L49" s="643">
        <v>3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6"/>
        <v>54</v>
      </c>
      <c r="S49" s="643">
        <v>0</v>
      </c>
      <c r="T49" s="643">
        <v>0</v>
      </c>
      <c r="U49" s="643">
        <v>10</v>
      </c>
      <c r="V49" s="643">
        <v>109</v>
      </c>
      <c r="W49" s="643">
        <v>113</v>
      </c>
      <c r="X49" s="643">
        <v>467</v>
      </c>
      <c r="Y49" s="643">
        <v>2</v>
      </c>
      <c r="Z49" s="643">
        <v>0</v>
      </c>
      <c r="AA49" s="643">
        <v>0</v>
      </c>
      <c r="AB49" s="643">
        <v>5</v>
      </c>
      <c r="AC49" s="643">
        <v>17</v>
      </c>
      <c r="AD49" s="643">
        <v>7</v>
      </c>
      <c r="AE49" s="643">
        <v>0</v>
      </c>
      <c r="AF49" s="643">
        <v>6</v>
      </c>
      <c r="AG49" s="643">
        <v>1487</v>
      </c>
      <c r="AH49" s="643">
        <v>0</v>
      </c>
      <c r="AI49" s="643">
        <v>1</v>
      </c>
      <c r="AJ49" s="643">
        <v>321</v>
      </c>
      <c r="AK49" s="643">
        <v>524</v>
      </c>
      <c r="AL49" s="643">
        <v>39</v>
      </c>
      <c r="AM49" s="643">
        <v>257</v>
      </c>
      <c r="AN49" s="643">
        <v>0</v>
      </c>
      <c r="AO49" s="643">
        <v>0</v>
      </c>
      <c r="AP49" s="644">
        <f t="shared" si="17"/>
        <v>3423</v>
      </c>
    </row>
    <row r="50" spans="1:44" s="291" customFormat="1" ht="26.4" customHeight="1" x14ac:dyDescent="0.35">
      <c r="A50" s="289" t="s">
        <v>90</v>
      </c>
      <c r="B50" s="294"/>
      <c r="C50" s="647">
        <f t="shared" ref="C50:AP50" si="18">C51+C52+C53+C54</f>
        <v>165</v>
      </c>
      <c r="D50" s="647">
        <f t="shared" si="18"/>
        <v>1</v>
      </c>
      <c r="E50" s="647">
        <f t="shared" si="18"/>
        <v>1140</v>
      </c>
      <c r="F50" s="647">
        <f t="shared" si="18"/>
        <v>169</v>
      </c>
      <c r="G50" s="647">
        <f t="shared" si="18"/>
        <v>73</v>
      </c>
      <c r="H50" s="647">
        <f t="shared" si="18"/>
        <v>0</v>
      </c>
      <c r="I50" s="647">
        <f t="shared" si="18"/>
        <v>44</v>
      </c>
      <c r="J50" s="647">
        <f t="shared" si="18"/>
        <v>121</v>
      </c>
      <c r="K50" s="647">
        <f t="shared" si="18"/>
        <v>83</v>
      </c>
      <c r="L50" s="647">
        <f t="shared" si="18"/>
        <v>271</v>
      </c>
      <c r="M50" s="647">
        <f t="shared" si="18"/>
        <v>26</v>
      </c>
      <c r="N50" s="647">
        <f t="shared" si="18"/>
        <v>11</v>
      </c>
      <c r="O50" s="647">
        <f t="shared" si="18"/>
        <v>93</v>
      </c>
      <c r="P50" s="647">
        <f t="shared" si="18"/>
        <v>39</v>
      </c>
      <c r="Q50" s="647">
        <f t="shared" si="18"/>
        <v>287</v>
      </c>
      <c r="R50" s="647">
        <f t="shared" si="18"/>
        <v>2357</v>
      </c>
      <c r="S50" s="647">
        <f t="shared" si="18"/>
        <v>0</v>
      </c>
      <c r="T50" s="647">
        <f t="shared" si="18"/>
        <v>34</v>
      </c>
      <c r="U50" s="647">
        <f t="shared" si="18"/>
        <v>190</v>
      </c>
      <c r="V50" s="647">
        <f t="shared" si="18"/>
        <v>1379</v>
      </c>
      <c r="W50" s="647">
        <f t="shared" si="18"/>
        <v>512</v>
      </c>
      <c r="X50" s="647">
        <f t="shared" si="18"/>
        <v>5144</v>
      </c>
      <c r="Y50" s="647">
        <f t="shared" si="18"/>
        <v>19</v>
      </c>
      <c r="Z50" s="647">
        <f t="shared" si="18"/>
        <v>0</v>
      </c>
      <c r="AA50" s="647">
        <f t="shared" si="18"/>
        <v>44</v>
      </c>
      <c r="AB50" s="647">
        <f t="shared" si="18"/>
        <v>57</v>
      </c>
      <c r="AC50" s="647">
        <f t="shared" si="18"/>
        <v>327</v>
      </c>
      <c r="AD50" s="647">
        <f t="shared" si="18"/>
        <v>158</v>
      </c>
      <c r="AE50" s="647">
        <f t="shared" si="18"/>
        <v>4</v>
      </c>
      <c r="AF50" s="647">
        <f t="shared" si="18"/>
        <v>40</v>
      </c>
      <c r="AG50" s="647">
        <f t="shared" si="18"/>
        <v>13666</v>
      </c>
      <c r="AH50" s="647">
        <f t="shared" si="18"/>
        <v>42</v>
      </c>
      <c r="AI50" s="647">
        <f t="shared" si="18"/>
        <v>58</v>
      </c>
      <c r="AJ50" s="647">
        <f t="shared" si="18"/>
        <v>828</v>
      </c>
      <c r="AK50" s="647">
        <f t="shared" si="18"/>
        <v>3928</v>
      </c>
      <c r="AL50" s="647">
        <f t="shared" si="18"/>
        <v>464</v>
      </c>
      <c r="AM50" s="647">
        <f t="shared" si="18"/>
        <v>1561</v>
      </c>
      <c r="AN50" s="647">
        <f t="shared" si="18"/>
        <v>23</v>
      </c>
      <c r="AO50" s="647">
        <f t="shared" si="18"/>
        <v>0</v>
      </c>
      <c r="AP50" s="648">
        <f t="shared" si="18"/>
        <v>31001</v>
      </c>
      <c r="AR50" s="286"/>
    </row>
    <row r="51" spans="1:44" s="286" customFormat="1" ht="21" customHeight="1" x14ac:dyDescent="0.35">
      <c r="A51" s="245"/>
      <c r="B51" s="285" t="s">
        <v>91</v>
      </c>
      <c r="C51" s="643">
        <v>33</v>
      </c>
      <c r="D51" s="643">
        <v>0</v>
      </c>
      <c r="E51" s="643">
        <v>142</v>
      </c>
      <c r="F51" s="643">
        <v>14</v>
      </c>
      <c r="G51" s="643">
        <v>1</v>
      </c>
      <c r="H51" s="643">
        <v>0</v>
      </c>
      <c r="I51" s="643">
        <v>25</v>
      </c>
      <c r="J51" s="643">
        <v>0</v>
      </c>
      <c r="K51" s="643">
        <v>3</v>
      </c>
      <c r="L51" s="643">
        <v>6</v>
      </c>
      <c r="M51" s="643">
        <v>0</v>
      </c>
      <c r="N51" s="643">
        <v>1</v>
      </c>
      <c r="O51" s="643">
        <v>0</v>
      </c>
      <c r="P51" s="643">
        <v>0</v>
      </c>
      <c r="Q51" s="643">
        <v>4</v>
      </c>
      <c r="R51" s="643">
        <f>SUM(E51:Q51)</f>
        <v>196</v>
      </c>
      <c r="S51" s="643">
        <v>0</v>
      </c>
      <c r="T51" s="643">
        <v>4</v>
      </c>
      <c r="U51" s="643">
        <v>14</v>
      </c>
      <c r="V51" s="643">
        <v>79</v>
      </c>
      <c r="W51" s="643">
        <v>42</v>
      </c>
      <c r="X51" s="643">
        <v>358</v>
      </c>
      <c r="Y51" s="643">
        <v>3</v>
      </c>
      <c r="Z51" s="643">
        <v>0</v>
      </c>
      <c r="AA51" s="643">
        <v>0</v>
      </c>
      <c r="AB51" s="643">
        <v>3</v>
      </c>
      <c r="AC51" s="643">
        <v>13</v>
      </c>
      <c r="AD51" s="643">
        <v>14</v>
      </c>
      <c r="AE51" s="643">
        <v>0</v>
      </c>
      <c r="AF51" s="643">
        <v>1</v>
      </c>
      <c r="AG51" s="643">
        <v>1199</v>
      </c>
      <c r="AH51" s="643">
        <v>0</v>
      </c>
      <c r="AI51" s="643">
        <v>4</v>
      </c>
      <c r="AJ51" s="643">
        <v>9</v>
      </c>
      <c r="AK51" s="643">
        <v>329</v>
      </c>
      <c r="AL51" s="643">
        <v>46</v>
      </c>
      <c r="AM51" s="643">
        <v>204</v>
      </c>
      <c r="AN51" s="643">
        <v>5</v>
      </c>
      <c r="AO51" s="643">
        <v>0</v>
      </c>
      <c r="AP51" s="644">
        <f>SUM(S51:AO51)+R51+C51+D51</f>
        <v>2556</v>
      </c>
    </row>
    <row r="52" spans="1:44" s="286" customFormat="1" ht="21" customHeight="1" x14ac:dyDescent="0.35">
      <c r="A52" s="245"/>
      <c r="B52" s="285" t="s">
        <v>90</v>
      </c>
      <c r="C52" s="643">
        <v>42</v>
      </c>
      <c r="D52" s="643">
        <v>0</v>
      </c>
      <c r="E52" s="643">
        <v>320</v>
      </c>
      <c r="F52" s="643">
        <v>38</v>
      </c>
      <c r="G52" s="643">
        <v>34</v>
      </c>
      <c r="H52" s="643">
        <v>0</v>
      </c>
      <c r="I52" s="643">
        <v>11</v>
      </c>
      <c r="J52" s="643">
        <v>55</v>
      </c>
      <c r="K52" s="643">
        <v>34</v>
      </c>
      <c r="L52" s="643">
        <v>210</v>
      </c>
      <c r="M52" s="643">
        <v>25</v>
      </c>
      <c r="N52" s="643">
        <v>5</v>
      </c>
      <c r="O52" s="643">
        <v>64</v>
      </c>
      <c r="P52" s="643">
        <v>22</v>
      </c>
      <c r="Q52" s="643">
        <v>238</v>
      </c>
      <c r="R52" s="643">
        <f>SUM(E52:Q52)</f>
        <v>1056</v>
      </c>
      <c r="S52" s="643">
        <v>0</v>
      </c>
      <c r="T52" s="643">
        <v>26</v>
      </c>
      <c r="U52" s="643">
        <v>94</v>
      </c>
      <c r="V52" s="643">
        <v>882</v>
      </c>
      <c r="W52" s="643">
        <v>375</v>
      </c>
      <c r="X52" s="643">
        <v>3013</v>
      </c>
      <c r="Y52" s="643">
        <v>9</v>
      </c>
      <c r="Z52" s="643">
        <v>0</v>
      </c>
      <c r="AA52" s="643">
        <v>41</v>
      </c>
      <c r="AB52" s="643">
        <v>21</v>
      </c>
      <c r="AC52" s="643">
        <v>234</v>
      </c>
      <c r="AD52" s="643">
        <v>81</v>
      </c>
      <c r="AE52" s="643">
        <v>4</v>
      </c>
      <c r="AF52" s="643">
        <v>29</v>
      </c>
      <c r="AG52" s="643">
        <v>8489</v>
      </c>
      <c r="AH52" s="643">
        <v>35</v>
      </c>
      <c r="AI52" s="643">
        <v>32</v>
      </c>
      <c r="AJ52" s="643">
        <v>493</v>
      </c>
      <c r="AK52" s="643">
        <v>2288</v>
      </c>
      <c r="AL52" s="643">
        <v>255</v>
      </c>
      <c r="AM52" s="643">
        <v>754</v>
      </c>
      <c r="AN52" s="643">
        <v>6</v>
      </c>
      <c r="AO52" s="643">
        <v>0</v>
      </c>
      <c r="AP52" s="644">
        <f>SUM(S52:AO52)+R52+C52+D52</f>
        <v>18259</v>
      </c>
    </row>
    <row r="53" spans="1:44" s="286" customFormat="1" ht="21" customHeight="1" x14ac:dyDescent="0.35">
      <c r="A53" s="245"/>
      <c r="B53" s="285" t="s">
        <v>92</v>
      </c>
      <c r="C53" s="643">
        <v>66</v>
      </c>
      <c r="D53" s="643">
        <v>1</v>
      </c>
      <c r="E53" s="643">
        <v>594</v>
      </c>
      <c r="F53" s="643">
        <v>117</v>
      </c>
      <c r="G53" s="643">
        <v>38</v>
      </c>
      <c r="H53" s="643">
        <v>0</v>
      </c>
      <c r="I53" s="643">
        <v>8</v>
      </c>
      <c r="J53" s="643">
        <v>31</v>
      </c>
      <c r="K53" s="643">
        <v>46</v>
      </c>
      <c r="L53" s="643">
        <v>54</v>
      </c>
      <c r="M53" s="643">
        <v>0</v>
      </c>
      <c r="N53" s="643">
        <v>5</v>
      </c>
      <c r="O53" s="643">
        <v>29</v>
      </c>
      <c r="P53" s="643">
        <v>17</v>
      </c>
      <c r="Q53" s="643">
        <v>43</v>
      </c>
      <c r="R53" s="643">
        <f>SUM(E53:Q53)</f>
        <v>982</v>
      </c>
      <c r="S53" s="643">
        <v>0</v>
      </c>
      <c r="T53" s="643">
        <v>4</v>
      </c>
      <c r="U53" s="643">
        <v>68</v>
      </c>
      <c r="V53" s="643">
        <v>384</v>
      </c>
      <c r="W53" s="643">
        <v>73</v>
      </c>
      <c r="X53" s="643">
        <v>1497</v>
      </c>
      <c r="Y53" s="643">
        <v>7</v>
      </c>
      <c r="Z53" s="643">
        <v>0</v>
      </c>
      <c r="AA53" s="643">
        <v>3</v>
      </c>
      <c r="AB53" s="643">
        <v>27</v>
      </c>
      <c r="AC53" s="643">
        <v>65</v>
      </c>
      <c r="AD53" s="643">
        <v>59</v>
      </c>
      <c r="AE53" s="643">
        <v>0</v>
      </c>
      <c r="AF53" s="643">
        <v>10</v>
      </c>
      <c r="AG53" s="643">
        <v>2881</v>
      </c>
      <c r="AH53" s="643">
        <v>7</v>
      </c>
      <c r="AI53" s="643">
        <v>21</v>
      </c>
      <c r="AJ53" s="643">
        <v>289</v>
      </c>
      <c r="AK53" s="643">
        <v>1108</v>
      </c>
      <c r="AL53" s="643">
        <v>135</v>
      </c>
      <c r="AM53" s="643">
        <v>514</v>
      </c>
      <c r="AN53" s="643">
        <v>12</v>
      </c>
      <c r="AO53" s="643">
        <v>0</v>
      </c>
      <c r="AP53" s="644">
        <f>SUM(S53:AO53)+R53+C53+D53</f>
        <v>8213</v>
      </c>
    </row>
    <row r="54" spans="1:44" s="286" customFormat="1" ht="21" customHeight="1" x14ac:dyDescent="0.35">
      <c r="A54" s="245"/>
      <c r="B54" s="285" t="s">
        <v>93</v>
      </c>
      <c r="C54" s="643">
        <v>24</v>
      </c>
      <c r="D54" s="643">
        <v>0</v>
      </c>
      <c r="E54" s="643">
        <v>84</v>
      </c>
      <c r="F54" s="643">
        <v>0</v>
      </c>
      <c r="G54" s="643">
        <v>0</v>
      </c>
      <c r="H54" s="643">
        <v>0</v>
      </c>
      <c r="I54" s="643">
        <v>0</v>
      </c>
      <c r="J54" s="643">
        <v>35</v>
      </c>
      <c r="K54" s="643">
        <v>0</v>
      </c>
      <c r="L54" s="643">
        <v>1</v>
      </c>
      <c r="M54" s="643">
        <v>1</v>
      </c>
      <c r="N54" s="643">
        <v>0</v>
      </c>
      <c r="O54" s="643">
        <v>0</v>
      </c>
      <c r="P54" s="643">
        <v>0</v>
      </c>
      <c r="Q54" s="643">
        <v>2</v>
      </c>
      <c r="R54" s="643">
        <f>SUM(E54:Q54)</f>
        <v>123</v>
      </c>
      <c r="S54" s="643">
        <v>0</v>
      </c>
      <c r="T54" s="643">
        <v>0</v>
      </c>
      <c r="U54" s="643">
        <v>14</v>
      </c>
      <c r="V54" s="643">
        <v>34</v>
      </c>
      <c r="W54" s="643">
        <v>22</v>
      </c>
      <c r="X54" s="643">
        <v>276</v>
      </c>
      <c r="Y54" s="643">
        <v>0</v>
      </c>
      <c r="Z54" s="643">
        <v>0</v>
      </c>
      <c r="AA54" s="643">
        <v>0</v>
      </c>
      <c r="AB54" s="643">
        <v>6</v>
      </c>
      <c r="AC54" s="643">
        <v>15</v>
      </c>
      <c r="AD54" s="643">
        <v>4</v>
      </c>
      <c r="AE54" s="643">
        <v>0</v>
      </c>
      <c r="AF54" s="643">
        <v>0</v>
      </c>
      <c r="AG54" s="643">
        <v>1097</v>
      </c>
      <c r="AH54" s="643">
        <v>0</v>
      </c>
      <c r="AI54" s="643">
        <v>1</v>
      </c>
      <c r="AJ54" s="643">
        <v>37</v>
      </c>
      <c r="AK54" s="643">
        <v>203</v>
      </c>
      <c r="AL54" s="643">
        <v>28</v>
      </c>
      <c r="AM54" s="643">
        <v>89</v>
      </c>
      <c r="AN54" s="643">
        <v>0</v>
      </c>
      <c r="AO54" s="643">
        <v>0</v>
      </c>
      <c r="AP54" s="644">
        <f>SUM(S54:AO54)+R54+C54+D54</f>
        <v>1973</v>
      </c>
    </row>
    <row r="55" spans="1:44" s="291" customFormat="1" ht="26.4" customHeight="1" x14ac:dyDescent="0.35">
      <c r="A55" s="289" t="s">
        <v>94</v>
      </c>
      <c r="B55" s="294"/>
      <c r="C55" s="647">
        <f t="shared" ref="C55:AP55" si="19">SUM(C56:C60)</f>
        <v>82</v>
      </c>
      <c r="D55" s="647">
        <f t="shared" si="19"/>
        <v>3</v>
      </c>
      <c r="E55" s="647">
        <f t="shared" si="19"/>
        <v>547</v>
      </c>
      <c r="F55" s="647">
        <f t="shared" si="19"/>
        <v>8</v>
      </c>
      <c r="G55" s="647">
        <f t="shared" si="19"/>
        <v>47</v>
      </c>
      <c r="H55" s="647">
        <f t="shared" si="19"/>
        <v>0</v>
      </c>
      <c r="I55" s="647">
        <f t="shared" si="19"/>
        <v>115</v>
      </c>
      <c r="J55" s="647">
        <f t="shared" si="19"/>
        <v>24</v>
      </c>
      <c r="K55" s="647">
        <f t="shared" si="19"/>
        <v>22</v>
      </c>
      <c r="L55" s="647">
        <f t="shared" si="19"/>
        <v>107</v>
      </c>
      <c r="M55" s="647">
        <f t="shared" si="19"/>
        <v>0</v>
      </c>
      <c r="N55" s="647">
        <f t="shared" si="19"/>
        <v>1</v>
      </c>
      <c r="O55" s="647">
        <f t="shared" si="19"/>
        <v>2</v>
      </c>
      <c r="P55" s="647">
        <f t="shared" si="19"/>
        <v>36</v>
      </c>
      <c r="Q55" s="647">
        <f t="shared" si="19"/>
        <v>106</v>
      </c>
      <c r="R55" s="647">
        <f t="shared" si="19"/>
        <v>1015</v>
      </c>
      <c r="S55" s="647">
        <f t="shared" si="19"/>
        <v>4</v>
      </c>
      <c r="T55" s="647">
        <f t="shared" si="19"/>
        <v>2</v>
      </c>
      <c r="U55" s="647">
        <f t="shared" si="19"/>
        <v>62</v>
      </c>
      <c r="V55" s="647">
        <f t="shared" si="19"/>
        <v>353</v>
      </c>
      <c r="W55" s="647">
        <f t="shared" si="19"/>
        <v>109</v>
      </c>
      <c r="X55" s="647">
        <f t="shared" si="19"/>
        <v>1589</v>
      </c>
      <c r="Y55" s="647">
        <f t="shared" si="19"/>
        <v>8</v>
      </c>
      <c r="Z55" s="647">
        <f t="shared" si="19"/>
        <v>0</v>
      </c>
      <c r="AA55" s="647">
        <f t="shared" si="19"/>
        <v>0</v>
      </c>
      <c r="AB55" s="647">
        <f t="shared" si="19"/>
        <v>32</v>
      </c>
      <c r="AC55" s="647">
        <f t="shared" si="19"/>
        <v>39</v>
      </c>
      <c r="AD55" s="647">
        <f t="shared" si="19"/>
        <v>18</v>
      </c>
      <c r="AE55" s="647">
        <f t="shared" si="19"/>
        <v>5</v>
      </c>
      <c r="AF55" s="647">
        <f t="shared" si="19"/>
        <v>2</v>
      </c>
      <c r="AG55" s="647">
        <f t="shared" si="19"/>
        <v>3260</v>
      </c>
      <c r="AH55" s="647">
        <f t="shared" si="19"/>
        <v>12</v>
      </c>
      <c r="AI55" s="647">
        <f t="shared" si="19"/>
        <v>45</v>
      </c>
      <c r="AJ55" s="647">
        <f t="shared" si="19"/>
        <v>51</v>
      </c>
      <c r="AK55" s="647">
        <f t="shared" si="19"/>
        <v>990</v>
      </c>
      <c r="AL55" s="647">
        <f t="shared" si="19"/>
        <v>140</v>
      </c>
      <c r="AM55" s="647">
        <f t="shared" si="19"/>
        <v>452</v>
      </c>
      <c r="AN55" s="647">
        <f t="shared" si="19"/>
        <v>5</v>
      </c>
      <c r="AO55" s="647">
        <f t="shared" si="19"/>
        <v>0</v>
      </c>
      <c r="AP55" s="648">
        <f t="shared" si="19"/>
        <v>8278</v>
      </c>
      <c r="AR55" s="286"/>
    </row>
    <row r="56" spans="1:44" s="286" customFormat="1" ht="21" customHeight="1" x14ac:dyDescent="0.35">
      <c r="A56" s="245"/>
      <c r="B56" s="285" t="s">
        <v>95</v>
      </c>
      <c r="C56" s="643">
        <v>11</v>
      </c>
      <c r="D56" s="643">
        <v>0</v>
      </c>
      <c r="E56" s="643">
        <v>325</v>
      </c>
      <c r="F56" s="643">
        <v>3</v>
      </c>
      <c r="G56" s="643">
        <v>12</v>
      </c>
      <c r="H56" s="643">
        <v>0</v>
      </c>
      <c r="I56" s="643">
        <v>1</v>
      </c>
      <c r="J56" s="643">
        <v>0</v>
      </c>
      <c r="K56" s="643">
        <v>0</v>
      </c>
      <c r="L56" s="643">
        <v>1</v>
      </c>
      <c r="M56" s="643">
        <v>0</v>
      </c>
      <c r="N56" s="643">
        <v>0</v>
      </c>
      <c r="O56" s="643">
        <v>0</v>
      </c>
      <c r="P56" s="643">
        <v>36</v>
      </c>
      <c r="Q56" s="643">
        <v>0</v>
      </c>
      <c r="R56" s="643">
        <f>SUM(E56:Q56)</f>
        <v>378</v>
      </c>
      <c r="S56" s="643">
        <v>2</v>
      </c>
      <c r="T56" s="643">
        <v>1</v>
      </c>
      <c r="U56" s="643">
        <v>5</v>
      </c>
      <c r="V56" s="643">
        <v>46</v>
      </c>
      <c r="W56" s="643">
        <v>19</v>
      </c>
      <c r="X56" s="643">
        <v>224</v>
      </c>
      <c r="Y56" s="643">
        <v>5</v>
      </c>
      <c r="Z56" s="643">
        <v>0</v>
      </c>
      <c r="AA56" s="643">
        <v>0</v>
      </c>
      <c r="AB56" s="643">
        <v>1</v>
      </c>
      <c r="AC56" s="643">
        <v>3</v>
      </c>
      <c r="AD56" s="643">
        <v>3</v>
      </c>
      <c r="AE56" s="643">
        <v>0</v>
      </c>
      <c r="AF56" s="643">
        <v>0</v>
      </c>
      <c r="AG56" s="643">
        <v>954</v>
      </c>
      <c r="AH56" s="643">
        <v>6</v>
      </c>
      <c r="AI56" s="643">
        <v>3</v>
      </c>
      <c r="AJ56" s="643">
        <v>12</v>
      </c>
      <c r="AK56" s="643">
        <v>180</v>
      </c>
      <c r="AL56" s="643">
        <v>23</v>
      </c>
      <c r="AM56" s="643">
        <v>114</v>
      </c>
      <c r="AN56" s="643">
        <v>1</v>
      </c>
      <c r="AO56" s="643">
        <v>0</v>
      </c>
      <c r="AP56" s="644">
        <f>SUM(S56:AO56)+R56+C56+D56</f>
        <v>1991</v>
      </c>
    </row>
    <row r="57" spans="1:44" s="286" customFormat="1" ht="21" customHeight="1" x14ac:dyDescent="0.35">
      <c r="A57" s="245"/>
      <c r="B57" s="285" t="s">
        <v>96</v>
      </c>
      <c r="C57" s="643">
        <v>19</v>
      </c>
      <c r="D57" s="643">
        <v>0</v>
      </c>
      <c r="E57" s="643">
        <v>20</v>
      </c>
      <c r="F57" s="643">
        <v>2</v>
      </c>
      <c r="G57" s="643">
        <v>14</v>
      </c>
      <c r="H57" s="643">
        <v>0</v>
      </c>
      <c r="I57" s="643">
        <v>4</v>
      </c>
      <c r="J57" s="643">
        <v>0</v>
      </c>
      <c r="K57" s="643">
        <v>2</v>
      </c>
      <c r="L57" s="643">
        <v>100</v>
      </c>
      <c r="M57" s="643">
        <v>0</v>
      </c>
      <c r="N57" s="643">
        <v>0</v>
      </c>
      <c r="O57" s="643">
        <v>0</v>
      </c>
      <c r="P57" s="643">
        <v>0</v>
      </c>
      <c r="Q57" s="643">
        <v>3</v>
      </c>
      <c r="R57" s="643">
        <f>SUM(E57:Q57)</f>
        <v>145</v>
      </c>
      <c r="S57" s="643">
        <v>0</v>
      </c>
      <c r="T57" s="643">
        <v>0</v>
      </c>
      <c r="U57" s="643">
        <v>13</v>
      </c>
      <c r="V57" s="643">
        <v>107</v>
      </c>
      <c r="W57" s="643">
        <v>9</v>
      </c>
      <c r="X57" s="643">
        <v>305</v>
      </c>
      <c r="Y57" s="643">
        <v>1</v>
      </c>
      <c r="Z57" s="643">
        <v>0</v>
      </c>
      <c r="AA57" s="643">
        <v>0</v>
      </c>
      <c r="AB57" s="643">
        <v>8</v>
      </c>
      <c r="AC57" s="643">
        <v>9</v>
      </c>
      <c r="AD57" s="643">
        <v>4</v>
      </c>
      <c r="AE57" s="643">
        <v>0</v>
      </c>
      <c r="AF57" s="643">
        <v>0</v>
      </c>
      <c r="AG57" s="643">
        <v>476</v>
      </c>
      <c r="AH57" s="643">
        <v>1</v>
      </c>
      <c r="AI57" s="643">
        <v>1</v>
      </c>
      <c r="AJ57" s="643">
        <v>6</v>
      </c>
      <c r="AK57" s="643">
        <v>115</v>
      </c>
      <c r="AL57" s="643">
        <v>12</v>
      </c>
      <c r="AM57" s="643">
        <v>63</v>
      </c>
      <c r="AN57" s="643">
        <v>1</v>
      </c>
      <c r="AO57" s="643">
        <v>0</v>
      </c>
      <c r="AP57" s="644">
        <f>SUM(S57:AO57)+R57+C57+D57</f>
        <v>1295</v>
      </c>
    </row>
    <row r="58" spans="1:44" s="286" customFormat="1" ht="21" customHeight="1" x14ac:dyDescent="0.35">
      <c r="A58" s="245"/>
      <c r="B58" s="285" t="s">
        <v>97</v>
      </c>
      <c r="C58" s="643">
        <v>22</v>
      </c>
      <c r="D58" s="643">
        <v>3</v>
      </c>
      <c r="E58" s="643">
        <v>118</v>
      </c>
      <c r="F58" s="643">
        <v>3</v>
      </c>
      <c r="G58" s="643">
        <v>5</v>
      </c>
      <c r="H58" s="643">
        <v>0</v>
      </c>
      <c r="I58" s="643">
        <v>0</v>
      </c>
      <c r="J58" s="643">
        <v>24</v>
      </c>
      <c r="K58" s="643">
        <v>1</v>
      </c>
      <c r="L58" s="643">
        <v>4</v>
      </c>
      <c r="M58" s="643">
        <v>0</v>
      </c>
      <c r="N58" s="643">
        <v>1</v>
      </c>
      <c r="O58" s="643">
        <v>0</v>
      </c>
      <c r="P58" s="643">
        <v>0</v>
      </c>
      <c r="Q58" s="643">
        <v>75</v>
      </c>
      <c r="R58" s="643">
        <f>SUM(E58:Q58)</f>
        <v>231</v>
      </c>
      <c r="S58" s="643">
        <v>0</v>
      </c>
      <c r="T58" s="643">
        <v>0</v>
      </c>
      <c r="U58" s="643">
        <v>16</v>
      </c>
      <c r="V58" s="643">
        <v>91</v>
      </c>
      <c r="W58" s="643">
        <v>54</v>
      </c>
      <c r="X58" s="643">
        <v>538</v>
      </c>
      <c r="Y58" s="643">
        <v>0</v>
      </c>
      <c r="Z58" s="643">
        <v>0</v>
      </c>
      <c r="AA58" s="643">
        <v>0</v>
      </c>
      <c r="AB58" s="643">
        <v>6</v>
      </c>
      <c r="AC58" s="643">
        <v>12</v>
      </c>
      <c r="AD58" s="643">
        <v>5</v>
      </c>
      <c r="AE58" s="643">
        <v>5</v>
      </c>
      <c r="AF58" s="643">
        <v>0</v>
      </c>
      <c r="AG58" s="643">
        <v>618</v>
      </c>
      <c r="AH58" s="643">
        <v>1</v>
      </c>
      <c r="AI58" s="643">
        <v>1</v>
      </c>
      <c r="AJ58" s="643">
        <v>16</v>
      </c>
      <c r="AK58" s="643">
        <v>126</v>
      </c>
      <c r="AL58" s="643">
        <v>69</v>
      </c>
      <c r="AM58" s="643">
        <v>90</v>
      </c>
      <c r="AN58" s="643">
        <v>0</v>
      </c>
      <c r="AO58" s="643">
        <v>0</v>
      </c>
      <c r="AP58" s="644">
        <f>SUM(S58:AO58)+R58+C58+D58</f>
        <v>1904</v>
      </c>
    </row>
    <row r="59" spans="1:44" s="286" customFormat="1" ht="21" customHeight="1" x14ac:dyDescent="0.35">
      <c r="A59" s="245"/>
      <c r="B59" s="285" t="s">
        <v>98</v>
      </c>
      <c r="C59" s="643">
        <v>19</v>
      </c>
      <c r="D59" s="643">
        <v>0</v>
      </c>
      <c r="E59" s="643">
        <v>64</v>
      </c>
      <c r="F59" s="643">
        <v>0</v>
      </c>
      <c r="G59" s="643">
        <v>12</v>
      </c>
      <c r="H59" s="643">
        <v>0</v>
      </c>
      <c r="I59" s="643">
        <v>107</v>
      </c>
      <c r="J59" s="643">
        <v>0</v>
      </c>
      <c r="K59" s="643">
        <v>19</v>
      </c>
      <c r="L59" s="643">
        <v>2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204</v>
      </c>
      <c r="S59" s="643">
        <v>2</v>
      </c>
      <c r="T59" s="643">
        <v>0</v>
      </c>
      <c r="U59" s="643">
        <v>22</v>
      </c>
      <c r="V59" s="643">
        <v>68</v>
      </c>
      <c r="W59" s="643">
        <v>12</v>
      </c>
      <c r="X59" s="643">
        <v>373</v>
      </c>
      <c r="Y59" s="643">
        <v>2</v>
      </c>
      <c r="Z59" s="643">
        <v>0</v>
      </c>
      <c r="AA59" s="643">
        <v>0</v>
      </c>
      <c r="AB59" s="643">
        <v>8</v>
      </c>
      <c r="AC59" s="643">
        <v>11</v>
      </c>
      <c r="AD59" s="643">
        <v>5</v>
      </c>
      <c r="AE59" s="643">
        <v>0</v>
      </c>
      <c r="AF59" s="643">
        <v>1</v>
      </c>
      <c r="AG59" s="643">
        <v>824</v>
      </c>
      <c r="AH59" s="643">
        <v>3</v>
      </c>
      <c r="AI59" s="643">
        <v>40</v>
      </c>
      <c r="AJ59" s="643">
        <v>7</v>
      </c>
      <c r="AK59" s="643">
        <v>398</v>
      </c>
      <c r="AL59" s="643">
        <v>18</v>
      </c>
      <c r="AM59" s="643">
        <v>100</v>
      </c>
      <c r="AN59" s="643">
        <v>0</v>
      </c>
      <c r="AO59" s="643">
        <v>0</v>
      </c>
      <c r="AP59" s="644">
        <f>SUM(S59:AO59)+R59+C59+D59</f>
        <v>2117</v>
      </c>
    </row>
    <row r="60" spans="1:44" s="286" customFormat="1" ht="21" customHeight="1" x14ac:dyDescent="0.35">
      <c r="A60" s="245"/>
      <c r="B60" s="285" t="s">
        <v>99</v>
      </c>
      <c r="C60" s="643">
        <v>11</v>
      </c>
      <c r="D60" s="643">
        <v>0</v>
      </c>
      <c r="E60" s="643">
        <v>20</v>
      </c>
      <c r="F60" s="643">
        <v>0</v>
      </c>
      <c r="G60" s="643">
        <v>4</v>
      </c>
      <c r="H60" s="643">
        <v>0</v>
      </c>
      <c r="I60" s="643">
        <v>3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2</v>
      </c>
      <c r="P60" s="643">
        <v>0</v>
      </c>
      <c r="Q60" s="643">
        <v>28</v>
      </c>
      <c r="R60" s="643">
        <f>SUM(E60:Q60)</f>
        <v>57</v>
      </c>
      <c r="S60" s="643">
        <v>0</v>
      </c>
      <c r="T60" s="643">
        <v>1</v>
      </c>
      <c r="U60" s="643">
        <v>6</v>
      </c>
      <c r="V60" s="643">
        <v>41</v>
      </c>
      <c r="W60" s="643">
        <v>15</v>
      </c>
      <c r="X60" s="643">
        <v>149</v>
      </c>
      <c r="Y60" s="643">
        <v>0</v>
      </c>
      <c r="Z60" s="643">
        <v>0</v>
      </c>
      <c r="AA60" s="643">
        <v>0</v>
      </c>
      <c r="AB60" s="643">
        <v>9</v>
      </c>
      <c r="AC60" s="643">
        <v>4</v>
      </c>
      <c r="AD60" s="643">
        <v>1</v>
      </c>
      <c r="AE60" s="643">
        <v>0</v>
      </c>
      <c r="AF60" s="643">
        <v>1</v>
      </c>
      <c r="AG60" s="643">
        <v>388</v>
      </c>
      <c r="AH60" s="643">
        <v>1</v>
      </c>
      <c r="AI60" s="643">
        <v>0</v>
      </c>
      <c r="AJ60" s="643">
        <v>10</v>
      </c>
      <c r="AK60" s="643">
        <v>171</v>
      </c>
      <c r="AL60" s="643">
        <v>18</v>
      </c>
      <c r="AM60" s="643">
        <v>85</v>
      </c>
      <c r="AN60" s="643">
        <v>3</v>
      </c>
      <c r="AO60" s="643">
        <v>0</v>
      </c>
      <c r="AP60" s="644">
        <f>SUM(S60:AO60)+R60+C60+D60</f>
        <v>971</v>
      </c>
    </row>
    <row r="61" spans="1:44" s="291" customFormat="1" ht="26.4" customHeight="1" x14ac:dyDescent="0.35">
      <c r="A61" s="289" t="s">
        <v>100</v>
      </c>
      <c r="B61" s="294"/>
      <c r="C61" s="647">
        <f t="shared" ref="C61:AP61" si="20">SUM(C62:C64)</f>
        <v>106</v>
      </c>
      <c r="D61" s="647">
        <f t="shared" si="20"/>
        <v>5</v>
      </c>
      <c r="E61" s="647">
        <f t="shared" si="20"/>
        <v>427</v>
      </c>
      <c r="F61" s="647">
        <f t="shared" si="20"/>
        <v>4</v>
      </c>
      <c r="G61" s="647">
        <f t="shared" si="20"/>
        <v>21</v>
      </c>
      <c r="H61" s="647">
        <f t="shared" si="20"/>
        <v>0</v>
      </c>
      <c r="I61" s="647">
        <f t="shared" si="20"/>
        <v>7</v>
      </c>
      <c r="J61" s="647">
        <f t="shared" si="20"/>
        <v>24</v>
      </c>
      <c r="K61" s="647">
        <f t="shared" si="20"/>
        <v>10</v>
      </c>
      <c r="L61" s="647">
        <f t="shared" si="20"/>
        <v>28</v>
      </c>
      <c r="M61" s="647">
        <f t="shared" si="20"/>
        <v>1</v>
      </c>
      <c r="N61" s="647">
        <f t="shared" si="20"/>
        <v>0</v>
      </c>
      <c r="O61" s="647">
        <f t="shared" si="20"/>
        <v>2</v>
      </c>
      <c r="P61" s="647">
        <f t="shared" si="20"/>
        <v>1</v>
      </c>
      <c r="Q61" s="647">
        <f t="shared" si="20"/>
        <v>37</v>
      </c>
      <c r="R61" s="647">
        <f t="shared" si="20"/>
        <v>562</v>
      </c>
      <c r="S61" s="647">
        <f t="shared" si="20"/>
        <v>0</v>
      </c>
      <c r="T61" s="647">
        <f t="shared" si="20"/>
        <v>10</v>
      </c>
      <c r="U61" s="647">
        <f t="shared" si="20"/>
        <v>56</v>
      </c>
      <c r="V61" s="647">
        <f t="shared" si="20"/>
        <v>409</v>
      </c>
      <c r="W61" s="647">
        <f t="shared" si="20"/>
        <v>118</v>
      </c>
      <c r="X61" s="647">
        <f t="shared" si="20"/>
        <v>1978</v>
      </c>
      <c r="Y61" s="647">
        <f t="shared" si="20"/>
        <v>6</v>
      </c>
      <c r="Z61" s="647">
        <f t="shared" si="20"/>
        <v>0</v>
      </c>
      <c r="AA61" s="647">
        <f t="shared" si="20"/>
        <v>0</v>
      </c>
      <c r="AB61" s="647">
        <f t="shared" si="20"/>
        <v>20</v>
      </c>
      <c r="AC61" s="647">
        <f t="shared" si="20"/>
        <v>73</v>
      </c>
      <c r="AD61" s="647">
        <f t="shared" si="20"/>
        <v>31</v>
      </c>
      <c r="AE61" s="647">
        <f t="shared" si="20"/>
        <v>7</v>
      </c>
      <c r="AF61" s="647">
        <f t="shared" si="20"/>
        <v>24</v>
      </c>
      <c r="AG61" s="647">
        <f t="shared" si="20"/>
        <v>5835</v>
      </c>
      <c r="AH61" s="647">
        <f t="shared" si="20"/>
        <v>6</v>
      </c>
      <c r="AI61" s="647">
        <f t="shared" si="20"/>
        <v>21</v>
      </c>
      <c r="AJ61" s="647">
        <f t="shared" si="20"/>
        <v>215</v>
      </c>
      <c r="AK61" s="647">
        <f t="shared" si="20"/>
        <v>1682</v>
      </c>
      <c r="AL61" s="647">
        <f t="shared" si="20"/>
        <v>168</v>
      </c>
      <c r="AM61" s="647">
        <f t="shared" si="20"/>
        <v>721</v>
      </c>
      <c r="AN61" s="647">
        <f t="shared" si="20"/>
        <v>12</v>
      </c>
      <c r="AO61" s="647">
        <f t="shared" si="20"/>
        <v>0</v>
      </c>
      <c r="AP61" s="648">
        <f t="shared" si="20"/>
        <v>12065</v>
      </c>
      <c r="AR61" s="286"/>
    </row>
    <row r="62" spans="1:44" s="286" customFormat="1" ht="21" customHeight="1" x14ac:dyDescent="0.35">
      <c r="A62" s="245"/>
      <c r="B62" s="285" t="s">
        <v>101</v>
      </c>
      <c r="C62" s="643">
        <v>37</v>
      </c>
      <c r="D62" s="643">
        <v>1</v>
      </c>
      <c r="E62" s="643">
        <v>76</v>
      </c>
      <c r="F62" s="643">
        <v>2</v>
      </c>
      <c r="G62" s="643">
        <v>6</v>
      </c>
      <c r="H62" s="643">
        <v>0</v>
      </c>
      <c r="I62" s="643">
        <v>1</v>
      </c>
      <c r="J62" s="643">
        <v>23</v>
      </c>
      <c r="K62" s="643">
        <v>1</v>
      </c>
      <c r="L62" s="643">
        <v>5</v>
      </c>
      <c r="M62" s="643">
        <v>0</v>
      </c>
      <c r="N62" s="643">
        <v>0</v>
      </c>
      <c r="O62" s="643">
        <v>0</v>
      </c>
      <c r="P62" s="643">
        <v>0</v>
      </c>
      <c r="Q62" s="643">
        <v>4</v>
      </c>
      <c r="R62" s="643">
        <f>SUM(E62:Q62)</f>
        <v>118</v>
      </c>
      <c r="S62" s="643">
        <v>0</v>
      </c>
      <c r="T62" s="643">
        <v>0</v>
      </c>
      <c r="U62" s="643">
        <v>10</v>
      </c>
      <c r="V62" s="643">
        <v>120</v>
      </c>
      <c r="W62" s="643">
        <v>37</v>
      </c>
      <c r="X62" s="643">
        <v>606</v>
      </c>
      <c r="Y62" s="643">
        <v>0</v>
      </c>
      <c r="Z62" s="643">
        <v>0</v>
      </c>
      <c r="AA62" s="643">
        <v>0</v>
      </c>
      <c r="AB62" s="643">
        <v>10</v>
      </c>
      <c r="AC62" s="643">
        <v>15</v>
      </c>
      <c r="AD62" s="643">
        <v>7</v>
      </c>
      <c r="AE62" s="643">
        <v>0</v>
      </c>
      <c r="AF62" s="643">
        <v>5</v>
      </c>
      <c r="AG62" s="643">
        <v>1003</v>
      </c>
      <c r="AH62" s="643">
        <v>0</v>
      </c>
      <c r="AI62" s="643">
        <v>9</v>
      </c>
      <c r="AJ62" s="643">
        <v>38</v>
      </c>
      <c r="AK62" s="643">
        <v>656</v>
      </c>
      <c r="AL62" s="643">
        <v>39</v>
      </c>
      <c r="AM62" s="643">
        <v>209</v>
      </c>
      <c r="AN62" s="643">
        <v>10</v>
      </c>
      <c r="AO62" s="643">
        <v>0</v>
      </c>
      <c r="AP62" s="644">
        <f>SUM(S62:AO62)+R62+C62+D62</f>
        <v>2930</v>
      </c>
    </row>
    <row r="63" spans="1:44" s="286" customFormat="1" ht="21" customHeight="1" x14ac:dyDescent="0.35">
      <c r="A63" s="245"/>
      <c r="B63" s="285" t="s">
        <v>100</v>
      </c>
      <c r="C63" s="643">
        <v>44</v>
      </c>
      <c r="D63" s="643">
        <v>0</v>
      </c>
      <c r="E63" s="643">
        <v>327</v>
      </c>
      <c r="F63" s="643">
        <v>2</v>
      </c>
      <c r="G63" s="643">
        <v>13</v>
      </c>
      <c r="H63" s="643">
        <v>0</v>
      </c>
      <c r="I63" s="643">
        <v>4</v>
      </c>
      <c r="J63" s="643">
        <v>1</v>
      </c>
      <c r="K63" s="643">
        <v>8</v>
      </c>
      <c r="L63" s="643">
        <v>19</v>
      </c>
      <c r="M63" s="643">
        <v>1</v>
      </c>
      <c r="N63" s="643">
        <v>0</v>
      </c>
      <c r="O63" s="643">
        <v>1</v>
      </c>
      <c r="P63" s="643">
        <v>1</v>
      </c>
      <c r="Q63" s="643">
        <v>31</v>
      </c>
      <c r="R63" s="643">
        <f>SUM(E63:Q63)</f>
        <v>408</v>
      </c>
      <c r="S63" s="643">
        <v>0</v>
      </c>
      <c r="T63" s="643">
        <v>10</v>
      </c>
      <c r="U63" s="643">
        <v>40</v>
      </c>
      <c r="V63" s="643">
        <v>244</v>
      </c>
      <c r="W63" s="643">
        <v>47</v>
      </c>
      <c r="X63" s="643">
        <v>1191</v>
      </c>
      <c r="Y63" s="643">
        <v>6</v>
      </c>
      <c r="Z63" s="643">
        <v>0</v>
      </c>
      <c r="AA63" s="643">
        <v>0</v>
      </c>
      <c r="AB63" s="643">
        <v>7</v>
      </c>
      <c r="AC63" s="643">
        <v>57</v>
      </c>
      <c r="AD63" s="643">
        <v>21</v>
      </c>
      <c r="AE63" s="643">
        <v>3</v>
      </c>
      <c r="AF63" s="643">
        <v>19</v>
      </c>
      <c r="AG63" s="643">
        <v>4385</v>
      </c>
      <c r="AH63" s="643">
        <v>6</v>
      </c>
      <c r="AI63" s="643">
        <v>12</v>
      </c>
      <c r="AJ63" s="643">
        <v>157</v>
      </c>
      <c r="AK63" s="643">
        <v>731</v>
      </c>
      <c r="AL63" s="643">
        <v>115</v>
      </c>
      <c r="AM63" s="643">
        <v>454</v>
      </c>
      <c r="AN63" s="643">
        <v>1</v>
      </c>
      <c r="AO63" s="643">
        <v>0</v>
      </c>
      <c r="AP63" s="644">
        <f>SUM(S63:AO63)+R63+C63+D63</f>
        <v>7958</v>
      </c>
    </row>
    <row r="64" spans="1:44" s="286" customFormat="1" ht="21" customHeight="1" x14ac:dyDescent="0.35">
      <c r="A64" s="245"/>
      <c r="B64" s="285" t="s">
        <v>102</v>
      </c>
      <c r="C64" s="643">
        <v>25</v>
      </c>
      <c r="D64" s="643">
        <v>4</v>
      </c>
      <c r="E64" s="643">
        <v>24</v>
      </c>
      <c r="F64" s="643">
        <v>0</v>
      </c>
      <c r="G64" s="643">
        <v>2</v>
      </c>
      <c r="H64" s="643">
        <v>0</v>
      </c>
      <c r="I64" s="643">
        <v>2</v>
      </c>
      <c r="J64" s="643">
        <v>0</v>
      </c>
      <c r="K64" s="643">
        <v>1</v>
      </c>
      <c r="L64" s="643">
        <v>4</v>
      </c>
      <c r="M64" s="643">
        <v>0</v>
      </c>
      <c r="N64" s="643">
        <v>0</v>
      </c>
      <c r="O64" s="643">
        <v>1</v>
      </c>
      <c r="P64" s="643">
        <v>0</v>
      </c>
      <c r="Q64" s="643">
        <v>2</v>
      </c>
      <c r="R64" s="643">
        <f>SUM(E64:Q64)</f>
        <v>36</v>
      </c>
      <c r="S64" s="643">
        <v>0</v>
      </c>
      <c r="T64" s="643">
        <v>0</v>
      </c>
      <c r="U64" s="643">
        <v>6</v>
      </c>
      <c r="V64" s="643">
        <v>45</v>
      </c>
      <c r="W64" s="643">
        <v>34</v>
      </c>
      <c r="X64" s="643">
        <v>181</v>
      </c>
      <c r="Y64" s="643">
        <v>0</v>
      </c>
      <c r="Z64" s="643">
        <v>0</v>
      </c>
      <c r="AA64" s="643">
        <v>0</v>
      </c>
      <c r="AB64" s="643">
        <v>3</v>
      </c>
      <c r="AC64" s="643">
        <v>1</v>
      </c>
      <c r="AD64" s="643">
        <v>3</v>
      </c>
      <c r="AE64" s="643">
        <v>4</v>
      </c>
      <c r="AF64" s="643">
        <v>0</v>
      </c>
      <c r="AG64" s="643">
        <v>447</v>
      </c>
      <c r="AH64" s="643">
        <v>0</v>
      </c>
      <c r="AI64" s="643">
        <v>0</v>
      </c>
      <c r="AJ64" s="643">
        <v>20</v>
      </c>
      <c r="AK64" s="643">
        <v>295</v>
      </c>
      <c r="AL64" s="643">
        <v>14</v>
      </c>
      <c r="AM64" s="643">
        <v>58</v>
      </c>
      <c r="AN64" s="643">
        <v>1</v>
      </c>
      <c r="AO64" s="643">
        <v>0</v>
      </c>
      <c r="AP64" s="644">
        <f>SUM(S64:AO64)+R64+C64+D64</f>
        <v>1177</v>
      </c>
    </row>
    <row r="65" spans="1:45" s="286" customFormat="1" ht="42" customHeight="1" x14ac:dyDescent="0.35">
      <c r="A65" s="743" t="s">
        <v>280</v>
      </c>
      <c r="B65" s="725"/>
      <c r="C65" s="647">
        <v>1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f t="shared" ref="R65:R66" si="21">SUM(E65:Q65)</f>
        <v>0</v>
      </c>
      <c r="S65" s="647">
        <v>0</v>
      </c>
      <c r="T65" s="647">
        <v>0</v>
      </c>
      <c r="U65" s="647">
        <v>1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3</v>
      </c>
      <c r="AD65" s="647">
        <v>1</v>
      </c>
      <c r="AE65" s="647">
        <v>0</v>
      </c>
      <c r="AF65" s="647">
        <v>0</v>
      </c>
      <c r="AG65" s="647">
        <v>1</v>
      </c>
      <c r="AH65" s="647">
        <v>1</v>
      </c>
      <c r="AI65" s="647">
        <v>1</v>
      </c>
      <c r="AJ65" s="647">
        <v>0</v>
      </c>
      <c r="AK65" s="647">
        <v>0</v>
      </c>
      <c r="AL65" s="647">
        <v>0</v>
      </c>
      <c r="AM65" s="647">
        <v>0</v>
      </c>
      <c r="AN65" s="647">
        <v>15</v>
      </c>
      <c r="AO65" s="647">
        <v>0</v>
      </c>
      <c r="AP65" s="648">
        <f>SUM(S65:AO65)+R65+C65+D65</f>
        <v>24</v>
      </c>
    </row>
    <row r="66" spans="1:45" s="286" customFormat="1" ht="42" customHeight="1" x14ac:dyDescent="0.35">
      <c r="A66" s="743" t="s">
        <v>297</v>
      </c>
      <c r="B66" s="725"/>
      <c r="C66" s="647">
        <v>29</v>
      </c>
      <c r="D66" s="647">
        <v>0</v>
      </c>
      <c r="E66" s="647">
        <v>107</v>
      </c>
      <c r="F66" s="647">
        <v>67</v>
      </c>
      <c r="G66" s="647">
        <v>12</v>
      </c>
      <c r="H66" s="647">
        <v>0</v>
      </c>
      <c r="I66" s="647">
        <v>6</v>
      </c>
      <c r="J66" s="647">
        <v>17</v>
      </c>
      <c r="K66" s="647">
        <v>36</v>
      </c>
      <c r="L66" s="647">
        <v>26</v>
      </c>
      <c r="M66" s="647">
        <v>0</v>
      </c>
      <c r="N66" s="647">
        <v>2</v>
      </c>
      <c r="O66" s="647">
        <v>2</v>
      </c>
      <c r="P66" s="647">
        <v>1</v>
      </c>
      <c r="Q66" s="647">
        <v>17</v>
      </c>
      <c r="R66" s="647">
        <f t="shared" si="21"/>
        <v>293</v>
      </c>
      <c r="S66" s="647">
        <v>0</v>
      </c>
      <c r="T66" s="647">
        <v>2</v>
      </c>
      <c r="U66" s="647">
        <v>23</v>
      </c>
      <c r="V66" s="647">
        <v>156</v>
      </c>
      <c r="W66" s="647">
        <v>24</v>
      </c>
      <c r="X66" s="647">
        <v>421</v>
      </c>
      <c r="Y66" s="647">
        <v>5</v>
      </c>
      <c r="Z66" s="647">
        <v>0</v>
      </c>
      <c r="AA66" s="647">
        <v>1</v>
      </c>
      <c r="AB66" s="647">
        <v>12</v>
      </c>
      <c r="AC66" s="647">
        <v>5</v>
      </c>
      <c r="AD66" s="647">
        <v>21</v>
      </c>
      <c r="AE66" s="647">
        <v>0</v>
      </c>
      <c r="AF66" s="647">
        <v>5</v>
      </c>
      <c r="AG66" s="647">
        <v>532</v>
      </c>
      <c r="AH66" s="647">
        <v>1</v>
      </c>
      <c r="AI66" s="647">
        <v>5</v>
      </c>
      <c r="AJ66" s="647">
        <v>160</v>
      </c>
      <c r="AK66" s="647">
        <v>414</v>
      </c>
      <c r="AL66" s="647">
        <v>26</v>
      </c>
      <c r="AM66" s="647">
        <v>117</v>
      </c>
      <c r="AN66" s="647">
        <v>9</v>
      </c>
      <c r="AO66" s="647">
        <v>0</v>
      </c>
      <c r="AP66" s="648">
        <f>SUM(S66:AO66)+R66+C66+D66</f>
        <v>2261</v>
      </c>
    </row>
    <row r="67" spans="1:45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</row>
    <row r="68" spans="1:45" s="298" customFormat="1" ht="35.25" customHeight="1" thickBot="1" x14ac:dyDescent="0.3">
      <c r="A68" s="296" t="s">
        <v>103</v>
      </c>
      <c r="B68" s="297"/>
      <c r="C68" s="249">
        <f t="shared" ref="C68:AP68" si="22">C8+C10+C39</f>
        <v>4955</v>
      </c>
      <c r="D68" s="249">
        <f t="shared" si="22"/>
        <v>14</v>
      </c>
      <c r="E68" s="249">
        <f t="shared" si="22"/>
        <v>16782</v>
      </c>
      <c r="F68" s="249">
        <f t="shared" si="22"/>
        <v>4588</v>
      </c>
      <c r="G68" s="249">
        <f t="shared" si="22"/>
        <v>2577</v>
      </c>
      <c r="H68" s="249">
        <f t="shared" si="22"/>
        <v>24</v>
      </c>
      <c r="I68" s="249">
        <f t="shared" si="22"/>
        <v>1652</v>
      </c>
      <c r="J68" s="249">
        <f t="shared" si="22"/>
        <v>3360</v>
      </c>
      <c r="K68" s="249">
        <f t="shared" si="22"/>
        <v>2446</v>
      </c>
      <c r="L68" s="249">
        <f t="shared" si="22"/>
        <v>2827</v>
      </c>
      <c r="M68" s="249">
        <f t="shared" si="22"/>
        <v>1594</v>
      </c>
      <c r="N68" s="249">
        <f t="shared" si="22"/>
        <v>1096</v>
      </c>
      <c r="O68" s="249">
        <f t="shared" si="22"/>
        <v>1459</v>
      </c>
      <c r="P68" s="249">
        <f t="shared" si="22"/>
        <v>2968</v>
      </c>
      <c r="Q68" s="249">
        <f t="shared" si="22"/>
        <v>2715</v>
      </c>
      <c r="R68" s="249">
        <f t="shared" si="22"/>
        <v>44088</v>
      </c>
      <c r="S68" s="249">
        <f t="shared" si="22"/>
        <v>13</v>
      </c>
      <c r="T68" s="249">
        <f t="shared" si="22"/>
        <v>379</v>
      </c>
      <c r="U68" s="249">
        <f t="shared" si="22"/>
        <v>1956</v>
      </c>
      <c r="V68" s="249">
        <f t="shared" si="22"/>
        <v>17576</v>
      </c>
      <c r="W68" s="249">
        <f t="shared" si="22"/>
        <v>6534</v>
      </c>
      <c r="X68" s="249">
        <f t="shared" si="22"/>
        <v>58336</v>
      </c>
      <c r="Y68" s="249">
        <f t="shared" si="22"/>
        <v>239</v>
      </c>
      <c r="Z68" s="249">
        <f t="shared" si="22"/>
        <v>0</v>
      </c>
      <c r="AA68" s="249">
        <f t="shared" si="22"/>
        <v>193</v>
      </c>
      <c r="AB68" s="249">
        <f t="shared" si="22"/>
        <v>743</v>
      </c>
      <c r="AC68" s="249">
        <f t="shared" si="22"/>
        <v>2643</v>
      </c>
      <c r="AD68" s="249">
        <f t="shared" si="22"/>
        <v>1469</v>
      </c>
      <c r="AE68" s="249">
        <f t="shared" si="22"/>
        <v>64</v>
      </c>
      <c r="AF68" s="249">
        <f t="shared" si="22"/>
        <v>611</v>
      </c>
      <c r="AG68" s="249">
        <f t="shared" si="22"/>
        <v>176120</v>
      </c>
      <c r="AH68" s="249">
        <f t="shared" si="22"/>
        <v>217</v>
      </c>
      <c r="AI68" s="249">
        <f t="shared" si="22"/>
        <v>539</v>
      </c>
      <c r="AJ68" s="249">
        <f t="shared" si="22"/>
        <v>11671</v>
      </c>
      <c r="AK68" s="249">
        <f t="shared" si="22"/>
        <v>61544</v>
      </c>
      <c r="AL68" s="249">
        <f t="shared" si="22"/>
        <v>3903</v>
      </c>
      <c r="AM68" s="249">
        <f t="shared" si="22"/>
        <v>15454</v>
      </c>
      <c r="AN68" s="249">
        <f t="shared" si="22"/>
        <v>693</v>
      </c>
      <c r="AO68" s="249">
        <f t="shared" si="22"/>
        <v>1</v>
      </c>
      <c r="AP68" s="250">
        <f t="shared" si="22"/>
        <v>409955</v>
      </c>
    </row>
    <row r="69" spans="1:45" s="524" customFormat="1" ht="18" customHeight="1" x14ac:dyDescent="0.3">
      <c r="A69" s="572" t="s">
        <v>282</v>
      </c>
      <c r="AP69" s="554"/>
    </row>
    <row r="70" spans="1:45" s="270" customFormat="1" ht="10.95" customHeight="1" x14ac:dyDescent="0.3">
      <c r="C70" s="276"/>
      <c r="AS70" s="299"/>
    </row>
    <row r="71" spans="1:45" s="270" customFormat="1" ht="10.95" customHeight="1" x14ac:dyDescent="0.25">
      <c r="C71" s="276"/>
    </row>
    <row r="72" spans="1:45" s="270" customFormat="1" ht="15" x14ac:dyDescent="0.25">
      <c r="C72" s="276"/>
    </row>
    <row r="73" spans="1:45" s="270" customFormat="1" ht="15" x14ac:dyDescent="0.25"/>
    <row r="74" spans="1:45" s="270" customFormat="1" ht="15" x14ac:dyDescent="0.25"/>
    <row r="75" spans="1:45" s="270" customFormat="1" ht="15" x14ac:dyDescent="0.25"/>
    <row r="76" spans="1:45" s="270" customFormat="1" ht="15" x14ac:dyDescent="0.25"/>
    <row r="77" spans="1:45" s="270" customFormat="1" ht="15" x14ac:dyDescent="0.25"/>
    <row r="78" spans="1:45" s="270" customFormat="1" ht="15" x14ac:dyDescent="0.25"/>
    <row r="79" spans="1:45" s="270" customFormat="1" ht="15" x14ac:dyDescent="0.25"/>
    <row r="80" spans="1:45" s="270" customFormat="1" ht="15" x14ac:dyDescent="0.25"/>
    <row r="81" s="270" customFormat="1" ht="15" x14ac:dyDescent="0.25"/>
    <row r="82" s="270" customFormat="1" ht="15" x14ac:dyDescent="0.25"/>
    <row r="83" s="270" customFormat="1" ht="15" x14ac:dyDescent="0.25"/>
    <row r="84" s="270" customFormat="1" ht="15" x14ac:dyDescent="0.25"/>
    <row r="85" s="270" customFormat="1" ht="15" x14ac:dyDescent="0.25"/>
    <row r="86" s="270" customFormat="1" ht="15" x14ac:dyDescent="0.25"/>
    <row r="87" s="270" customFormat="1" ht="15" x14ac:dyDescent="0.25"/>
    <row r="88" s="270" customFormat="1" ht="15" x14ac:dyDescent="0.25"/>
    <row r="89" s="270" customFormat="1" ht="15" x14ac:dyDescent="0.25"/>
    <row r="90" s="270" customFormat="1" ht="15" x14ac:dyDescent="0.25"/>
    <row r="91" s="270" customFormat="1" ht="15" x14ac:dyDescent="0.25"/>
    <row r="92" s="270" customFormat="1" ht="15" x14ac:dyDescent="0.25"/>
    <row r="93" s="270" customFormat="1" ht="15" x14ac:dyDescent="0.25"/>
    <row r="94" s="270" customFormat="1" ht="15" x14ac:dyDescent="0.25"/>
    <row r="95" s="270" customFormat="1" ht="15" x14ac:dyDescent="0.25"/>
    <row r="96" s="270" customFormat="1" ht="15" x14ac:dyDescent="0.25"/>
    <row r="97" s="270" customFormat="1" ht="15" x14ac:dyDescent="0.25"/>
    <row r="98" s="270" customFormat="1" ht="15" x14ac:dyDescent="0.25"/>
    <row r="99" s="270" customFormat="1" ht="15" x14ac:dyDescent="0.25"/>
    <row r="100" s="270" customFormat="1" ht="15" x14ac:dyDescent="0.25"/>
    <row r="101" s="270" customFormat="1" ht="15" x14ac:dyDescent="0.25"/>
    <row r="102" s="270" customFormat="1" ht="15" x14ac:dyDescent="0.25"/>
    <row r="103" s="270" customFormat="1" ht="15" x14ac:dyDescent="0.25"/>
    <row r="104" s="270" customFormat="1" ht="15" x14ac:dyDescent="0.25"/>
    <row r="105" s="270" customFormat="1" ht="15" x14ac:dyDescent="0.25"/>
    <row r="106" s="270" customFormat="1" ht="15" x14ac:dyDescent="0.25"/>
    <row r="107" s="270" customFormat="1" ht="15" x14ac:dyDescent="0.25"/>
    <row r="108" s="270" customFormat="1" ht="15" x14ac:dyDescent="0.25"/>
    <row r="109" s="270" customFormat="1" ht="15" x14ac:dyDescent="0.25"/>
    <row r="110" s="270" customFormat="1" ht="15" x14ac:dyDescent="0.25"/>
    <row r="111" s="270" customFormat="1" ht="15" x14ac:dyDescent="0.25"/>
    <row r="112" s="270" customFormat="1" ht="15" x14ac:dyDescent="0.25"/>
    <row r="113" s="270" customFormat="1" ht="15" x14ac:dyDescent="0.25"/>
    <row r="114" s="270" customFormat="1" ht="15" x14ac:dyDescent="0.25"/>
    <row r="115" s="270" customFormat="1" ht="15" x14ac:dyDescent="0.25"/>
    <row r="116" s="270" customFormat="1" ht="15" x14ac:dyDescent="0.25"/>
    <row r="117" s="270" customFormat="1" ht="15" x14ac:dyDescent="0.25"/>
    <row r="118" s="270" customFormat="1" ht="15" x14ac:dyDescent="0.25"/>
    <row r="119" s="270" customFormat="1" ht="15" x14ac:dyDescent="0.25"/>
    <row r="120" s="270" customFormat="1" ht="15" x14ac:dyDescent="0.25"/>
    <row r="121" s="270" customFormat="1" ht="15" x14ac:dyDescent="0.25"/>
    <row r="122" s="270" customFormat="1" ht="15" x14ac:dyDescent="0.25"/>
    <row r="123" s="270" customFormat="1" ht="15" x14ac:dyDescent="0.25"/>
    <row r="124" s="270" customFormat="1" ht="15" x14ac:dyDescent="0.25"/>
    <row r="125" s="270" customFormat="1" ht="15" x14ac:dyDescent="0.25"/>
    <row r="126" s="270" customFormat="1" ht="15" x14ac:dyDescent="0.25"/>
    <row r="127" s="270" customFormat="1" ht="15" x14ac:dyDescent="0.25"/>
    <row r="128" s="270" customFormat="1" ht="15" x14ac:dyDescent="0.25"/>
    <row r="129" spans="1:2" s="270" customFormat="1" ht="15" x14ac:dyDescent="0.25"/>
    <row r="130" spans="1:2" s="270" customFormat="1" ht="15" x14ac:dyDescent="0.25"/>
    <row r="131" spans="1:2" s="270" customFormat="1" ht="15" x14ac:dyDescent="0.25"/>
    <row r="132" spans="1:2" s="270" customFormat="1" x14ac:dyDescent="0.3">
      <c r="A132" s="299"/>
      <c r="B132" s="299"/>
    </row>
    <row r="133" spans="1:2" s="270" customFormat="1" x14ac:dyDescent="0.3">
      <c r="A133" s="299"/>
      <c r="B133" s="299"/>
    </row>
    <row r="134" spans="1:2" s="270" customFormat="1" x14ac:dyDescent="0.3">
      <c r="A134" s="299"/>
      <c r="B134" s="299"/>
    </row>
    <row r="135" spans="1:2" s="270" customFormat="1" x14ac:dyDescent="0.3">
      <c r="A135" s="299"/>
      <c r="B135" s="299"/>
    </row>
    <row r="136" spans="1:2" s="270" customFormat="1" x14ac:dyDescent="0.3">
      <c r="A136" s="299"/>
      <c r="B136" s="299"/>
    </row>
    <row r="137" spans="1:2" s="270" customFormat="1" x14ac:dyDescent="0.3">
      <c r="A137" s="299"/>
      <c r="B137" s="299"/>
    </row>
    <row r="138" spans="1:2" s="270" customFormat="1" x14ac:dyDescent="0.3">
      <c r="A138" s="299"/>
      <c r="B138" s="299"/>
    </row>
    <row r="139" spans="1:2" s="270" customFormat="1" x14ac:dyDescent="0.3">
      <c r="A139" s="299"/>
      <c r="B139" s="299"/>
    </row>
    <row r="140" spans="1:2" s="270" customFormat="1" x14ac:dyDescent="0.3">
      <c r="A140" s="299"/>
      <c r="B140" s="299"/>
    </row>
    <row r="141" spans="1:2" s="270" customFormat="1" x14ac:dyDescent="0.3">
      <c r="A141" s="299"/>
      <c r="B141" s="299"/>
    </row>
    <row r="142" spans="1:2" s="270" customFormat="1" x14ac:dyDescent="0.3">
      <c r="A142" s="299"/>
      <c r="B142" s="299"/>
    </row>
    <row r="143" spans="1:2" s="270" customFormat="1" x14ac:dyDescent="0.3">
      <c r="A143" s="299"/>
      <c r="B143" s="299"/>
    </row>
    <row r="144" spans="1:2" s="270" customFormat="1" x14ac:dyDescent="0.3">
      <c r="A144" s="299"/>
      <c r="B144" s="299"/>
    </row>
    <row r="145" spans="1:2" s="270" customFormat="1" x14ac:dyDescent="0.3">
      <c r="A145" s="299"/>
      <c r="B145" s="299"/>
    </row>
    <row r="146" spans="1:2" s="270" customFormat="1" x14ac:dyDescent="0.3">
      <c r="A146" s="299"/>
      <c r="B146" s="299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DZ147"/>
  <sheetViews>
    <sheetView showGridLines="0" view="pageBreakPreview" zoomScale="56" zoomScaleNormal="60" zoomScaleSheetLayoutView="56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5" width="12.6640625" style="299" customWidth="1"/>
    <col min="46" max="127" width="12.6640625" style="435" customWidth="1"/>
    <col min="128" max="130" width="12.6640625" style="435"/>
    <col min="131" max="16384" width="12.6640625" style="299"/>
  </cols>
  <sheetData>
    <row r="1" spans="1:130" s="255" customFormat="1" ht="36" customHeight="1" x14ac:dyDescent="0.5">
      <c r="A1" s="756" t="s">
        <v>261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"&amp;Feuil1!A8&amp;""</f>
        <v>en naar plaats van tewerkstelling op 31 december 2023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  <c r="DX1" s="416"/>
      <c r="DY1" s="416"/>
      <c r="DZ1" s="416"/>
    </row>
    <row r="2" spans="1:130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256"/>
      <c r="S2" s="256"/>
      <c r="T2" s="256"/>
      <c r="U2" s="258" t="s">
        <v>219</v>
      </c>
      <c r="V2" s="300" t="s">
        <v>220</v>
      </c>
      <c r="W2" s="256"/>
      <c r="X2" s="256"/>
      <c r="Y2" s="256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  <c r="CX2" s="417"/>
      <c r="CY2" s="417"/>
      <c r="CZ2" s="417"/>
      <c r="DA2" s="417"/>
      <c r="DB2" s="417"/>
      <c r="DC2" s="417"/>
      <c r="DD2" s="417"/>
      <c r="DE2" s="417"/>
      <c r="DF2" s="417"/>
      <c r="DG2" s="417"/>
      <c r="DH2" s="417"/>
      <c r="DI2" s="417"/>
      <c r="DJ2" s="417"/>
      <c r="DK2" s="417"/>
      <c r="DL2" s="417"/>
      <c r="DM2" s="417"/>
      <c r="DN2" s="417"/>
      <c r="DO2" s="417"/>
      <c r="DP2" s="417"/>
      <c r="DQ2" s="417"/>
      <c r="DR2" s="417"/>
      <c r="DS2" s="417"/>
      <c r="DT2" s="417"/>
      <c r="DU2" s="417"/>
      <c r="DV2" s="417"/>
      <c r="DW2" s="417"/>
      <c r="DX2" s="417"/>
      <c r="DY2" s="417"/>
      <c r="DZ2" s="417"/>
    </row>
    <row r="3" spans="1:130" s="260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4</v>
      </c>
      <c r="V3" s="310" t="s">
        <v>7</v>
      </c>
      <c r="W3" s="304"/>
      <c r="X3" s="304"/>
      <c r="Y3" s="304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  <c r="CX3" s="418"/>
      <c r="CY3" s="418"/>
      <c r="CZ3" s="418"/>
      <c r="DA3" s="418"/>
      <c r="DB3" s="418"/>
      <c r="DC3" s="418"/>
      <c r="DD3" s="418"/>
      <c r="DE3" s="418"/>
      <c r="DF3" s="418"/>
      <c r="DG3" s="418"/>
      <c r="DH3" s="418"/>
      <c r="DI3" s="418"/>
      <c r="DJ3" s="418"/>
      <c r="DK3" s="418"/>
      <c r="DL3" s="418"/>
      <c r="DM3" s="418"/>
      <c r="DN3" s="418"/>
      <c r="DO3" s="418"/>
      <c r="DP3" s="418"/>
      <c r="DQ3" s="418"/>
      <c r="DR3" s="418"/>
      <c r="DS3" s="418"/>
      <c r="DT3" s="418"/>
      <c r="DU3" s="418"/>
      <c r="DV3" s="418"/>
      <c r="DW3" s="418"/>
      <c r="DX3" s="418"/>
      <c r="DY3" s="418"/>
      <c r="DZ3" s="418"/>
    </row>
    <row r="4" spans="1:130" s="266" customFormat="1" ht="20.100000000000001" customHeight="1" x14ac:dyDescent="0.25">
      <c r="A4" s="306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307"/>
      <c r="P4" s="307"/>
      <c r="Q4" s="307"/>
      <c r="R4" s="307"/>
      <c r="S4" s="307"/>
      <c r="T4" s="307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  <c r="DX4" s="419"/>
      <c r="DY4" s="419"/>
      <c r="DZ4" s="419"/>
    </row>
    <row r="5" spans="1:130" s="270" customFormat="1" ht="22.5" customHeight="1" thickBot="1" x14ac:dyDescent="0.3">
      <c r="A5" s="308" t="s">
        <v>223</v>
      </c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  <c r="DX5" s="420"/>
      <c r="DY5" s="420"/>
      <c r="DZ5" s="420"/>
    </row>
    <row r="6" spans="1:130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  <c r="DX6" s="421"/>
      <c r="DY6" s="421"/>
      <c r="DZ6" s="421"/>
    </row>
    <row r="7" spans="1:130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2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  <c r="DX7" s="421"/>
      <c r="DY7" s="421"/>
      <c r="DZ7" s="421"/>
    </row>
    <row r="8" spans="1:130" s="283" customFormat="1" ht="33.9" customHeight="1" x14ac:dyDescent="0.35">
      <c r="A8" s="281" t="s">
        <v>215</v>
      </c>
      <c r="B8" s="282"/>
      <c r="C8" s="641">
        <f t="shared" ref="C8:AP8" si="0">C9</f>
        <v>17</v>
      </c>
      <c r="D8" s="641">
        <f t="shared" si="0"/>
        <v>27</v>
      </c>
      <c r="E8" s="641">
        <f t="shared" si="0"/>
        <v>1021</v>
      </c>
      <c r="F8" s="641">
        <f t="shared" si="0"/>
        <v>36</v>
      </c>
      <c r="G8" s="641">
        <f t="shared" si="0"/>
        <v>195</v>
      </c>
      <c r="H8" s="641">
        <f t="shared" si="0"/>
        <v>0</v>
      </c>
      <c r="I8" s="641">
        <f t="shared" si="0"/>
        <v>407</v>
      </c>
      <c r="J8" s="641">
        <f t="shared" si="0"/>
        <v>901</v>
      </c>
      <c r="K8" s="641">
        <f t="shared" si="0"/>
        <v>146</v>
      </c>
      <c r="L8" s="641">
        <f t="shared" si="0"/>
        <v>589</v>
      </c>
      <c r="M8" s="641">
        <f t="shared" si="0"/>
        <v>74</v>
      </c>
      <c r="N8" s="641">
        <f t="shared" si="0"/>
        <v>422</v>
      </c>
      <c r="O8" s="641">
        <f t="shared" si="0"/>
        <v>295</v>
      </c>
      <c r="P8" s="641">
        <f t="shared" si="0"/>
        <v>905</v>
      </c>
      <c r="Q8" s="641">
        <f t="shared" si="0"/>
        <v>238</v>
      </c>
      <c r="R8" s="641">
        <f t="shared" si="0"/>
        <v>5229</v>
      </c>
      <c r="S8" s="641">
        <f t="shared" si="0"/>
        <v>3074</v>
      </c>
      <c r="T8" s="641">
        <f t="shared" si="0"/>
        <v>251</v>
      </c>
      <c r="U8" s="641">
        <f t="shared" si="0"/>
        <v>3056</v>
      </c>
      <c r="V8" s="641">
        <f t="shared" si="0"/>
        <v>21535</v>
      </c>
      <c r="W8" s="641">
        <f t="shared" si="0"/>
        <v>1654</v>
      </c>
      <c r="X8" s="641">
        <f t="shared" si="0"/>
        <v>2660</v>
      </c>
      <c r="Y8" s="641">
        <f t="shared" si="0"/>
        <v>2261</v>
      </c>
      <c r="Z8" s="641">
        <f t="shared" si="0"/>
        <v>1517</v>
      </c>
      <c r="AA8" s="641">
        <f t="shared" si="0"/>
        <v>12182</v>
      </c>
      <c r="AB8" s="641">
        <f t="shared" si="0"/>
        <v>26097</v>
      </c>
      <c r="AC8" s="641">
        <f t="shared" si="0"/>
        <v>1710</v>
      </c>
      <c r="AD8" s="641">
        <f t="shared" si="0"/>
        <v>15397</v>
      </c>
      <c r="AE8" s="641">
        <f t="shared" si="0"/>
        <v>681</v>
      </c>
      <c r="AF8" s="641">
        <f t="shared" si="0"/>
        <v>1736</v>
      </c>
      <c r="AG8" s="641">
        <f t="shared" si="0"/>
        <v>9353</v>
      </c>
      <c r="AH8" s="641">
        <f t="shared" si="0"/>
        <v>2102</v>
      </c>
      <c r="AI8" s="641">
        <f t="shared" si="0"/>
        <v>2030</v>
      </c>
      <c r="AJ8" s="641">
        <f t="shared" si="0"/>
        <v>6272</v>
      </c>
      <c r="AK8" s="641">
        <f t="shared" si="0"/>
        <v>5956</v>
      </c>
      <c r="AL8" s="641">
        <f t="shared" si="0"/>
        <v>3591</v>
      </c>
      <c r="AM8" s="641">
        <f t="shared" si="0"/>
        <v>8868</v>
      </c>
      <c r="AN8" s="641">
        <f t="shared" si="0"/>
        <v>40</v>
      </c>
      <c r="AO8" s="641">
        <f t="shared" si="0"/>
        <v>61</v>
      </c>
      <c r="AP8" s="642">
        <f t="shared" si="0"/>
        <v>137357</v>
      </c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3"/>
      <c r="CH8" s="424"/>
      <c r="CI8" s="424"/>
      <c r="CJ8" s="425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  <c r="DX8" s="424"/>
      <c r="DY8" s="424"/>
      <c r="DZ8" s="424"/>
    </row>
    <row r="9" spans="1:130" s="286" customFormat="1" ht="21" customHeight="1" x14ac:dyDescent="0.35">
      <c r="A9" s="284"/>
      <c r="B9" s="285" t="s">
        <v>54</v>
      </c>
      <c r="C9" s="643">
        <v>17</v>
      </c>
      <c r="D9" s="643">
        <v>27</v>
      </c>
      <c r="E9" s="643">
        <v>1021</v>
      </c>
      <c r="F9" s="643">
        <v>36</v>
      </c>
      <c r="G9" s="643">
        <v>195</v>
      </c>
      <c r="H9" s="643">
        <v>0</v>
      </c>
      <c r="I9" s="643">
        <v>407</v>
      </c>
      <c r="J9" s="643">
        <v>901</v>
      </c>
      <c r="K9" s="643">
        <v>146</v>
      </c>
      <c r="L9" s="643">
        <v>589</v>
      </c>
      <c r="M9" s="643">
        <v>74</v>
      </c>
      <c r="N9" s="643">
        <v>422</v>
      </c>
      <c r="O9" s="643">
        <v>295</v>
      </c>
      <c r="P9" s="643">
        <v>905</v>
      </c>
      <c r="Q9" s="643">
        <v>238</v>
      </c>
      <c r="R9" s="643">
        <f>SUM(E9:Q9)</f>
        <v>5229</v>
      </c>
      <c r="S9" s="643">
        <v>3074</v>
      </c>
      <c r="T9" s="643">
        <v>251</v>
      </c>
      <c r="U9" s="643">
        <v>3056</v>
      </c>
      <c r="V9" s="643">
        <v>21535</v>
      </c>
      <c r="W9" s="643">
        <v>1654</v>
      </c>
      <c r="X9" s="643">
        <v>2660</v>
      </c>
      <c r="Y9" s="643">
        <v>2261</v>
      </c>
      <c r="Z9" s="643">
        <v>1517</v>
      </c>
      <c r="AA9" s="643">
        <v>12182</v>
      </c>
      <c r="AB9" s="643">
        <v>26097</v>
      </c>
      <c r="AC9" s="643">
        <v>1710</v>
      </c>
      <c r="AD9" s="643">
        <v>15397</v>
      </c>
      <c r="AE9" s="643">
        <v>681</v>
      </c>
      <c r="AF9" s="643">
        <v>1736</v>
      </c>
      <c r="AG9" s="643">
        <v>9353</v>
      </c>
      <c r="AH9" s="643">
        <v>2102</v>
      </c>
      <c r="AI9" s="643">
        <v>2030</v>
      </c>
      <c r="AJ9" s="643">
        <v>6272</v>
      </c>
      <c r="AK9" s="643">
        <v>5956</v>
      </c>
      <c r="AL9" s="643">
        <v>3591</v>
      </c>
      <c r="AM9" s="643">
        <v>8868</v>
      </c>
      <c r="AN9" s="643">
        <v>40</v>
      </c>
      <c r="AO9" s="643">
        <v>61</v>
      </c>
      <c r="AP9" s="644">
        <f>SUM(S9:AO9)+R9+C9+D9</f>
        <v>137357</v>
      </c>
      <c r="AT9" s="426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7"/>
      <c r="CH9" s="428"/>
      <c r="CI9" s="425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9"/>
      <c r="DW9" s="428"/>
      <c r="DX9" s="428"/>
      <c r="DY9" s="428"/>
      <c r="DZ9" s="428"/>
    </row>
    <row r="10" spans="1:130" s="283" customFormat="1" ht="33.9" customHeight="1" x14ac:dyDescent="0.35">
      <c r="A10" s="281" t="s">
        <v>55</v>
      </c>
      <c r="B10" s="288"/>
      <c r="C10" s="645">
        <f>C11+C15+C18+C22+C29+C38</f>
        <v>816</v>
      </c>
      <c r="D10" s="645">
        <f t="shared" ref="D10:AP10" si="1">D11+D15+D18+D22+D29+D38</f>
        <v>149</v>
      </c>
      <c r="E10" s="645">
        <f t="shared" si="1"/>
        <v>11781</v>
      </c>
      <c r="F10" s="645">
        <f t="shared" si="1"/>
        <v>2056</v>
      </c>
      <c r="G10" s="645">
        <f t="shared" si="1"/>
        <v>4283</v>
      </c>
      <c r="H10" s="645">
        <f t="shared" si="1"/>
        <v>1915</v>
      </c>
      <c r="I10" s="645">
        <f t="shared" si="1"/>
        <v>14463</v>
      </c>
      <c r="J10" s="645">
        <f t="shared" si="1"/>
        <v>6045</v>
      </c>
      <c r="K10" s="645">
        <f t="shared" si="1"/>
        <v>7055</v>
      </c>
      <c r="L10" s="645">
        <f t="shared" si="1"/>
        <v>13450</v>
      </c>
      <c r="M10" s="645">
        <f t="shared" si="1"/>
        <v>4654</v>
      </c>
      <c r="N10" s="645">
        <f t="shared" si="1"/>
        <v>2052</v>
      </c>
      <c r="O10" s="645">
        <f t="shared" si="1"/>
        <v>8534</v>
      </c>
      <c r="P10" s="645">
        <f t="shared" si="1"/>
        <v>4567</v>
      </c>
      <c r="Q10" s="645">
        <f t="shared" si="1"/>
        <v>6344</v>
      </c>
      <c r="R10" s="645">
        <f t="shared" si="1"/>
        <v>87199</v>
      </c>
      <c r="S10" s="645">
        <f t="shared" si="1"/>
        <v>6177</v>
      </c>
      <c r="T10" s="645">
        <f t="shared" si="1"/>
        <v>3200</v>
      </c>
      <c r="U10" s="645">
        <f t="shared" si="1"/>
        <v>24918</v>
      </c>
      <c r="V10" s="645">
        <f t="shared" si="1"/>
        <v>113041</v>
      </c>
      <c r="W10" s="645">
        <f t="shared" si="1"/>
        <v>31050</v>
      </c>
      <c r="X10" s="645">
        <f t="shared" si="1"/>
        <v>3715</v>
      </c>
      <c r="Y10" s="645">
        <f t="shared" si="1"/>
        <v>3500</v>
      </c>
      <c r="Z10" s="645">
        <f t="shared" si="1"/>
        <v>2752</v>
      </c>
      <c r="AA10" s="645">
        <f t="shared" si="1"/>
        <v>42407</v>
      </c>
      <c r="AB10" s="645">
        <f t="shared" si="1"/>
        <v>19792</v>
      </c>
      <c r="AC10" s="645">
        <f t="shared" si="1"/>
        <v>3265</v>
      </c>
      <c r="AD10" s="645">
        <f t="shared" si="1"/>
        <v>47810</v>
      </c>
      <c r="AE10" s="645">
        <f t="shared" si="1"/>
        <v>6293</v>
      </c>
      <c r="AF10" s="645">
        <f t="shared" si="1"/>
        <v>5711</v>
      </c>
      <c r="AG10" s="645">
        <f t="shared" si="1"/>
        <v>33696</v>
      </c>
      <c r="AH10" s="645">
        <f t="shared" si="1"/>
        <v>2137</v>
      </c>
      <c r="AI10" s="645">
        <f t="shared" si="1"/>
        <v>3093</v>
      </c>
      <c r="AJ10" s="645">
        <f t="shared" si="1"/>
        <v>18007</v>
      </c>
      <c r="AK10" s="645">
        <f t="shared" si="1"/>
        <v>19751</v>
      </c>
      <c r="AL10" s="645">
        <f t="shared" si="1"/>
        <v>7655</v>
      </c>
      <c r="AM10" s="645">
        <f t="shared" si="1"/>
        <v>5273</v>
      </c>
      <c r="AN10" s="645">
        <f t="shared" si="1"/>
        <v>782</v>
      </c>
      <c r="AO10" s="645">
        <f t="shared" si="1"/>
        <v>4</v>
      </c>
      <c r="AP10" s="646">
        <f t="shared" si="1"/>
        <v>492193</v>
      </c>
      <c r="AR10" s="286"/>
      <c r="AT10" s="430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7"/>
      <c r="CH10" s="424"/>
      <c r="CI10" s="431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9"/>
      <c r="DW10" s="424"/>
      <c r="DX10" s="424"/>
      <c r="DY10" s="424"/>
      <c r="DZ10" s="424"/>
    </row>
    <row r="11" spans="1:130" s="291" customFormat="1" ht="26.4" customHeight="1" x14ac:dyDescent="0.35">
      <c r="A11" s="289" t="s">
        <v>56</v>
      </c>
      <c r="B11" s="290"/>
      <c r="C11" s="647">
        <f t="shared" ref="C11:Q11" si="2">SUM(C12:C14)</f>
        <v>274</v>
      </c>
      <c r="D11" s="647">
        <f t="shared" si="2"/>
        <v>129</v>
      </c>
      <c r="E11" s="647">
        <f t="shared" si="2"/>
        <v>2853</v>
      </c>
      <c r="F11" s="647">
        <f t="shared" si="2"/>
        <v>95</v>
      </c>
      <c r="G11" s="647">
        <f t="shared" si="2"/>
        <v>1213</v>
      </c>
      <c r="H11" s="647">
        <f t="shared" si="2"/>
        <v>1483</v>
      </c>
      <c r="I11" s="647">
        <f t="shared" si="2"/>
        <v>8908</v>
      </c>
      <c r="J11" s="647">
        <f t="shared" si="2"/>
        <v>5449</v>
      </c>
      <c r="K11" s="647">
        <f t="shared" si="2"/>
        <v>1513</v>
      </c>
      <c r="L11" s="647">
        <f t="shared" si="2"/>
        <v>4584</v>
      </c>
      <c r="M11" s="647">
        <f t="shared" si="2"/>
        <v>1411</v>
      </c>
      <c r="N11" s="647">
        <f t="shared" si="2"/>
        <v>356</v>
      </c>
      <c r="O11" s="647">
        <f t="shared" si="2"/>
        <v>2998</v>
      </c>
      <c r="P11" s="647">
        <f t="shared" si="2"/>
        <v>1129</v>
      </c>
      <c r="Q11" s="647">
        <f t="shared" si="2"/>
        <v>1541</v>
      </c>
      <c r="R11" s="647">
        <f t="shared" ref="R11:AP11" si="3">SUM(R12:R14)</f>
        <v>33533</v>
      </c>
      <c r="S11" s="647">
        <f t="shared" si="3"/>
        <v>1374</v>
      </c>
      <c r="T11" s="647">
        <f t="shared" si="3"/>
        <v>1600</v>
      </c>
      <c r="U11" s="647">
        <f t="shared" si="3"/>
        <v>8198</v>
      </c>
      <c r="V11" s="647">
        <f t="shared" si="3"/>
        <v>32271</v>
      </c>
      <c r="W11" s="647">
        <f t="shared" si="3"/>
        <v>11558</v>
      </c>
      <c r="X11" s="647">
        <f t="shared" si="3"/>
        <v>996</v>
      </c>
      <c r="Y11" s="647">
        <f t="shared" si="3"/>
        <v>1596</v>
      </c>
      <c r="Z11" s="647">
        <f t="shared" si="3"/>
        <v>1701</v>
      </c>
      <c r="AA11" s="647">
        <f t="shared" si="3"/>
        <v>13568</v>
      </c>
      <c r="AB11" s="647">
        <f t="shared" si="3"/>
        <v>7181</v>
      </c>
      <c r="AC11" s="647">
        <f t="shared" si="3"/>
        <v>1060</v>
      </c>
      <c r="AD11" s="647">
        <f t="shared" si="3"/>
        <v>13500</v>
      </c>
      <c r="AE11" s="647">
        <f t="shared" si="3"/>
        <v>1510</v>
      </c>
      <c r="AF11" s="647">
        <f t="shared" si="3"/>
        <v>2172</v>
      </c>
      <c r="AG11" s="647">
        <f t="shared" si="3"/>
        <v>10769</v>
      </c>
      <c r="AH11" s="647">
        <f t="shared" si="3"/>
        <v>632</v>
      </c>
      <c r="AI11" s="647">
        <f t="shared" si="3"/>
        <v>823</v>
      </c>
      <c r="AJ11" s="647">
        <f t="shared" si="3"/>
        <v>5284</v>
      </c>
      <c r="AK11" s="647">
        <f t="shared" si="3"/>
        <v>5433</v>
      </c>
      <c r="AL11" s="647">
        <f t="shared" si="3"/>
        <v>2586</v>
      </c>
      <c r="AM11" s="647">
        <f t="shared" si="3"/>
        <v>1525</v>
      </c>
      <c r="AN11" s="647">
        <f t="shared" si="3"/>
        <v>232</v>
      </c>
      <c r="AO11" s="647">
        <f t="shared" si="3"/>
        <v>0</v>
      </c>
      <c r="AP11" s="648">
        <f t="shared" si="3"/>
        <v>159505</v>
      </c>
      <c r="AR11" s="286"/>
      <c r="AT11" s="432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7"/>
      <c r="CH11" s="424"/>
      <c r="CI11" s="431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29"/>
      <c r="DW11" s="437"/>
      <c r="DX11" s="437"/>
      <c r="DY11" s="437"/>
      <c r="DZ11" s="437"/>
    </row>
    <row r="12" spans="1:130" s="286" customFormat="1" ht="21" customHeight="1" x14ac:dyDescent="0.35">
      <c r="A12" s="292"/>
      <c r="B12" s="285" t="s">
        <v>56</v>
      </c>
      <c r="C12" s="643">
        <v>25</v>
      </c>
      <c r="D12" s="643">
        <v>54</v>
      </c>
      <c r="E12" s="643">
        <v>955</v>
      </c>
      <c r="F12" s="643">
        <v>61</v>
      </c>
      <c r="G12" s="643">
        <v>602</v>
      </c>
      <c r="H12" s="643">
        <v>1483</v>
      </c>
      <c r="I12" s="643">
        <v>6716</v>
      </c>
      <c r="J12" s="643">
        <v>39</v>
      </c>
      <c r="K12" s="643">
        <v>415</v>
      </c>
      <c r="L12" s="643">
        <v>2220</v>
      </c>
      <c r="M12" s="643">
        <v>1257</v>
      </c>
      <c r="N12" s="643">
        <v>175</v>
      </c>
      <c r="O12" s="643">
        <v>2120</v>
      </c>
      <c r="P12" s="643">
        <v>83</v>
      </c>
      <c r="Q12" s="643">
        <v>1015</v>
      </c>
      <c r="R12" s="643">
        <f>SUM(E12:Q12)</f>
        <v>17141</v>
      </c>
      <c r="S12" s="643">
        <v>599</v>
      </c>
      <c r="T12" s="643">
        <v>857</v>
      </c>
      <c r="U12" s="643">
        <v>4950</v>
      </c>
      <c r="V12" s="643">
        <v>19336</v>
      </c>
      <c r="W12" s="643">
        <v>7697</v>
      </c>
      <c r="X12" s="643">
        <v>757</v>
      </c>
      <c r="Y12" s="643">
        <v>1284</v>
      </c>
      <c r="Z12" s="643">
        <v>130</v>
      </c>
      <c r="AA12" s="643">
        <v>8869</v>
      </c>
      <c r="AB12" s="643">
        <v>5785</v>
      </c>
      <c r="AC12" s="643">
        <v>734</v>
      </c>
      <c r="AD12" s="643">
        <v>9523</v>
      </c>
      <c r="AE12" s="643">
        <v>309</v>
      </c>
      <c r="AF12" s="643">
        <v>1507</v>
      </c>
      <c r="AG12" s="643">
        <v>7210</v>
      </c>
      <c r="AH12" s="643">
        <v>422</v>
      </c>
      <c r="AI12" s="643">
        <v>525</v>
      </c>
      <c r="AJ12" s="643">
        <v>3590</v>
      </c>
      <c r="AK12" s="643">
        <v>3257</v>
      </c>
      <c r="AL12" s="643">
        <v>1528</v>
      </c>
      <c r="AM12" s="643">
        <v>1154</v>
      </c>
      <c r="AN12" s="643">
        <v>142</v>
      </c>
      <c r="AO12" s="643">
        <v>0</v>
      </c>
      <c r="AP12" s="644">
        <f>SUM(S12:AO12)+R12+C12+D12</f>
        <v>97385</v>
      </c>
      <c r="AT12" s="426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7"/>
      <c r="CH12" s="428"/>
      <c r="CI12" s="425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9"/>
      <c r="DW12" s="428"/>
      <c r="DX12" s="428"/>
      <c r="DY12" s="428"/>
      <c r="DZ12" s="428"/>
    </row>
    <row r="13" spans="1:130" s="286" customFormat="1" ht="21" customHeight="1" x14ac:dyDescent="0.35">
      <c r="A13" s="284"/>
      <c r="B13" s="285" t="s">
        <v>57</v>
      </c>
      <c r="C13" s="643">
        <v>53</v>
      </c>
      <c r="D13" s="643">
        <v>1</v>
      </c>
      <c r="E13" s="643">
        <v>958</v>
      </c>
      <c r="F13" s="643">
        <v>7</v>
      </c>
      <c r="G13" s="643">
        <v>226</v>
      </c>
      <c r="H13" s="643">
        <v>0</v>
      </c>
      <c r="I13" s="643">
        <v>832</v>
      </c>
      <c r="J13" s="643">
        <v>1986</v>
      </c>
      <c r="K13" s="643">
        <v>345</v>
      </c>
      <c r="L13" s="643">
        <v>545</v>
      </c>
      <c r="M13" s="643">
        <v>89</v>
      </c>
      <c r="N13" s="643">
        <v>81</v>
      </c>
      <c r="O13" s="643">
        <v>390</v>
      </c>
      <c r="P13" s="643">
        <v>566</v>
      </c>
      <c r="Q13" s="643">
        <v>143</v>
      </c>
      <c r="R13" s="643">
        <f>SUM(E13:Q13)</f>
        <v>6168</v>
      </c>
      <c r="S13" s="643">
        <v>568</v>
      </c>
      <c r="T13" s="643">
        <v>174</v>
      </c>
      <c r="U13" s="643">
        <v>956</v>
      </c>
      <c r="V13" s="643">
        <v>6979</v>
      </c>
      <c r="W13" s="643">
        <v>1268</v>
      </c>
      <c r="X13" s="643">
        <v>140</v>
      </c>
      <c r="Y13" s="643">
        <v>228</v>
      </c>
      <c r="Z13" s="643">
        <v>1566</v>
      </c>
      <c r="AA13" s="643">
        <v>3310</v>
      </c>
      <c r="AB13" s="643">
        <v>554</v>
      </c>
      <c r="AC13" s="643">
        <v>154</v>
      </c>
      <c r="AD13" s="643">
        <v>2425</v>
      </c>
      <c r="AE13" s="643">
        <v>450</v>
      </c>
      <c r="AF13" s="643">
        <v>292</v>
      </c>
      <c r="AG13" s="643">
        <v>1818</v>
      </c>
      <c r="AH13" s="643">
        <v>102</v>
      </c>
      <c r="AI13" s="643">
        <v>134</v>
      </c>
      <c r="AJ13" s="643">
        <v>1149</v>
      </c>
      <c r="AK13" s="643">
        <v>1032</v>
      </c>
      <c r="AL13" s="643">
        <v>618</v>
      </c>
      <c r="AM13" s="643">
        <v>220</v>
      </c>
      <c r="AN13" s="643">
        <v>29</v>
      </c>
      <c r="AO13" s="643">
        <v>0</v>
      </c>
      <c r="AP13" s="644">
        <f>SUM(S13:AO13)+R13+C13+D13</f>
        <v>30388</v>
      </c>
      <c r="AT13" s="426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7"/>
      <c r="CH13" s="428"/>
      <c r="CI13" s="425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9"/>
      <c r="DW13" s="428"/>
      <c r="DX13" s="428"/>
      <c r="DY13" s="428"/>
      <c r="DZ13" s="428"/>
    </row>
    <row r="14" spans="1:130" s="286" customFormat="1" ht="21" customHeight="1" x14ac:dyDescent="0.35">
      <c r="A14" s="293"/>
      <c r="B14" s="285" t="s">
        <v>58</v>
      </c>
      <c r="C14" s="643">
        <v>196</v>
      </c>
      <c r="D14" s="643">
        <v>74</v>
      </c>
      <c r="E14" s="643">
        <v>940</v>
      </c>
      <c r="F14" s="643">
        <v>27</v>
      </c>
      <c r="G14" s="643">
        <v>385</v>
      </c>
      <c r="H14" s="643">
        <v>0</v>
      </c>
      <c r="I14" s="643">
        <v>1360</v>
      </c>
      <c r="J14" s="643">
        <v>3424</v>
      </c>
      <c r="K14" s="643">
        <v>753</v>
      </c>
      <c r="L14" s="643">
        <v>1819</v>
      </c>
      <c r="M14" s="643">
        <v>65</v>
      </c>
      <c r="N14" s="643">
        <v>100</v>
      </c>
      <c r="O14" s="643">
        <v>488</v>
      </c>
      <c r="P14" s="643">
        <v>480</v>
      </c>
      <c r="Q14" s="643">
        <v>383</v>
      </c>
      <c r="R14" s="643">
        <f>SUM(E14:Q14)</f>
        <v>10224</v>
      </c>
      <c r="S14" s="643">
        <v>207</v>
      </c>
      <c r="T14" s="643">
        <v>569</v>
      </c>
      <c r="U14" s="643">
        <v>2292</v>
      </c>
      <c r="V14" s="643">
        <v>5956</v>
      </c>
      <c r="W14" s="643">
        <v>2593</v>
      </c>
      <c r="X14" s="643">
        <v>99</v>
      </c>
      <c r="Y14" s="643">
        <v>84</v>
      </c>
      <c r="Z14" s="643">
        <v>5</v>
      </c>
      <c r="AA14" s="643">
        <v>1389</v>
      </c>
      <c r="AB14" s="643">
        <v>842</v>
      </c>
      <c r="AC14" s="643">
        <v>172</v>
      </c>
      <c r="AD14" s="643">
        <v>1552</v>
      </c>
      <c r="AE14" s="643">
        <v>751</v>
      </c>
      <c r="AF14" s="643">
        <v>373</v>
      </c>
      <c r="AG14" s="643">
        <v>1741</v>
      </c>
      <c r="AH14" s="643">
        <v>108</v>
      </c>
      <c r="AI14" s="643">
        <v>164</v>
      </c>
      <c r="AJ14" s="643">
        <v>545</v>
      </c>
      <c r="AK14" s="643">
        <v>1144</v>
      </c>
      <c r="AL14" s="643">
        <v>440</v>
      </c>
      <c r="AM14" s="643">
        <v>151</v>
      </c>
      <c r="AN14" s="643">
        <v>61</v>
      </c>
      <c r="AO14" s="643">
        <v>0</v>
      </c>
      <c r="AP14" s="644">
        <f>SUM(S14:AO14)+R14+C14+D14</f>
        <v>31732</v>
      </c>
      <c r="AT14" s="426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7"/>
      <c r="CH14" s="428"/>
      <c r="CI14" s="425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9"/>
      <c r="DW14" s="428"/>
      <c r="DX14" s="428"/>
      <c r="DY14" s="428"/>
      <c r="DZ14" s="428"/>
    </row>
    <row r="15" spans="1:130" s="291" customFormat="1" ht="26.4" customHeight="1" x14ac:dyDescent="0.35">
      <c r="A15" s="289" t="s">
        <v>59</v>
      </c>
      <c r="B15" s="244"/>
      <c r="C15" s="647">
        <f t="shared" ref="C15:AP15" si="4">SUM(C16:C17)</f>
        <v>58</v>
      </c>
      <c r="D15" s="647">
        <f t="shared" si="4"/>
        <v>1</v>
      </c>
      <c r="E15" s="647">
        <f t="shared" si="4"/>
        <v>1927</v>
      </c>
      <c r="F15" s="647">
        <f t="shared" si="4"/>
        <v>28</v>
      </c>
      <c r="G15" s="647">
        <f t="shared" si="4"/>
        <v>367</v>
      </c>
      <c r="H15" s="647">
        <f t="shared" si="4"/>
        <v>268</v>
      </c>
      <c r="I15" s="647">
        <f t="shared" si="4"/>
        <v>961</v>
      </c>
      <c r="J15" s="647">
        <f t="shared" si="4"/>
        <v>190</v>
      </c>
      <c r="K15" s="647">
        <f t="shared" si="4"/>
        <v>742</v>
      </c>
      <c r="L15" s="647">
        <f t="shared" si="4"/>
        <v>534</v>
      </c>
      <c r="M15" s="647">
        <f t="shared" si="4"/>
        <v>280</v>
      </c>
      <c r="N15" s="647">
        <f t="shared" si="4"/>
        <v>529</v>
      </c>
      <c r="O15" s="647">
        <f t="shared" si="4"/>
        <v>536</v>
      </c>
      <c r="P15" s="647">
        <f t="shared" si="4"/>
        <v>533</v>
      </c>
      <c r="Q15" s="647">
        <f t="shared" si="4"/>
        <v>2332</v>
      </c>
      <c r="R15" s="647">
        <f t="shared" si="4"/>
        <v>9227</v>
      </c>
      <c r="S15" s="647">
        <f t="shared" si="4"/>
        <v>592</v>
      </c>
      <c r="T15" s="647">
        <f t="shared" si="4"/>
        <v>168</v>
      </c>
      <c r="U15" s="647">
        <f t="shared" si="4"/>
        <v>2463</v>
      </c>
      <c r="V15" s="647">
        <f t="shared" si="4"/>
        <v>32439</v>
      </c>
      <c r="W15" s="647">
        <f t="shared" si="4"/>
        <v>8687</v>
      </c>
      <c r="X15" s="647">
        <f t="shared" si="4"/>
        <v>1077</v>
      </c>
      <c r="Y15" s="647">
        <f t="shared" si="4"/>
        <v>995</v>
      </c>
      <c r="Z15" s="647">
        <f t="shared" si="4"/>
        <v>752</v>
      </c>
      <c r="AA15" s="647">
        <f t="shared" si="4"/>
        <v>13210</v>
      </c>
      <c r="AB15" s="647">
        <f t="shared" si="4"/>
        <v>3774</v>
      </c>
      <c r="AC15" s="647">
        <f t="shared" si="4"/>
        <v>556</v>
      </c>
      <c r="AD15" s="647">
        <f t="shared" si="4"/>
        <v>17291</v>
      </c>
      <c r="AE15" s="647">
        <f t="shared" si="4"/>
        <v>2803</v>
      </c>
      <c r="AF15" s="647">
        <f t="shared" si="4"/>
        <v>1416</v>
      </c>
      <c r="AG15" s="647">
        <f t="shared" si="4"/>
        <v>7663</v>
      </c>
      <c r="AH15" s="647">
        <f t="shared" si="4"/>
        <v>202</v>
      </c>
      <c r="AI15" s="647">
        <f t="shared" si="4"/>
        <v>466</v>
      </c>
      <c r="AJ15" s="647">
        <f t="shared" si="4"/>
        <v>4026</v>
      </c>
      <c r="AK15" s="647">
        <f t="shared" si="4"/>
        <v>3349</v>
      </c>
      <c r="AL15" s="647">
        <f t="shared" si="4"/>
        <v>991</v>
      </c>
      <c r="AM15" s="647">
        <f t="shared" si="4"/>
        <v>969</v>
      </c>
      <c r="AN15" s="647">
        <f t="shared" si="4"/>
        <v>136</v>
      </c>
      <c r="AO15" s="647">
        <f t="shared" si="4"/>
        <v>0</v>
      </c>
      <c r="AP15" s="648">
        <f t="shared" si="4"/>
        <v>113311</v>
      </c>
      <c r="AR15" s="286"/>
      <c r="AT15" s="432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7"/>
      <c r="CH15" s="424"/>
      <c r="CI15" s="431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29"/>
      <c r="DW15" s="437"/>
      <c r="DX15" s="437"/>
      <c r="DY15" s="437"/>
      <c r="DZ15" s="437"/>
    </row>
    <row r="16" spans="1:130" s="286" customFormat="1" ht="21" customHeight="1" x14ac:dyDescent="0.35">
      <c r="A16" s="293"/>
      <c r="B16" s="285" t="s">
        <v>60</v>
      </c>
      <c r="C16" s="643">
        <v>21</v>
      </c>
      <c r="D16" s="643">
        <v>1</v>
      </c>
      <c r="E16" s="643">
        <v>863</v>
      </c>
      <c r="F16" s="643">
        <v>21</v>
      </c>
      <c r="G16" s="643">
        <v>276</v>
      </c>
      <c r="H16" s="643">
        <v>268</v>
      </c>
      <c r="I16" s="643">
        <v>524</v>
      </c>
      <c r="J16" s="643">
        <v>177</v>
      </c>
      <c r="K16" s="643">
        <v>414</v>
      </c>
      <c r="L16" s="643">
        <v>335</v>
      </c>
      <c r="M16" s="643">
        <v>111</v>
      </c>
      <c r="N16" s="643">
        <v>332</v>
      </c>
      <c r="O16" s="643">
        <v>340</v>
      </c>
      <c r="P16" s="643">
        <v>323</v>
      </c>
      <c r="Q16" s="643">
        <v>1573</v>
      </c>
      <c r="R16" s="643">
        <f>SUM(E16:Q16)</f>
        <v>5557</v>
      </c>
      <c r="S16" s="643">
        <v>256</v>
      </c>
      <c r="T16" s="643">
        <v>109</v>
      </c>
      <c r="U16" s="643">
        <v>1869</v>
      </c>
      <c r="V16" s="643">
        <v>25805</v>
      </c>
      <c r="W16" s="643">
        <v>7865</v>
      </c>
      <c r="X16" s="643">
        <v>905</v>
      </c>
      <c r="Y16" s="643">
        <v>804</v>
      </c>
      <c r="Z16" s="643">
        <v>695</v>
      </c>
      <c r="AA16" s="643">
        <v>9451</v>
      </c>
      <c r="AB16" s="643">
        <v>1634</v>
      </c>
      <c r="AC16" s="643">
        <v>361</v>
      </c>
      <c r="AD16" s="643">
        <v>12245</v>
      </c>
      <c r="AE16" s="643">
        <v>599</v>
      </c>
      <c r="AF16" s="643">
        <v>971</v>
      </c>
      <c r="AG16" s="643">
        <v>5341</v>
      </c>
      <c r="AH16" s="643">
        <v>59</v>
      </c>
      <c r="AI16" s="643">
        <v>208</v>
      </c>
      <c r="AJ16" s="643">
        <v>681</v>
      </c>
      <c r="AK16" s="643">
        <v>1632</v>
      </c>
      <c r="AL16" s="643">
        <v>486</v>
      </c>
      <c r="AM16" s="643">
        <v>390</v>
      </c>
      <c r="AN16" s="643">
        <v>51</v>
      </c>
      <c r="AO16" s="643">
        <v>0</v>
      </c>
      <c r="AP16" s="644">
        <f>SUM(S16:AO16)+R16+C16+D16</f>
        <v>77996</v>
      </c>
      <c r="AT16" s="426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7"/>
      <c r="CH16" s="428"/>
      <c r="CI16" s="425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9"/>
      <c r="DW16" s="428"/>
      <c r="DX16" s="428"/>
      <c r="DY16" s="428"/>
      <c r="DZ16" s="428"/>
    </row>
    <row r="17" spans="1:130" s="286" customFormat="1" ht="21" customHeight="1" x14ac:dyDescent="0.35">
      <c r="A17" s="293"/>
      <c r="B17" s="285" t="s">
        <v>61</v>
      </c>
      <c r="C17" s="643">
        <v>37</v>
      </c>
      <c r="D17" s="643">
        <v>0</v>
      </c>
      <c r="E17" s="643">
        <v>1064</v>
      </c>
      <c r="F17" s="643">
        <v>7</v>
      </c>
      <c r="G17" s="643">
        <v>91</v>
      </c>
      <c r="H17" s="643">
        <v>0</v>
      </c>
      <c r="I17" s="643">
        <v>437</v>
      </c>
      <c r="J17" s="643">
        <v>13</v>
      </c>
      <c r="K17" s="643">
        <v>328</v>
      </c>
      <c r="L17" s="643">
        <v>199</v>
      </c>
      <c r="M17" s="643">
        <v>169</v>
      </c>
      <c r="N17" s="643">
        <v>197</v>
      </c>
      <c r="O17" s="643">
        <v>196</v>
      </c>
      <c r="P17" s="643">
        <v>210</v>
      </c>
      <c r="Q17" s="643">
        <v>759</v>
      </c>
      <c r="R17" s="643">
        <f>SUM(E17:Q17)</f>
        <v>3670</v>
      </c>
      <c r="S17" s="643">
        <v>336</v>
      </c>
      <c r="T17" s="643">
        <v>59</v>
      </c>
      <c r="U17" s="643">
        <v>594</v>
      </c>
      <c r="V17" s="643">
        <v>6634</v>
      </c>
      <c r="W17" s="643">
        <v>822</v>
      </c>
      <c r="X17" s="643">
        <v>172</v>
      </c>
      <c r="Y17" s="643">
        <v>191</v>
      </c>
      <c r="Z17" s="643">
        <v>57</v>
      </c>
      <c r="AA17" s="643">
        <v>3759</v>
      </c>
      <c r="AB17" s="643">
        <v>2140</v>
      </c>
      <c r="AC17" s="643">
        <v>195</v>
      </c>
      <c r="AD17" s="643">
        <v>5046</v>
      </c>
      <c r="AE17" s="643">
        <v>2204</v>
      </c>
      <c r="AF17" s="643">
        <v>445</v>
      </c>
      <c r="AG17" s="643">
        <v>2322</v>
      </c>
      <c r="AH17" s="643">
        <v>143</v>
      </c>
      <c r="AI17" s="643">
        <v>258</v>
      </c>
      <c r="AJ17" s="643">
        <v>3345</v>
      </c>
      <c r="AK17" s="643">
        <v>1717</v>
      </c>
      <c r="AL17" s="643">
        <v>505</v>
      </c>
      <c r="AM17" s="643">
        <v>579</v>
      </c>
      <c r="AN17" s="643">
        <v>85</v>
      </c>
      <c r="AO17" s="643">
        <v>0</v>
      </c>
      <c r="AP17" s="644">
        <f>SUM(S17:AO17)+R17+C17+D17</f>
        <v>35315</v>
      </c>
      <c r="AT17" s="426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7"/>
      <c r="CH17" s="428"/>
      <c r="CI17" s="425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9"/>
      <c r="DW17" s="428"/>
      <c r="DX17" s="428"/>
      <c r="DY17" s="428"/>
      <c r="DZ17" s="428"/>
    </row>
    <row r="18" spans="1:130" s="291" customFormat="1" ht="26.4" customHeight="1" x14ac:dyDescent="0.35">
      <c r="A18" s="289" t="s">
        <v>62</v>
      </c>
      <c r="B18" s="285"/>
      <c r="C18" s="647">
        <f t="shared" ref="C18:AP18" si="5">SUM(C19:C21)</f>
        <v>89</v>
      </c>
      <c r="D18" s="647">
        <f t="shared" si="5"/>
        <v>12</v>
      </c>
      <c r="E18" s="647">
        <f t="shared" si="5"/>
        <v>1200</v>
      </c>
      <c r="F18" s="647">
        <f t="shared" si="5"/>
        <v>105</v>
      </c>
      <c r="G18" s="647">
        <f t="shared" si="5"/>
        <v>532</v>
      </c>
      <c r="H18" s="647">
        <f t="shared" si="5"/>
        <v>0</v>
      </c>
      <c r="I18" s="647">
        <f t="shared" si="5"/>
        <v>1420</v>
      </c>
      <c r="J18" s="647">
        <f t="shared" si="5"/>
        <v>13</v>
      </c>
      <c r="K18" s="647">
        <f t="shared" si="5"/>
        <v>1512</v>
      </c>
      <c r="L18" s="647">
        <f t="shared" si="5"/>
        <v>2263</v>
      </c>
      <c r="M18" s="647">
        <f t="shared" si="5"/>
        <v>494</v>
      </c>
      <c r="N18" s="647">
        <f t="shared" si="5"/>
        <v>203</v>
      </c>
      <c r="O18" s="647">
        <f t="shared" si="5"/>
        <v>619</v>
      </c>
      <c r="P18" s="647">
        <f t="shared" si="5"/>
        <v>1188</v>
      </c>
      <c r="Q18" s="647">
        <f t="shared" si="5"/>
        <v>519</v>
      </c>
      <c r="R18" s="647">
        <f t="shared" si="5"/>
        <v>10068</v>
      </c>
      <c r="S18" s="647">
        <f t="shared" si="5"/>
        <v>498</v>
      </c>
      <c r="T18" s="647">
        <f t="shared" si="5"/>
        <v>294</v>
      </c>
      <c r="U18" s="647">
        <f t="shared" si="5"/>
        <v>3226</v>
      </c>
      <c r="V18" s="647">
        <f t="shared" si="5"/>
        <v>10868</v>
      </c>
      <c r="W18" s="647">
        <f t="shared" si="5"/>
        <v>3787</v>
      </c>
      <c r="X18" s="647">
        <f t="shared" si="5"/>
        <v>413</v>
      </c>
      <c r="Y18" s="647">
        <f t="shared" si="5"/>
        <v>198</v>
      </c>
      <c r="Z18" s="647">
        <f t="shared" si="5"/>
        <v>65</v>
      </c>
      <c r="AA18" s="647">
        <f t="shared" si="5"/>
        <v>3480</v>
      </c>
      <c r="AB18" s="647">
        <f t="shared" si="5"/>
        <v>1850</v>
      </c>
      <c r="AC18" s="647">
        <f t="shared" si="5"/>
        <v>304</v>
      </c>
      <c r="AD18" s="647">
        <f t="shared" si="5"/>
        <v>3348</v>
      </c>
      <c r="AE18" s="647">
        <f t="shared" si="5"/>
        <v>193</v>
      </c>
      <c r="AF18" s="647">
        <f t="shared" si="5"/>
        <v>329</v>
      </c>
      <c r="AG18" s="647">
        <f t="shared" si="5"/>
        <v>2774</v>
      </c>
      <c r="AH18" s="647">
        <f t="shared" si="5"/>
        <v>338</v>
      </c>
      <c r="AI18" s="647">
        <f t="shared" si="5"/>
        <v>421</v>
      </c>
      <c r="AJ18" s="647">
        <f t="shared" si="5"/>
        <v>1526</v>
      </c>
      <c r="AK18" s="647">
        <f t="shared" si="5"/>
        <v>2502</v>
      </c>
      <c r="AL18" s="647">
        <f t="shared" si="5"/>
        <v>943</v>
      </c>
      <c r="AM18" s="647">
        <f t="shared" si="5"/>
        <v>536</v>
      </c>
      <c r="AN18" s="647">
        <f t="shared" si="5"/>
        <v>128</v>
      </c>
      <c r="AO18" s="647">
        <f t="shared" si="5"/>
        <v>0</v>
      </c>
      <c r="AP18" s="648">
        <f t="shared" si="5"/>
        <v>48190</v>
      </c>
      <c r="AR18" s="286"/>
      <c r="AT18" s="432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7"/>
      <c r="CH18" s="424"/>
      <c r="CI18" s="431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29"/>
      <c r="DW18" s="437"/>
      <c r="DX18" s="437"/>
      <c r="DY18" s="437"/>
      <c r="DZ18" s="437"/>
    </row>
    <row r="19" spans="1:130" s="286" customFormat="1" ht="21" customHeight="1" x14ac:dyDescent="0.35">
      <c r="A19" s="293"/>
      <c r="B19" s="285" t="s">
        <v>63</v>
      </c>
      <c r="C19" s="643">
        <v>24</v>
      </c>
      <c r="D19" s="643">
        <v>0</v>
      </c>
      <c r="E19" s="643">
        <v>597</v>
      </c>
      <c r="F19" s="643">
        <v>74</v>
      </c>
      <c r="G19" s="643">
        <v>238</v>
      </c>
      <c r="H19" s="643">
        <v>0</v>
      </c>
      <c r="I19" s="643">
        <v>1325</v>
      </c>
      <c r="J19" s="643">
        <v>7</v>
      </c>
      <c r="K19" s="643">
        <v>658</v>
      </c>
      <c r="L19" s="643">
        <v>1243</v>
      </c>
      <c r="M19" s="643">
        <v>341</v>
      </c>
      <c r="N19" s="643">
        <v>140</v>
      </c>
      <c r="O19" s="643">
        <v>174</v>
      </c>
      <c r="P19" s="643">
        <v>874</v>
      </c>
      <c r="Q19" s="643">
        <v>269</v>
      </c>
      <c r="R19" s="643">
        <f>SUM(E19:Q19)</f>
        <v>5940</v>
      </c>
      <c r="S19" s="643">
        <v>487</v>
      </c>
      <c r="T19" s="643">
        <v>142</v>
      </c>
      <c r="U19" s="643">
        <v>1668</v>
      </c>
      <c r="V19" s="643">
        <v>6064</v>
      </c>
      <c r="W19" s="643">
        <v>3261</v>
      </c>
      <c r="X19" s="643">
        <v>166</v>
      </c>
      <c r="Y19" s="643">
        <v>182</v>
      </c>
      <c r="Z19" s="643">
        <v>62</v>
      </c>
      <c r="AA19" s="643">
        <v>3154</v>
      </c>
      <c r="AB19" s="643">
        <v>1300</v>
      </c>
      <c r="AC19" s="643">
        <v>178</v>
      </c>
      <c r="AD19" s="643">
        <v>2346</v>
      </c>
      <c r="AE19" s="643">
        <v>138</v>
      </c>
      <c r="AF19" s="643">
        <v>252</v>
      </c>
      <c r="AG19" s="643">
        <v>1843</v>
      </c>
      <c r="AH19" s="643">
        <v>297</v>
      </c>
      <c r="AI19" s="643">
        <v>333</v>
      </c>
      <c r="AJ19" s="643">
        <v>1168</v>
      </c>
      <c r="AK19" s="643">
        <v>1481</v>
      </c>
      <c r="AL19" s="643">
        <v>623</v>
      </c>
      <c r="AM19" s="643">
        <v>393</v>
      </c>
      <c r="AN19" s="643">
        <v>57</v>
      </c>
      <c r="AO19" s="643">
        <v>0</v>
      </c>
      <c r="AP19" s="644">
        <f>SUM(S19:AO19)+R19+C19+D19</f>
        <v>31559</v>
      </c>
      <c r="AT19" s="426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7"/>
      <c r="CH19" s="428"/>
      <c r="CI19" s="425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9"/>
      <c r="DW19" s="428"/>
      <c r="DX19" s="428"/>
      <c r="DY19" s="428"/>
      <c r="DZ19" s="428"/>
    </row>
    <row r="20" spans="1:130" s="286" customFormat="1" ht="21" customHeight="1" x14ac:dyDescent="0.35">
      <c r="A20" s="245"/>
      <c r="B20" s="285" t="s">
        <v>64</v>
      </c>
      <c r="C20" s="643">
        <v>31</v>
      </c>
      <c r="D20" s="643">
        <v>6</v>
      </c>
      <c r="E20" s="643">
        <v>392</v>
      </c>
      <c r="F20" s="643">
        <v>24</v>
      </c>
      <c r="G20" s="643">
        <v>108</v>
      </c>
      <c r="H20" s="643">
        <v>0</v>
      </c>
      <c r="I20" s="643">
        <v>30</v>
      </c>
      <c r="J20" s="643">
        <v>6</v>
      </c>
      <c r="K20" s="643">
        <v>437</v>
      </c>
      <c r="L20" s="643">
        <v>945</v>
      </c>
      <c r="M20" s="643">
        <v>131</v>
      </c>
      <c r="N20" s="643">
        <v>60</v>
      </c>
      <c r="O20" s="643">
        <v>418</v>
      </c>
      <c r="P20" s="643">
        <v>313</v>
      </c>
      <c r="Q20" s="643">
        <v>208</v>
      </c>
      <c r="R20" s="643">
        <f>SUM(E20:Q20)</f>
        <v>3072</v>
      </c>
      <c r="S20" s="643">
        <v>5</v>
      </c>
      <c r="T20" s="643">
        <v>122</v>
      </c>
      <c r="U20" s="643">
        <v>1073</v>
      </c>
      <c r="V20" s="643">
        <v>2781</v>
      </c>
      <c r="W20" s="643">
        <v>285</v>
      </c>
      <c r="X20" s="643">
        <v>181</v>
      </c>
      <c r="Y20" s="643">
        <v>12</v>
      </c>
      <c r="Z20" s="643">
        <v>1</v>
      </c>
      <c r="AA20" s="643">
        <v>265</v>
      </c>
      <c r="AB20" s="643">
        <v>360</v>
      </c>
      <c r="AC20" s="643">
        <v>72</v>
      </c>
      <c r="AD20" s="643">
        <v>581</v>
      </c>
      <c r="AE20" s="643">
        <v>44</v>
      </c>
      <c r="AF20" s="643">
        <v>38</v>
      </c>
      <c r="AG20" s="643">
        <v>546</v>
      </c>
      <c r="AH20" s="643">
        <v>21</v>
      </c>
      <c r="AI20" s="643">
        <v>56</v>
      </c>
      <c r="AJ20" s="643">
        <v>201</v>
      </c>
      <c r="AK20" s="643">
        <v>652</v>
      </c>
      <c r="AL20" s="643">
        <v>198</v>
      </c>
      <c r="AM20" s="643">
        <v>72</v>
      </c>
      <c r="AN20" s="643">
        <v>43</v>
      </c>
      <c r="AO20" s="643">
        <v>0</v>
      </c>
      <c r="AP20" s="644">
        <f>SUM(S20:AO20)+R20+C20+D20</f>
        <v>10718</v>
      </c>
      <c r="AT20" s="426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7"/>
      <c r="CH20" s="428"/>
      <c r="CI20" s="425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9"/>
      <c r="DW20" s="428"/>
      <c r="DX20" s="428"/>
      <c r="DY20" s="428"/>
      <c r="DZ20" s="428"/>
    </row>
    <row r="21" spans="1:130" s="286" customFormat="1" ht="21" customHeight="1" x14ac:dyDescent="0.35">
      <c r="A21" s="245"/>
      <c r="B21" s="285" t="s">
        <v>65</v>
      </c>
      <c r="C21" s="643">
        <v>34</v>
      </c>
      <c r="D21" s="643">
        <v>6</v>
      </c>
      <c r="E21" s="643">
        <v>211</v>
      </c>
      <c r="F21" s="643">
        <v>7</v>
      </c>
      <c r="G21" s="643">
        <v>186</v>
      </c>
      <c r="H21" s="643">
        <v>0</v>
      </c>
      <c r="I21" s="643">
        <v>65</v>
      </c>
      <c r="J21" s="643">
        <v>0</v>
      </c>
      <c r="K21" s="643">
        <v>417</v>
      </c>
      <c r="L21" s="643">
        <v>75</v>
      </c>
      <c r="M21" s="643">
        <v>22</v>
      </c>
      <c r="N21" s="643">
        <v>3</v>
      </c>
      <c r="O21" s="643">
        <v>27</v>
      </c>
      <c r="P21" s="643">
        <v>1</v>
      </c>
      <c r="Q21" s="643">
        <v>42</v>
      </c>
      <c r="R21" s="643">
        <f>SUM(E21:Q21)</f>
        <v>1056</v>
      </c>
      <c r="S21" s="643">
        <v>6</v>
      </c>
      <c r="T21" s="643">
        <v>30</v>
      </c>
      <c r="U21" s="643">
        <v>485</v>
      </c>
      <c r="V21" s="643">
        <v>2023</v>
      </c>
      <c r="W21" s="643">
        <v>241</v>
      </c>
      <c r="X21" s="643">
        <v>66</v>
      </c>
      <c r="Y21" s="643">
        <v>4</v>
      </c>
      <c r="Z21" s="643">
        <v>2</v>
      </c>
      <c r="AA21" s="643">
        <v>61</v>
      </c>
      <c r="AB21" s="643">
        <v>190</v>
      </c>
      <c r="AC21" s="643">
        <v>54</v>
      </c>
      <c r="AD21" s="643">
        <v>421</v>
      </c>
      <c r="AE21" s="643">
        <v>11</v>
      </c>
      <c r="AF21" s="643">
        <v>39</v>
      </c>
      <c r="AG21" s="643">
        <v>385</v>
      </c>
      <c r="AH21" s="643">
        <v>20</v>
      </c>
      <c r="AI21" s="643">
        <v>32</v>
      </c>
      <c r="AJ21" s="643">
        <v>157</v>
      </c>
      <c r="AK21" s="643">
        <v>369</v>
      </c>
      <c r="AL21" s="643">
        <v>122</v>
      </c>
      <c r="AM21" s="643">
        <v>71</v>
      </c>
      <c r="AN21" s="643">
        <v>28</v>
      </c>
      <c r="AO21" s="643">
        <v>0</v>
      </c>
      <c r="AP21" s="644">
        <f>SUM(S21:AO21)+R21+C21+D21</f>
        <v>5913</v>
      </c>
      <c r="AT21" s="426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7"/>
      <c r="CH21" s="428"/>
      <c r="CI21" s="425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9"/>
      <c r="DW21" s="428"/>
      <c r="DX21" s="428"/>
      <c r="DY21" s="428"/>
      <c r="DZ21" s="428"/>
    </row>
    <row r="22" spans="1:130" s="291" customFormat="1" ht="26.4" customHeight="1" x14ac:dyDescent="0.35">
      <c r="A22" s="289" t="s">
        <v>66</v>
      </c>
      <c r="B22" s="294"/>
      <c r="C22" s="647">
        <f t="shared" ref="C22:AP22" si="6">SUM(C23:C28)</f>
        <v>225</v>
      </c>
      <c r="D22" s="647">
        <f t="shared" si="6"/>
        <v>0</v>
      </c>
      <c r="E22" s="647">
        <f t="shared" si="6"/>
        <v>2797</v>
      </c>
      <c r="F22" s="647">
        <f t="shared" si="6"/>
        <v>783</v>
      </c>
      <c r="G22" s="647">
        <f t="shared" si="6"/>
        <v>1193</v>
      </c>
      <c r="H22" s="647">
        <f t="shared" si="6"/>
        <v>164</v>
      </c>
      <c r="I22" s="647">
        <f t="shared" si="6"/>
        <v>2649</v>
      </c>
      <c r="J22" s="647">
        <f t="shared" si="6"/>
        <v>366</v>
      </c>
      <c r="K22" s="647">
        <f t="shared" si="6"/>
        <v>1856</v>
      </c>
      <c r="L22" s="647">
        <f t="shared" si="6"/>
        <v>3387</v>
      </c>
      <c r="M22" s="647">
        <f t="shared" si="6"/>
        <v>672</v>
      </c>
      <c r="N22" s="647">
        <f t="shared" si="6"/>
        <v>510</v>
      </c>
      <c r="O22" s="647">
        <f t="shared" si="6"/>
        <v>903</v>
      </c>
      <c r="P22" s="647">
        <f t="shared" si="6"/>
        <v>1352</v>
      </c>
      <c r="Q22" s="647">
        <f t="shared" si="6"/>
        <v>1002</v>
      </c>
      <c r="R22" s="647">
        <f t="shared" si="6"/>
        <v>17634</v>
      </c>
      <c r="S22" s="647">
        <f t="shared" si="6"/>
        <v>2583</v>
      </c>
      <c r="T22" s="647">
        <f t="shared" si="6"/>
        <v>737</v>
      </c>
      <c r="U22" s="647">
        <f t="shared" si="6"/>
        <v>6680</v>
      </c>
      <c r="V22" s="647">
        <f t="shared" si="6"/>
        <v>20066</v>
      </c>
      <c r="W22" s="647">
        <f t="shared" si="6"/>
        <v>4838</v>
      </c>
      <c r="X22" s="647">
        <f t="shared" si="6"/>
        <v>578</v>
      </c>
      <c r="Y22" s="647">
        <f t="shared" si="6"/>
        <v>286</v>
      </c>
      <c r="Z22" s="647">
        <f t="shared" si="6"/>
        <v>158</v>
      </c>
      <c r="AA22" s="647">
        <f t="shared" si="6"/>
        <v>8380</v>
      </c>
      <c r="AB22" s="647">
        <f t="shared" si="6"/>
        <v>4047</v>
      </c>
      <c r="AC22" s="647">
        <f t="shared" si="6"/>
        <v>676</v>
      </c>
      <c r="AD22" s="647">
        <f t="shared" si="6"/>
        <v>8297</v>
      </c>
      <c r="AE22" s="647">
        <f t="shared" si="6"/>
        <v>1580</v>
      </c>
      <c r="AF22" s="647">
        <f t="shared" si="6"/>
        <v>1155</v>
      </c>
      <c r="AG22" s="647">
        <f t="shared" si="6"/>
        <v>7217</v>
      </c>
      <c r="AH22" s="647">
        <f t="shared" si="6"/>
        <v>562</v>
      </c>
      <c r="AI22" s="647">
        <f t="shared" si="6"/>
        <v>642</v>
      </c>
      <c r="AJ22" s="647">
        <f t="shared" si="6"/>
        <v>3943</v>
      </c>
      <c r="AK22" s="647">
        <f t="shared" si="6"/>
        <v>4501</v>
      </c>
      <c r="AL22" s="647">
        <f t="shared" si="6"/>
        <v>1486</v>
      </c>
      <c r="AM22" s="647">
        <f t="shared" si="6"/>
        <v>1147</v>
      </c>
      <c r="AN22" s="647">
        <f t="shared" si="6"/>
        <v>150</v>
      </c>
      <c r="AO22" s="647">
        <f t="shared" si="6"/>
        <v>0</v>
      </c>
      <c r="AP22" s="648">
        <f t="shared" si="6"/>
        <v>97568</v>
      </c>
      <c r="AR22" s="286"/>
      <c r="AT22" s="432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7"/>
      <c r="CH22" s="424"/>
      <c r="CI22" s="431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29"/>
      <c r="DW22" s="437"/>
      <c r="DX22" s="437"/>
      <c r="DY22" s="437"/>
      <c r="DZ22" s="437"/>
    </row>
    <row r="23" spans="1:130" s="286" customFormat="1" ht="21" customHeight="1" x14ac:dyDescent="0.35">
      <c r="A23" s="245"/>
      <c r="B23" s="285" t="s">
        <v>67</v>
      </c>
      <c r="C23" s="643">
        <v>6</v>
      </c>
      <c r="D23" s="643">
        <v>0</v>
      </c>
      <c r="E23" s="643">
        <v>643</v>
      </c>
      <c r="F23" s="643">
        <v>21</v>
      </c>
      <c r="G23" s="643">
        <v>114</v>
      </c>
      <c r="H23" s="643">
        <v>0</v>
      </c>
      <c r="I23" s="643">
        <v>12</v>
      </c>
      <c r="J23" s="643">
        <v>0</v>
      </c>
      <c r="K23" s="643">
        <v>196</v>
      </c>
      <c r="L23" s="643">
        <v>179</v>
      </c>
      <c r="M23" s="643">
        <v>0</v>
      </c>
      <c r="N23" s="643">
        <v>95</v>
      </c>
      <c r="O23" s="643">
        <v>84</v>
      </c>
      <c r="P23" s="643">
        <v>43</v>
      </c>
      <c r="Q23" s="643">
        <v>96</v>
      </c>
      <c r="R23" s="643">
        <f t="shared" ref="R23:R28" si="7">SUM(E23:Q23)</f>
        <v>1483</v>
      </c>
      <c r="S23" s="643">
        <v>189</v>
      </c>
      <c r="T23" s="643">
        <v>69</v>
      </c>
      <c r="U23" s="643">
        <v>1342</v>
      </c>
      <c r="V23" s="643">
        <v>3555</v>
      </c>
      <c r="W23" s="643">
        <v>300</v>
      </c>
      <c r="X23" s="643">
        <v>59</v>
      </c>
      <c r="Y23" s="643">
        <v>36</v>
      </c>
      <c r="Z23" s="643">
        <v>47</v>
      </c>
      <c r="AA23" s="643">
        <v>452</v>
      </c>
      <c r="AB23" s="643">
        <v>371</v>
      </c>
      <c r="AC23" s="643">
        <v>112</v>
      </c>
      <c r="AD23" s="643">
        <v>800</v>
      </c>
      <c r="AE23" s="643">
        <v>1</v>
      </c>
      <c r="AF23" s="643">
        <v>95</v>
      </c>
      <c r="AG23" s="643">
        <v>558</v>
      </c>
      <c r="AH23" s="643">
        <v>58</v>
      </c>
      <c r="AI23" s="643">
        <v>77</v>
      </c>
      <c r="AJ23" s="643">
        <v>761</v>
      </c>
      <c r="AK23" s="643">
        <v>512</v>
      </c>
      <c r="AL23" s="643">
        <v>251</v>
      </c>
      <c r="AM23" s="643">
        <v>101</v>
      </c>
      <c r="AN23" s="643">
        <v>27</v>
      </c>
      <c r="AO23" s="643">
        <v>0</v>
      </c>
      <c r="AP23" s="644">
        <f t="shared" ref="AP23:AP28" si="8">SUM(S23:AO23)+R23+C23+D23</f>
        <v>11262</v>
      </c>
      <c r="AT23" s="426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7"/>
      <c r="CH23" s="428"/>
      <c r="CI23" s="425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9"/>
      <c r="DW23" s="428"/>
      <c r="DX23" s="428"/>
      <c r="DY23" s="428"/>
      <c r="DZ23" s="428"/>
    </row>
    <row r="24" spans="1:130" s="286" customFormat="1" ht="21" customHeight="1" x14ac:dyDescent="0.35">
      <c r="A24" s="245"/>
      <c r="B24" s="285" t="s">
        <v>68</v>
      </c>
      <c r="C24" s="643">
        <v>12</v>
      </c>
      <c r="D24" s="643">
        <v>0</v>
      </c>
      <c r="E24" s="643">
        <v>387</v>
      </c>
      <c r="F24" s="643">
        <v>209</v>
      </c>
      <c r="G24" s="643">
        <v>429</v>
      </c>
      <c r="H24" s="643">
        <v>0</v>
      </c>
      <c r="I24" s="643">
        <v>197</v>
      </c>
      <c r="J24" s="643">
        <v>280</v>
      </c>
      <c r="K24" s="643">
        <v>228</v>
      </c>
      <c r="L24" s="643">
        <v>293</v>
      </c>
      <c r="M24" s="643">
        <v>223</v>
      </c>
      <c r="N24" s="643">
        <v>10</v>
      </c>
      <c r="O24" s="643">
        <v>17</v>
      </c>
      <c r="P24" s="643">
        <v>1</v>
      </c>
      <c r="Q24" s="643">
        <v>119</v>
      </c>
      <c r="R24" s="643">
        <f t="shared" si="7"/>
        <v>2393</v>
      </c>
      <c r="S24" s="643">
        <v>20</v>
      </c>
      <c r="T24" s="643">
        <v>21</v>
      </c>
      <c r="U24" s="643">
        <v>664</v>
      </c>
      <c r="V24" s="643">
        <v>1658</v>
      </c>
      <c r="W24" s="643">
        <v>152</v>
      </c>
      <c r="X24" s="643">
        <v>23</v>
      </c>
      <c r="Y24" s="643">
        <v>8</v>
      </c>
      <c r="Z24" s="643">
        <v>1</v>
      </c>
      <c r="AA24" s="643">
        <v>371</v>
      </c>
      <c r="AB24" s="643">
        <v>274</v>
      </c>
      <c r="AC24" s="643">
        <v>77</v>
      </c>
      <c r="AD24" s="643">
        <v>509</v>
      </c>
      <c r="AE24" s="643">
        <v>6</v>
      </c>
      <c r="AF24" s="643">
        <v>126</v>
      </c>
      <c r="AG24" s="643">
        <v>281</v>
      </c>
      <c r="AH24" s="643">
        <v>24</v>
      </c>
      <c r="AI24" s="643">
        <v>39</v>
      </c>
      <c r="AJ24" s="643">
        <v>236</v>
      </c>
      <c r="AK24" s="643">
        <v>456</v>
      </c>
      <c r="AL24" s="643">
        <v>45</v>
      </c>
      <c r="AM24" s="643">
        <v>50</v>
      </c>
      <c r="AN24" s="643">
        <v>26</v>
      </c>
      <c r="AO24" s="643">
        <v>0</v>
      </c>
      <c r="AP24" s="644">
        <f t="shared" si="8"/>
        <v>7472</v>
      </c>
      <c r="AT24" s="426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7"/>
      <c r="CH24" s="428"/>
      <c r="CI24" s="425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9"/>
      <c r="DW24" s="428"/>
      <c r="DX24" s="428"/>
      <c r="DY24" s="428"/>
      <c r="DZ24" s="428"/>
    </row>
    <row r="25" spans="1:130" s="286" customFormat="1" ht="21" customHeight="1" x14ac:dyDescent="0.35">
      <c r="A25" s="245"/>
      <c r="B25" s="285" t="s">
        <v>69</v>
      </c>
      <c r="C25" s="643">
        <v>6</v>
      </c>
      <c r="D25" s="643">
        <v>0</v>
      </c>
      <c r="E25" s="643">
        <v>145</v>
      </c>
      <c r="F25" s="643">
        <v>0</v>
      </c>
      <c r="G25" s="643">
        <v>127</v>
      </c>
      <c r="H25" s="643">
        <v>0</v>
      </c>
      <c r="I25" s="643">
        <v>86</v>
      </c>
      <c r="J25" s="643">
        <v>0</v>
      </c>
      <c r="K25" s="643">
        <v>50</v>
      </c>
      <c r="L25" s="643">
        <v>143</v>
      </c>
      <c r="M25" s="643">
        <v>0</v>
      </c>
      <c r="N25" s="643">
        <v>1</v>
      </c>
      <c r="O25" s="643">
        <v>114</v>
      </c>
      <c r="P25" s="643">
        <v>52</v>
      </c>
      <c r="Q25" s="643">
        <v>42</v>
      </c>
      <c r="R25" s="643">
        <f t="shared" si="7"/>
        <v>760</v>
      </c>
      <c r="S25" s="643">
        <v>8</v>
      </c>
      <c r="T25" s="643">
        <v>24</v>
      </c>
      <c r="U25" s="643">
        <v>178</v>
      </c>
      <c r="V25" s="643">
        <v>708</v>
      </c>
      <c r="W25" s="643">
        <v>9</v>
      </c>
      <c r="X25" s="643">
        <v>10</v>
      </c>
      <c r="Y25" s="643">
        <v>4</v>
      </c>
      <c r="Z25" s="643">
        <v>0</v>
      </c>
      <c r="AA25" s="643">
        <v>36</v>
      </c>
      <c r="AB25" s="643">
        <v>111</v>
      </c>
      <c r="AC25" s="643">
        <v>20</v>
      </c>
      <c r="AD25" s="643">
        <v>433</v>
      </c>
      <c r="AE25" s="643">
        <v>0</v>
      </c>
      <c r="AF25" s="643">
        <v>6</v>
      </c>
      <c r="AG25" s="643">
        <v>86</v>
      </c>
      <c r="AH25" s="643">
        <v>13</v>
      </c>
      <c r="AI25" s="643">
        <v>28</v>
      </c>
      <c r="AJ25" s="643">
        <v>311</v>
      </c>
      <c r="AK25" s="643">
        <v>232</v>
      </c>
      <c r="AL25" s="643">
        <v>30</v>
      </c>
      <c r="AM25" s="643">
        <v>25</v>
      </c>
      <c r="AN25" s="643">
        <v>9</v>
      </c>
      <c r="AO25" s="643">
        <v>0</v>
      </c>
      <c r="AP25" s="644">
        <f t="shared" si="8"/>
        <v>3047</v>
      </c>
      <c r="AT25" s="426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7"/>
      <c r="CH25" s="428"/>
      <c r="CI25" s="425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9"/>
      <c r="DW25" s="428"/>
      <c r="DX25" s="428"/>
      <c r="DY25" s="428"/>
      <c r="DZ25" s="428"/>
    </row>
    <row r="26" spans="1:130" s="286" customFormat="1" ht="21" customHeight="1" x14ac:dyDescent="0.35">
      <c r="A26" s="245"/>
      <c r="B26" s="285" t="s">
        <v>70</v>
      </c>
      <c r="C26" s="643">
        <v>189</v>
      </c>
      <c r="D26" s="643">
        <v>0</v>
      </c>
      <c r="E26" s="643">
        <v>1245</v>
      </c>
      <c r="F26" s="643">
        <v>132</v>
      </c>
      <c r="G26" s="643">
        <v>358</v>
      </c>
      <c r="H26" s="643">
        <v>164</v>
      </c>
      <c r="I26" s="643">
        <v>1355</v>
      </c>
      <c r="J26" s="643">
        <v>83</v>
      </c>
      <c r="K26" s="643">
        <v>685</v>
      </c>
      <c r="L26" s="643">
        <v>2106</v>
      </c>
      <c r="M26" s="643">
        <v>62</v>
      </c>
      <c r="N26" s="643">
        <v>166</v>
      </c>
      <c r="O26" s="643">
        <v>391</v>
      </c>
      <c r="P26" s="643">
        <v>1189</v>
      </c>
      <c r="Q26" s="643">
        <v>509</v>
      </c>
      <c r="R26" s="643">
        <f t="shared" si="7"/>
        <v>8445</v>
      </c>
      <c r="S26" s="643">
        <v>1154</v>
      </c>
      <c r="T26" s="643">
        <v>276</v>
      </c>
      <c r="U26" s="643">
        <v>2730</v>
      </c>
      <c r="V26" s="643">
        <v>9207</v>
      </c>
      <c r="W26" s="643">
        <v>1578</v>
      </c>
      <c r="X26" s="643">
        <v>414</v>
      </c>
      <c r="Y26" s="643">
        <v>213</v>
      </c>
      <c r="Z26" s="643">
        <v>107</v>
      </c>
      <c r="AA26" s="643">
        <v>6556</v>
      </c>
      <c r="AB26" s="643">
        <v>2672</v>
      </c>
      <c r="AC26" s="643">
        <v>326</v>
      </c>
      <c r="AD26" s="643">
        <v>5404</v>
      </c>
      <c r="AE26" s="643">
        <v>1549</v>
      </c>
      <c r="AF26" s="643">
        <v>768</v>
      </c>
      <c r="AG26" s="643">
        <v>5043</v>
      </c>
      <c r="AH26" s="643">
        <v>403</v>
      </c>
      <c r="AI26" s="643">
        <v>312</v>
      </c>
      <c r="AJ26" s="643">
        <v>1841</v>
      </c>
      <c r="AK26" s="643">
        <v>2324</v>
      </c>
      <c r="AL26" s="643">
        <v>936</v>
      </c>
      <c r="AM26" s="643">
        <v>796</v>
      </c>
      <c r="AN26" s="643">
        <v>59</v>
      </c>
      <c r="AO26" s="643">
        <v>0</v>
      </c>
      <c r="AP26" s="644">
        <f t="shared" si="8"/>
        <v>53302</v>
      </c>
      <c r="AT26" s="426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7"/>
      <c r="CH26" s="428"/>
      <c r="CI26" s="425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9"/>
      <c r="DW26" s="428"/>
      <c r="DX26" s="428"/>
      <c r="DY26" s="428"/>
      <c r="DZ26" s="428"/>
    </row>
    <row r="27" spans="1:130" s="286" customFormat="1" ht="21" customHeight="1" x14ac:dyDescent="0.35">
      <c r="A27" s="245"/>
      <c r="B27" s="285" t="s">
        <v>71</v>
      </c>
      <c r="C27" s="643">
        <v>7</v>
      </c>
      <c r="D27" s="643">
        <v>0</v>
      </c>
      <c r="E27" s="643">
        <v>102</v>
      </c>
      <c r="F27" s="643">
        <v>337</v>
      </c>
      <c r="G27" s="643">
        <v>55</v>
      </c>
      <c r="H27" s="643">
        <v>0</v>
      </c>
      <c r="I27" s="643">
        <v>87</v>
      </c>
      <c r="J27" s="643">
        <v>0</v>
      </c>
      <c r="K27" s="643">
        <v>279</v>
      </c>
      <c r="L27" s="643">
        <v>188</v>
      </c>
      <c r="M27" s="643">
        <v>356</v>
      </c>
      <c r="N27" s="643">
        <v>2</v>
      </c>
      <c r="O27" s="643">
        <v>30</v>
      </c>
      <c r="P27" s="643">
        <v>0</v>
      </c>
      <c r="Q27" s="643">
        <v>59</v>
      </c>
      <c r="R27" s="643">
        <f t="shared" si="7"/>
        <v>1495</v>
      </c>
      <c r="S27" s="643">
        <v>0</v>
      </c>
      <c r="T27" s="643">
        <v>29</v>
      </c>
      <c r="U27" s="643">
        <v>438</v>
      </c>
      <c r="V27" s="643">
        <v>1205</v>
      </c>
      <c r="W27" s="643">
        <v>89</v>
      </c>
      <c r="X27" s="643">
        <v>32</v>
      </c>
      <c r="Y27" s="643">
        <v>10</v>
      </c>
      <c r="Z27" s="643">
        <v>0</v>
      </c>
      <c r="AA27" s="643">
        <v>187</v>
      </c>
      <c r="AB27" s="643">
        <v>200</v>
      </c>
      <c r="AC27" s="643">
        <v>34</v>
      </c>
      <c r="AD27" s="643">
        <v>240</v>
      </c>
      <c r="AE27" s="643">
        <v>24</v>
      </c>
      <c r="AF27" s="643">
        <v>94</v>
      </c>
      <c r="AG27" s="643">
        <v>101</v>
      </c>
      <c r="AH27" s="643">
        <v>18</v>
      </c>
      <c r="AI27" s="643">
        <v>17</v>
      </c>
      <c r="AJ27" s="643">
        <v>258</v>
      </c>
      <c r="AK27" s="643">
        <v>421</v>
      </c>
      <c r="AL27" s="643">
        <v>39</v>
      </c>
      <c r="AM27" s="643">
        <v>30</v>
      </c>
      <c r="AN27" s="643">
        <v>10</v>
      </c>
      <c r="AO27" s="643">
        <v>0</v>
      </c>
      <c r="AP27" s="644">
        <f t="shared" si="8"/>
        <v>4978</v>
      </c>
      <c r="AT27" s="426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7"/>
      <c r="CH27" s="428"/>
      <c r="CI27" s="425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9"/>
      <c r="DW27" s="428"/>
      <c r="DX27" s="428"/>
      <c r="DY27" s="428"/>
      <c r="DZ27" s="428"/>
    </row>
    <row r="28" spans="1:130" s="286" customFormat="1" ht="21" customHeight="1" x14ac:dyDescent="0.35">
      <c r="A28" s="245"/>
      <c r="B28" s="285" t="s">
        <v>72</v>
      </c>
      <c r="C28" s="643">
        <v>5</v>
      </c>
      <c r="D28" s="643">
        <v>0</v>
      </c>
      <c r="E28" s="643">
        <v>275</v>
      </c>
      <c r="F28" s="643">
        <v>84</v>
      </c>
      <c r="G28" s="643">
        <v>110</v>
      </c>
      <c r="H28" s="643">
        <v>0</v>
      </c>
      <c r="I28" s="643">
        <v>912</v>
      </c>
      <c r="J28" s="643">
        <v>3</v>
      </c>
      <c r="K28" s="643">
        <v>418</v>
      </c>
      <c r="L28" s="643">
        <v>478</v>
      </c>
      <c r="M28" s="643">
        <v>31</v>
      </c>
      <c r="N28" s="643">
        <v>236</v>
      </c>
      <c r="O28" s="643">
        <v>267</v>
      </c>
      <c r="P28" s="643">
        <v>67</v>
      </c>
      <c r="Q28" s="643">
        <v>177</v>
      </c>
      <c r="R28" s="643">
        <f t="shared" si="7"/>
        <v>3058</v>
      </c>
      <c r="S28" s="643">
        <v>1212</v>
      </c>
      <c r="T28" s="643">
        <v>318</v>
      </c>
      <c r="U28" s="643">
        <v>1328</v>
      </c>
      <c r="V28" s="643">
        <v>3733</v>
      </c>
      <c r="W28" s="643">
        <v>2710</v>
      </c>
      <c r="X28" s="643">
        <v>40</v>
      </c>
      <c r="Y28" s="643">
        <v>15</v>
      </c>
      <c r="Z28" s="643">
        <v>3</v>
      </c>
      <c r="AA28" s="643">
        <v>778</v>
      </c>
      <c r="AB28" s="643">
        <v>419</v>
      </c>
      <c r="AC28" s="643">
        <v>107</v>
      </c>
      <c r="AD28" s="643">
        <v>911</v>
      </c>
      <c r="AE28" s="643">
        <v>0</v>
      </c>
      <c r="AF28" s="643">
        <v>66</v>
      </c>
      <c r="AG28" s="643">
        <v>1148</v>
      </c>
      <c r="AH28" s="643">
        <v>46</v>
      </c>
      <c r="AI28" s="643">
        <v>169</v>
      </c>
      <c r="AJ28" s="643">
        <v>536</v>
      </c>
      <c r="AK28" s="643">
        <v>556</v>
      </c>
      <c r="AL28" s="643">
        <v>185</v>
      </c>
      <c r="AM28" s="643">
        <v>145</v>
      </c>
      <c r="AN28" s="643">
        <v>19</v>
      </c>
      <c r="AO28" s="643">
        <v>0</v>
      </c>
      <c r="AP28" s="644">
        <f t="shared" si="8"/>
        <v>17507</v>
      </c>
      <c r="AT28" s="426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7"/>
      <c r="CH28" s="428"/>
      <c r="CI28" s="425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9"/>
      <c r="DW28" s="428"/>
      <c r="DX28" s="428"/>
      <c r="DY28" s="428"/>
      <c r="DZ28" s="428"/>
    </row>
    <row r="29" spans="1:130" s="291" customFormat="1" ht="26.4" customHeight="1" x14ac:dyDescent="0.35">
      <c r="A29" s="289" t="s">
        <v>73</v>
      </c>
      <c r="B29" s="294"/>
      <c r="C29" s="647">
        <f t="shared" ref="C29:Q29" si="9">SUM(C30:C37)</f>
        <v>166</v>
      </c>
      <c r="D29" s="647">
        <f t="shared" si="9"/>
        <v>6</v>
      </c>
      <c r="E29" s="647">
        <f t="shared" si="9"/>
        <v>2998</v>
      </c>
      <c r="F29" s="647">
        <f t="shared" si="9"/>
        <v>1044</v>
      </c>
      <c r="G29" s="647">
        <f t="shared" si="9"/>
        <v>976</v>
      </c>
      <c r="H29" s="647">
        <f t="shared" si="9"/>
        <v>0</v>
      </c>
      <c r="I29" s="647">
        <f t="shared" si="9"/>
        <v>518</v>
      </c>
      <c r="J29" s="647">
        <f t="shared" si="9"/>
        <v>26</v>
      </c>
      <c r="K29" s="647">
        <f t="shared" si="9"/>
        <v>1429</v>
      </c>
      <c r="L29" s="647">
        <f t="shared" si="9"/>
        <v>2672</v>
      </c>
      <c r="M29" s="647">
        <f t="shared" si="9"/>
        <v>1797</v>
      </c>
      <c r="N29" s="647">
        <f t="shared" si="9"/>
        <v>450</v>
      </c>
      <c r="O29" s="647">
        <f t="shared" si="9"/>
        <v>3471</v>
      </c>
      <c r="P29" s="647">
        <f t="shared" si="9"/>
        <v>332</v>
      </c>
      <c r="Q29" s="647">
        <f t="shared" si="9"/>
        <v>914</v>
      </c>
      <c r="R29" s="647">
        <f t="shared" ref="R29:AP29" si="10">SUM(R30:R37)</f>
        <v>16627</v>
      </c>
      <c r="S29" s="647">
        <f t="shared" si="10"/>
        <v>1127</v>
      </c>
      <c r="T29" s="647">
        <f t="shared" si="10"/>
        <v>399</v>
      </c>
      <c r="U29" s="647">
        <f t="shared" si="10"/>
        <v>4301</v>
      </c>
      <c r="V29" s="647">
        <f t="shared" si="10"/>
        <v>15278</v>
      </c>
      <c r="W29" s="647">
        <f t="shared" si="10"/>
        <v>2086</v>
      </c>
      <c r="X29" s="647">
        <f t="shared" si="10"/>
        <v>649</v>
      </c>
      <c r="Y29" s="647">
        <f t="shared" si="10"/>
        <v>408</v>
      </c>
      <c r="Z29" s="647">
        <f t="shared" si="10"/>
        <v>69</v>
      </c>
      <c r="AA29" s="647">
        <f t="shared" si="10"/>
        <v>3478</v>
      </c>
      <c r="AB29" s="647">
        <f t="shared" si="10"/>
        <v>2866</v>
      </c>
      <c r="AC29" s="647">
        <f t="shared" si="10"/>
        <v>660</v>
      </c>
      <c r="AD29" s="647">
        <f t="shared" si="10"/>
        <v>5185</v>
      </c>
      <c r="AE29" s="647">
        <f t="shared" si="10"/>
        <v>184</v>
      </c>
      <c r="AF29" s="647">
        <f t="shared" si="10"/>
        <v>561</v>
      </c>
      <c r="AG29" s="647">
        <f t="shared" si="10"/>
        <v>5178</v>
      </c>
      <c r="AH29" s="647">
        <f t="shared" si="10"/>
        <v>403</v>
      </c>
      <c r="AI29" s="647">
        <f t="shared" si="10"/>
        <v>639</v>
      </c>
      <c r="AJ29" s="647">
        <f t="shared" si="10"/>
        <v>3217</v>
      </c>
      <c r="AK29" s="647">
        <f t="shared" si="10"/>
        <v>3965</v>
      </c>
      <c r="AL29" s="647">
        <f t="shared" si="10"/>
        <v>1607</v>
      </c>
      <c r="AM29" s="647">
        <f t="shared" si="10"/>
        <v>1049</v>
      </c>
      <c r="AN29" s="647">
        <f t="shared" si="10"/>
        <v>132</v>
      </c>
      <c r="AO29" s="647">
        <f t="shared" si="10"/>
        <v>0</v>
      </c>
      <c r="AP29" s="648">
        <f t="shared" si="10"/>
        <v>70240</v>
      </c>
      <c r="AR29" s="286"/>
      <c r="AT29" s="432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7"/>
      <c r="CH29" s="424"/>
      <c r="CI29" s="431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29"/>
      <c r="DW29" s="437"/>
      <c r="DX29" s="437"/>
      <c r="DY29" s="437"/>
      <c r="DZ29" s="437"/>
    </row>
    <row r="30" spans="1:130" s="286" customFormat="1" ht="21" customHeight="1" x14ac:dyDescent="0.35">
      <c r="A30" s="245"/>
      <c r="B30" s="285" t="s">
        <v>74</v>
      </c>
      <c r="C30" s="643">
        <v>17</v>
      </c>
      <c r="D30" s="643">
        <v>0</v>
      </c>
      <c r="E30" s="643">
        <v>387</v>
      </c>
      <c r="F30" s="643">
        <v>15</v>
      </c>
      <c r="G30" s="643">
        <v>110</v>
      </c>
      <c r="H30" s="643">
        <v>0</v>
      </c>
      <c r="I30" s="643">
        <v>129</v>
      </c>
      <c r="J30" s="643">
        <v>7</v>
      </c>
      <c r="K30" s="643">
        <v>77</v>
      </c>
      <c r="L30" s="643">
        <v>153</v>
      </c>
      <c r="M30" s="643">
        <v>292</v>
      </c>
      <c r="N30" s="643">
        <v>172</v>
      </c>
      <c r="O30" s="643">
        <v>1270</v>
      </c>
      <c r="P30" s="643">
        <v>49</v>
      </c>
      <c r="Q30" s="643">
        <v>115</v>
      </c>
      <c r="R30" s="643">
        <f t="shared" ref="R30:R38" si="11">SUM(E30:Q30)</f>
        <v>2776</v>
      </c>
      <c r="S30" s="643">
        <v>396</v>
      </c>
      <c r="T30" s="643">
        <v>35</v>
      </c>
      <c r="U30" s="643">
        <v>673</v>
      </c>
      <c r="V30" s="643">
        <v>3443</v>
      </c>
      <c r="W30" s="643">
        <v>995</v>
      </c>
      <c r="X30" s="643">
        <v>285</v>
      </c>
      <c r="Y30" s="643">
        <v>97</v>
      </c>
      <c r="Z30" s="643">
        <v>35</v>
      </c>
      <c r="AA30" s="643">
        <v>950</v>
      </c>
      <c r="AB30" s="643">
        <v>577</v>
      </c>
      <c r="AC30" s="643">
        <v>168</v>
      </c>
      <c r="AD30" s="643">
        <v>952</v>
      </c>
      <c r="AE30" s="643">
        <v>3</v>
      </c>
      <c r="AF30" s="643">
        <v>142</v>
      </c>
      <c r="AG30" s="643">
        <v>771</v>
      </c>
      <c r="AH30" s="643">
        <v>147</v>
      </c>
      <c r="AI30" s="643">
        <v>266</v>
      </c>
      <c r="AJ30" s="643">
        <v>820</v>
      </c>
      <c r="AK30" s="643">
        <v>1177</v>
      </c>
      <c r="AL30" s="643">
        <v>576</v>
      </c>
      <c r="AM30" s="643">
        <v>211</v>
      </c>
      <c r="AN30" s="643">
        <v>30</v>
      </c>
      <c r="AO30" s="643">
        <v>0</v>
      </c>
      <c r="AP30" s="644">
        <f t="shared" ref="AP30:AP38" si="12">SUM(S30:AO30)+R30+C30+D30</f>
        <v>15542</v>
      </c>
      <c r="AT30" s="426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7"/>
      <c r="CH30" s="428"/>
      <c r="CI30" s="425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9"/>
      <c r="DW30" s="428"/>
      <c r="DX30" s="428"/>
      <c r="DY30" s="428"/>
      <c r="DZ30" s="428"/>
    </row>
    <row r="31" spans="1:130" s="286" customFormat="1" ht="21" customHeight="1" x14ac:dyDescent="0.35">
      <c r="A31" s="245"/>
      <c r="B31" s="285" t="s">
        <v>75</v>
      </c>
      <c r="C31" s="643">
        <v>2</v>
      </c>
      <c r="D31" s="643">
        <v>0</v>
      </c>
      <c r="E31" s="643">
        <v>27</v>
      </c>
      <c r="F31" s="643">
        <v>2</v>
      </c>
      <c r="G31" s="643">
        <v>15</v>
      </c>
      <c r="H31" s="643">
        <v>0</v>
      </c>
      <c r="I31" s="643">
        <v>0</v>
      </c>
      <c r="J31" s="643">
        <v>0</v>
      </c>
      <c r="K31" s="643">
        <v>39</v>
      </c>
      <c r="L31" s="643">
        <v>70</v>
      </c>
      <c r="M31" s="643">
        <v>0</v>
      </c>
      <c r="N31" s="643">
        <v>0</v>
      </c>
      <c r="O31" s="643">
        <v>77</v>
      </c>
      <c r="P31" s="643">
        <v>1</v>
      </c>
      <c r="Q31" s="643">
        <v>36</v>
      </c>
      <c r="R31" s="643">
        <f t="shared" si="11"/>
        <v>267</v>
      </c>
      <c r="S31" s="643">
        <v>1</v>
      </c>
      <c r="T31" s="643">
        <v>17</v>
      </c>
      <c r="U31" s="643">
        <v>171</v>
      </c>
      <c r="V31" s="643">
        <v>408</v>
      </c>
      <c r="W31" s="643">
        <v>18</v>
      </c>
      <c r="X31" s="643">
        <v>2</v>
      </c>
      <c r="Y31" s="643">
        <v>20</v>
      </c>
      <c r="Z31" s="643">
        <v>0</v>
      </c>
      <c r="AA31" s="643">
        <v>26</v>
      </c>
      <c r="AB31" s="643">
        <v>66</v>
      </c>
      <c r="AC31" s="643">
        <v>12</v>
      </c>
      <c r="AD31" s="643">
        <v>88</v>
      </c>
      <c r="AE31" s="643">
        <v>0</v>
      </c>
      <c r="AF31" s="643">
        <v>4</v>
      </c>
      <c r="AG31" s="643">
        <v>38</v>
      </c>
      <c r="AH31" s="643">
        <v>2</v>
      </c>
      <c r="AI31" s="643">
        <v>1</v>
      </c>
      <c r="AJ31" s="643">
        <v>12</v>
      </c>
      <c r="AK31" s="643">
        <v>172</v>
      </c>
      <c r="AL31" s="643">
        <v>21</v>
      </c>
      <c r="AM31" s="643">
        <v>17</v>
      </c>
      <c r="AN31" s="643">
        <v>6</v>
      </c>
      <c r="AO31" s="643">
        <v>0</v>
      </c>
      <c r="AP31" s="644">
        <f t="shared" si="12"/>
        <v>1371</v>
      </c>
      <c r="AT31" s="426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7"/>
      <c r="CH31" s="428"/>
      <c r="CI31" s="425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9"/>
      <c r="DW31" s="428"/>
      <c r="DX31" s="428"/>
      <c r="DY31" s="428"/>
      <c r="DZ31" s="428"/>
    </row>
    <row r="32" spans="1:130" s="286" customFormat="1" ht="21" customHeight="1" x14ac:dyDescent="0.35">
      <c r="A32" s="245"/>
      <c r="B32" s="285" t="s">
        <v>76</v>
      </c>
      <c r="C32" s="643">
        <v>15</v>
      </c>
      <c r="D32" s="643">
        <v>0</v>
      </c>
      <c r="E32" s="643">
        <v>451</v>
      </c>
      <c r="F32" s="643">
        <v>30</v>
      </c>
      <c r="G32" s="643">
        <v>42</v>
      </c>
      <c r="H32" s="643">
        <v>0</v>
      </c>
      <c r="I32" s="643">
        <v>89</v>
      </c>
      <c r="J32" s="643">
        <v>0</v>
      </c>
      <c r="K32" s="643">
        <v>40</v>
      </c>
      <c r="L32" s="643">
        <v>247</v>
      </c>
      <c r="M32" s="643">
        <v>321</v>
      </c>
      <c r="N32" s="643">
        <v>76</v>
      </c>
      <c r="O32" s="643">
        <v>308</v>
      </c>
      <c r="P32" s="643">
        <v>1</v>
      </c>
      <c r="Q32" s="643">
        <v>49</v>
      </c>
      <c r="R32" s="643">
        <f t="shared" si="11"/>
        <v>1654</v>
      </c>
      <c r="S32" s="643">
        <v>154</v>
      </c>
      <c r="T32" s="643">
        <v>42</v>
      </c>
      <c r="U32" s="643">
        <v>195</v>
      </c>
      <c r="V32" s="643">
        <v>820</v>
      </c>
      <c r="W32" s="643">
        <v>134</v>
      </c>
      <c r="X32" s="643">
        <v>14</v>
      </c>
      <c r="Y32" s="643">
        <v>0</v>
      </c>
      <c r="Z32" s="643">
        <v>0</v>
      </c>
      <c r="AA32" s="643">
        <v>357</v>
      </c>
      <c r="AB32" s="643">
        <v>317</v>
      </c>
      <c r="AC32" s="643">
        <v>20</v>
      </c>
      <c r="AD32" s="643">
        <v>356</v>
      </c>
      <c r="AE32" s="643">
        <v>2</v>
      </c>
      <c r="AF32" s="643">
        <v>14</v>
      </c>
      <c r="AG32" s="643">
        <v>164</v>
      </c>
      <c r="AH32" s="643">
        <v>9</v>
      </c>
      <c r="AI32" s="643">
        <v>14</v>
      </c>
      <c r="AJ32" s="643">
        <v>285</v>
      </c>
      <c r="AK32" s="643">
        <v>409</v>
      </c>
      <c r="AL32" s="643">
        <v>93</v>
      </c>
      <c r="AM32" s="643">
        <v>42</v>
      </c>
      <c r="AN32" s="643">
        <v>11</v>
      </c>
      <c r="AO32" s="643">
        <v>0</v>
      </c>
      <c r="AP32" s="644">
        <f t="shared" si="12"/>
        <v>5121</v>
      </c>
      <c r="AT32" s="426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7"/>
      <c r="CH32" s="428"/>
      <c r="CI32" s="425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9"/>
      <c r="DW32" s="428"/>
      <c r="DX32" s="428"/>
      <c r="DY32" s="428"/>
      <c r="DZ32" s="428"/>
    </row>
    <row r="33" spans="1:130" s="286" customFormat="1" ht="21" customHeight="1" x14ac:dyDescent="0.35">
      <c r="A33" s="245"/>
      <c r="B33" s="285" t="s">
        <v>77</v>
      </c>
      <c r="C33" s="643">
        <v>11</v>
      </c>
      <c r="D33" s="643">
        <v>0</v>
      </c>
      <c r="E33" s="643">
        <v>581</v>
      </c>
      <c r="F33" s="643">
        <v>521</v>
      </c>
      <c r="G33" s="643">
        <v>315</v>
      </c>
      <c r="H33" s="643">
        <v>0</v>
      </c>
      <c r="I33" s="643">
        <v>159</v>
      </c>
      <c r="J33" s="643">
        <v>19</v>
      </c>
      <c r="K33" s="643">
        <v>510</v>
      </c>
      <c r="L33" s="643">
        <v>1239</v>
      </c>
      <c r="M33" s="643">
        <v>914</v>
      </c>
      <c r="N33" s="643">
        <v>125</v>
      </c>
      <c r="O33" s="643">
        <v>862</v>
      </c>
      <c r="P33" s="643">
        <v>91</v>
      </c>
      <c r="Q33" s="643">
        <v>356</v>
      </c>
      <c r="R33" s="643">
        <f t="shared" si="11"/>
        <v>5692</v>
      </c>
      <c r="S33" s="643">
        <v>409</v>
      </c>
      <c r="T33" s="643">
        <v>61</v>
      </c>
      <c r="U33" s="643">
        <v>1570</v>
      </c>
      <c r="V33" s="643">
        <v>5538</v>
      </c>
      <c r="W33" s="643">
        <v>442</v>
      </c>
      <c r="X33" s="643">
        <v>75</v>
      </c>
      <c r="Y33" s="643">
        <v>35</v>
      </c>
      <c r="Z33" s="643">
        <v>17</v>
      </c>
      <c r="AA33" s="643">
        <v>1523</v>
      </c>
      <c r="AB33" s="643">
        <v>923</v>
      </c>
      <c r="AC33" s="643">
        <v>124</v>
      </c>
      <c r="AD33" s="643">
        <v>2073</v>
      </c>
      <c r="AE33" s="643">
        <v>50</v>
      </c>
      <c r="AF33" s="643">
        <v>239</v>
      </c>
      <c r="AG33" s="643">
        <v>1398</v>
      </c>
      <c r="AH33" s="643">
        <v>139</v>
      </c>
      <c r="AI33" s="643">
        <v>108</v>
      </c>
      <c r="AJ33" s="643">
        <v>727</v>
      </c>
      <c r="AK33" s="643">
        <v>980</v>
      </c>
      <c r="AL33" s="643">
        <v>407</v>
      </c>
      <c r="AM33" s="643">
        <v>419</v>
      </c>
      <c r="AN33" s="643">
        <v>36</v>
      </c>
      <c r="AO33" s="643">
        <v>0</v>
      </c>
      <c r="AP33" s="644">
        <f t="shared" si="12"/>
        <v>22996</v>
      </c>
      <c r="AT33" s="426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7"/>
      <c r="CH33" s="428"/>
      <c r="CI33" s="425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9"/>
      <c r="DW33" s="428"/>
      <c r="DX33" s="428"/>
      <c r="DY33" s="428"/>
      <c r="DZ33" s="428"/>
    </row>
    <row r="34" spans="1:130" s="286" customFormat="1" ht="21" customHeight="1" x14ac:dyDescent="0.35">
      <c r="A34" s="245"/>
      <c r="B34" s="285" t="s">
        <v>78</v>
      </c>
      <c r="C34" s="643">
        <v>4</v>
      </c>
      <c r="D34" s="643">
        <v>6</v>
      </c>
      <c r="E34" s="643">
        <v>140</v>
      </c>
      <c r="F34" s="643">
        <v>9</v>
      </c>
      <c r="G34" s="643">
        <v>9</v>
      </c>
      <c r="H34" s="643">
        <v>0</v>
      </c>
      <c r="I34" s="643">
        <v>88</v>
      </c>
      <c r="J34" s="643">
        <v>0</v>
      </c>
      <c r="K34" s="643">
        <v>83</v>
      </c>
      <c r="L34" s="643">
        <v>12</v>
      </c>
      <c r="M34" s="643">
        <v>64</v>
      </c>
      <c r="N34" s="643">
        <v>0</v>
      </c>
      <c r="O34" s="643">
        <v>445</v>
      </c>
      <c r="P34" s="643">
        <v>8</v>
      </c>
      <c r="Q34" s="643">
        <v>45</v>
      </c>
      <c r="R34" s="643">
        <f t="shared" si="11"/>
        <v>903</v>
      </c>
      <c r="S34" s="643">
        <v>119</v>
      </c>
      <c r="T34" s="643">
        <v>57</v>
      </c>
      <c r="U34" s="643">
        <v>371</v>
      </c>
      <c r="V34" s="643">
        <v>1388</v>
      </c>
      <c r="W34" s="643">
        <v>270</v>
      </c>
      <c r="X34" s="643">
        <v>149</v>
      </c>
      <c r="Y34" s="643">
        <v>20</v>
      </c>
      <c r="Z34" s="643">
        <v>12</v>
      </c>
      <c r="AA34" s="643">
        <v>140</v>
      </c>
      <c r="AB34" s="643">
        <v>180</v>
      </c>
      <c r="AC34" s="643">
        <v>132</v>
      </c>
      <c r="AD34" s="643">
        <v>310</v>
      </c>
      <c r="AE34" s="643">
        <v>1</v>
      </c>
      <c r="AF34" s="643">
        <v>12</v>
      </c>
      <c r="AG34" s="643">
        <v>588</v>
      </c>
      <c r="AH34" s="643">
        <v>48</v>
      </c>
      <c r="AI34" s="643">
        <v>46</v>
      </c>
      <c r="AJ34" s="643">
        <v>413</v>
      </c>
      <c r="AK34" s="643">
        <v>285</v>
      </c>
      <c r="AL34" s="643">
        <v>236</v>
      </c>
      <c r="AM34" s="643">
        <v>178</v>
      </c>
      <c r="AN34" s="643">
        <v>11</v>
      </c>
      <c r="AO34" s="643">
        <v>0</v>
      </c>
      <c r="AP34" s="644">
        <f t="shared" si="12"/>
        <v>5879</v>
      </c>
      <c r="AT34" s="426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7"/>
      <c r="CH34" s="428"/>
      <c r="CI34" s="425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9"/>
      <c r="DW34" s="428"/>
      <c r="DX34" s="428"/>
      <c r="DY34" s="428"/>
      <c r="DZ34" s="428"/>
    </row>
    <row r="35" spans="1:130" s="286" customFormat="1" ht="21" customHeight="1" x14ac:dyDescent="0.35">
      <c r="A35" s="245"/>
      <c r="B35" s="285" t="s">
        <v>79</v>
      </c>
      <c r="C35" s="643">
        <v>56</v>
      </c>
      <c r="D35" s="643">
        <v>0</v>
      </c>
      <c r="E35" s="643">
        <v>811</v>
      </c>
      <c r="F35" s="643">
        <v>36</v>
      </c>
      <c r="G35" s="643">
        <v>98</v>
      </c>
      <c r="H35" s="643">
        <v>0</v>
      </c>
      <c r="I35" s="643">
        <v>34</v>
      </c>
      <c r="J35" s="643">
        <v>0</v>
      </c>
      <c r="K35" s="643">
        <v>365</v>
      </c>
      <c r="L35" s="643">
        <v>568</v>
      </c>
      <c r="M35" s="643">
        <v>206</v>
      </c>
      <c r="N35" s="643">
        <v>15</v>
      </c>
      <c r="O35" s="643">
        <v>353</v>
      </c>
      <c r="P35" s="643">
        <v>176</v>
      </c>
      <c r="Q35" s="643">
        <v>191</v>
      </c>
      <c r="R35" s="643">
        <f t="shared" si="11"/>
        <v>2853</v>
      </c>
      <c r="S35" s="643">
        <v>2</v>
      </c>
      <c r="T35" s="643">
        <v>93</v>
      </c>
      <c r="U35" s="643">
        <v>676</v>
      </c>
      <c r="V35" s="643">
        <v>2318</v>
      </c>
      <c r="W35" s="643">
        <v>148</v>
      </c>
      <c r="X35" s="643">
        <v>35</v>
      </c>
      <c r="Y35" s="643">
        <v>202</v>
      </c>
      <c r="Z35" s="643">
        <v>4</v>
      </c>
      <c r="AA35" s="643">
        <v>269</v>
      </c>
      <c r="AB35" s="643">
        <v>567</v>
      </c>
      <c r="AC35" s="643">
        <v>74</v>
      </c>
      <c r="AD35" s="643">
        <v>868</v>
      </c>
      <c r="AE35" s="643">
        <v>127</v>
      </c>
      <c r="AF35" s="643">
        <v>122</v>
      </c>
      <c r="AG35" s="643">
        <v>1924</v>
      </c>
      <c r="AH35" s="643">
        <v>50</v>
      </c>
      <c r="AI35" s="643">
        <v>179</v>
      </c>
      <c r="AJ35" s="643">
        <v>613</v>
      </c>
      <c r="AK35" s="643">
        <v>609</v>
      </c>
      <c r="AL35" s="643">
        <v>158</v>
      </c>
      <c r="AM35" s="643">
        <v>120</v>
      </c>
      <c r="AN35" s="643">
        <v>25</v>
      </c>
      <c r="AO35" s="643">
        <v>0</v>
      </c>
      <c r="AP35" s="644">
        <f t="shared" si="12"/>
        <v>12092</v>
      </c>
      <c r="AT35" s="426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7"/>
      <c r="CH35" s="428"/>
      <c r="CI35" s="425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9"/>
      <c r="DW35" s="428"/>
      <c r="DX35" s="428"/>
      <c r="DY35" s="428"/>
      <c r="DZ35" s="428"/>
    </row>
    <row r="36" spans="1:130" s="286" customFormat="1" ht="21" customHeight="1" x14ac:dyDescent="0.35">
      <c r="A36" s="245"/>
      <c r="B36" s="285" t="s">
        <v>80</v>
      </c>
      <c r="C36" s="643">
        <v>53</v>
      </c>
      <c r="D36" s="643">
        <v>0</v>
      </c>
      <c r="E36" s="643">
        <v>449</v>
      </c>
      <c r="F36" s="643">
        <v>428</v>
      </c>
      <c r="G36" s="643">
        <v>385</v>
      </c>
      <c r="H36" s="643">
        <v>0</v>
      </c>
      <c r="I36" s="643">
        <v>19</v>
      </c>
      <c r="J36" s="643">
        <v>0</v>
      </c>
      <c r="K36" s="643">
        <v>304</v>
      </c>
      <c r="L36" s="643">
        <v>261</v>
      </c>
      <c r="M36" s="643">
        <v>0</v>
      </c>
      <c r="N36" s="643">
        <v>55</v>
      </c>
      <c r="O36" s="643">
        <v>85</v>
      </c>
      <c r="P36" s="643">
        <v>5</v>
      </c>
      <c r="Q36" s="643">
        <v>117</v>
      </c>
      <c r="R36" s="643">
        <f t="shared" si="11"/>
        <v>2108</v>
      </c>
      <c r="S36" s="643">
        <v>46</v>
      </c>
      <c r="T36" s="643">
        <v>87</v>
      </c>
      <c r="U36" s="643">
        <v>433</v>
      </c>
      <c r="V36" s="643">
        <v>772</v>
      </c>
      <c r="W36" s="643">
        <v>56</v>
      </c>
      <c r="X36" s="643">
        <v>12</v>
      </c>
      <c r="Y36" s="643">
        <v>34</v>
      </c>
      <c r="Z36" s="643">
        <v>0</v>
      </c>
      <c r="AA36" s="643">
        <v>193</v>
      </c>
      <c r="AB36" s="643">
        <v>168</v>
      </c>
      <c r="AC36" s="643">
        <v>26</v>
      </c>
      <c r="AD36" s="643">
        <v>454</v>
      </c>
      <c r="AE36" s="643">
        <v>1</v>
      </c>
      <c r="AF36" s="643">
        <v>25</v>
      </c>
      <c r="AG36" s="643">
        <v>123</v>
      </c>
      <c r="AH36" s="643">
        <v>4</v>
      </c>
      <c r="AI36" s="643">
        <v>3</v>
      </c>
      <c r="AJ36" s="643">
        <v>178</v>
      </c>
      <c r="AK36" s="643">
        <v>159</v>
      </c>
      <c r="AL36" s="643">
        <v>23</v>
      </c>
      <c r="AM36" s="643">
        <v>27</v>
      </c>
      <c r="AN36" s="643">
        <v>7</v>
      </c>
      <c r="AO36" s="643">
        <v>0</v>
      </c>
      <c r="AP36" s="644">
        <f t="shared" si="12"/>
        <v>4992</v>
      </c>
      <c r="AT36" s="426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7"/>
      <c r="CH36" s="428"/>
      <c r="CI36" s="425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9"/>
      <c r="DW36" s="428"/>
      <c r="DX36" s="428"/>
      <c r="DY36" s="428"/>
      <c r="DZ36" s="428"/>
    </row>
    <row r="37" spans="1:130" s="286" customFormat="1" ht="21" customHeight="1" x14ac:dyDescent="0.35">
      <c r="A37" s="245"/>
      <c r="B37" s="285" t="s">
        <v>81</v>
      </c>
      <c r="C37" s="643">
        <v>8</v>
      </c>
      <c r="D37" s="643">
        <v>0</v>
      </c>
      <c r="E37" s="643">
        <v>152</v>
      </c>
      <c r="F37" s="643">
        <v>3</v>
      </c>
      <c r="G37" s="643">
        <v>2</v>
      </c>
      <c r="H37" s="643">
        <v>0</v>
      </c>
      <c r="I37" s="643">
        <v>0</v>
      </c>
      <c r="J37" s="643">
        <v>0</v>
      </c>
      <c r="K37" s="643">
        <v>11</v>
      </c>
      <c r="L37" s="643">
        <v>122</v>
      </c>
      <c r="M37" s="643">
        <v>0</v>
      </c>
      <c r="N37" s="643">
        <v>7</v>
      </c>
      <c r="O37" s="643">
        <v>71</v>
      </c>
      <c r="P37" s="643">
        <v>1</v>
      </c>
      <c r="Q37" s="643">
        <v>5</v>
      </c>
      <c r="R37" s="643">
        <f t="shared" si="11"/>
        <v>374</v>
      </c>
      <c r="S37" s="643">
        <v>0</v>
      </c>
      <c r="T37" s="643">
        <v>7</v>
      </c>
      <c r="U37" s="643">
        <v>212</v>
      </c>
      <c r="V37" s="643">
        <v>591</v>
      </c>
      <c r="W37" s="643">
        <v>23</v>
      </c>
      <c r="X37" s="643">
        <v>77</v>
      </c>
      <c r="Y37" s="643">
        <v>0</v>
      </c>
      <c r="Z37" s="643">
        <v>1</v>
      </c>
      <c r="AA37" s="643">
        <v>20</v>
      </c>
      <c r="AB37" s="643">
        <v>68</v>
      </c>
      <c r="AC37" s="643">
        <v>104</v>
      </c>
      <c r="AD37" s="643">
        <v>84</v>
      </c>
      <c r="AE37" s="643">
        <v>0</v>
      </c>
      <c r="AF37" s="643">
        <v>3</v>
      </c>
      <c r="AG37" s="643">
        <v>172</v>
      </c>
      <c r="AH37" s="643">
        <v>4</v>
      </c>
      <c r="AI37" s="643">
        <v>22</v>
      </c>
      <c r="AJ37" s="643">
        <v>169</v>
      </c>
      <c r="AK37" s="643">
        <v>174</v>
      </c>
      <c r="AL37" s="643">
        <v>93</v>
      </c>
      <c r="AM37" s="643">
        <v>35</v>
      </c>
      <c r="AN37" s="643">
        <v>6</v>
      </c>
      <c r="AO37" s="643">
        <v>0</v>
      </c>
      <c r="AP37" s="644">
        <f t="shared" si="12"/>
        <v>2247</v>
      </c>
      <c r="AT37" s="426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7"/>
      <c r="CH37" s="428"/>
      <c r="CI37" s="425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9"/>
      <c r="DW37" s="428"/>
      <c r="DX37" s="428"/>
      <c r="DY37" s="428"/>
      <c r="DZ37" s="428"/>
    </row>
    <row r="38" spans="1:130" s="286" customFormat="1" ht="42" customHeight="1" x14ac:dyDescent="0.35">
      <c r="A38" s="743" t="s">
        <v>279</v>
      </c>
      <c r="B38" s="725"/>
      <c r="C38" s="647">
        <v>4</v>
      </c>
      <c r="D38" s="647">
        <v>1</v>
      </c>
      <c r="E38" s="647">
        <v>6</v>
      </c>
      <c r="F38" s="647">
        <v>1</v>
      </c>
      <c r="G38" s="647">
        <v>2</v>
      </c>
      <c r="H38" s="647">
        <v>0</v>
      </c>
      <c r="I38" s="647">
        <v>7</v>
      </c>
      <c r="J38" s="647">
        <v>1</v>
      </c>
      <c r="K38" s="647">
        <v>3</v>
      </c>
      <c r="L38" s="647">
        <v>10</v>
      </c>
      <c r="M38" s="647">
        <v>0</v>
      </c>
      <c r="N38" s="647">
        <v>4</v>
      </c>
      <c r="O38" s="647">
        <v>7</v>
      </c>
      <c r="P38" s="647">
        <v>33</v>
      </c>
      <c r="Q38" s="647">
        <v>36</v>
      </c>
      <c r="R38" s="647">
        <f t="shared" si="11"/>
        <v>110</v>
      </c>
      <c r="S38" s="647">
        <v>3</v>
      </c>
      <c r="T38" s="647">
        <v>2</v>
      </c>
      <c r="U38" s="647">
        <v>50</v>
      </c>
      <c r="V38" s="647">
        <v>2119</v>
      </c>
      <c r="W38" s="647">
        <v>94</v>
      </c>
      <c r="X38" s="647">
        <v>2</v>
      </c>
      <c r="Y38" s="647">
        <v>17</v>
      </c>
      <c r="Z38" s="647">
        <v>7</v>
      </c>
      <c r="AA38" s="647">
        <v>291</v>
      </c>
      <c r="AB38" s="647">
        <v>74</v>
      </c>
      <c r="AC38" s="647">
        <v>9</v>
      </c>
      <c r="AD38" s="647">
        <v>189</v>
      </c>
      <c r="AE38" s="647">
        <v>23</v>
      </c>
      <c r="AF38" s="647">
        <v>78</v>
      </c>
      <c r="AG38" s="647">
        <v>95</v>
      </c>
      <c r="AH38" s="647">
        <v>0</v>
      </c>
      <c r="AI38" s="647">
        <v>102</v>
      </c>
      <c r="AJ38" s="647">
        <v>11</v>
      </c>
      <c r="AK38" s="647">
        <v>1</v>
      </c>
      <c r="AL38" s="647">
        <v>42</v>
      </c>
      <c r="AM38" s="647">
        <v>47</v>
      </c>
      <c r="AN38" s="647">
        <v>4</v>
      </c>
      <c r="AO38" s="647">
        <v>4</v>
      </c>
      <c r="AP38" s="648">
        <f t="shared" si="12"/>
        <v>3379</v>
      </c>
      <c r="AT38" s="426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7"/>
      <c r="CH38" s="428"/>
      <c r="CI38" s="425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429"/>
      <c r="CY38" s="429"/>
      <c r="CZ38" s="429"/>
      <c r="DA38" s="429"/>
      <c r="DB38" s="429"/>
      <c r="DC38" s="429"/>
      <c r="DD38" s="429"/>
      <c r="DE38" s="429"/>
      <c r="DF38" s="429"/>
      <c r="DG38" s="429"/>
      <c r="DH38" s="429"/>
      <c r="DI38" s="429"/>
      <c r="DJ38" s="429"/>
      <c r="DK38" s="429"/>
      <c r="DL38" s="429"/>
      <c r="DM38" s="429"/>
      <c r="DN38" s="429"/>
      <c r="DO38" s="429"/>
      <c r="DP38" s="429"/>
      <c r="DQ38" s="429"/>
      <c r="DR38" s="429"/>
      <c r="DS38" s="429"/>
      <c r="DT38" s="429"/>
      <c r="DU38" s="429"/>
      <c r="DV38" s="429"/>
      <c r="DW38" s="428"/>
      <c r="DX38" s="428"/>
      <c r="DY38" s="428"/>
      <c r="DZ38" s="428"/>
    </row>
    <row r="39" spans="1:130" s="283" customFormat="1" ht="33.9" customHeight="1" x14ac:dyDescent="0.35">
      <c r="A39" s="761" t="s">
        <v>296</v>
      </c>
      <c r="B39" s="762"/>
      <c r="C39" s="645">
        <f t="shared" ref="C39:AP39" si="13">C40+C42+C50+C55+C61+C65</f>
        <v>323</v>
      </c>
      <c r="D39" s="645">
        <f t="shared" si="13"/>
        <v>230</v>
      </c>
      <c r="E39" s="645">
        <f t="shared" si="13"/>
        <v>3501</v>
      </c>
      <c r="F39" s="645">
        <f t="shared" si="13"/>
        <v>292</v>
      </c>
      <c r="G39" s="645">
        <f t="shared" si="13"/>
        <v>1209</v>
      </c>
      <c r="H39" s="645">
        <f t="shared" si="13"/>
        <v>4</v>
      </c>
      <c r="I39" s="645">
        <f t="shared" si="13"/>
        <v>4244</v>
      </c>
      <c r="J39" s="645">
        <f t="shared" si="13"/>
        <v>7855</v>
      </c>
      <c r="K39" s="645">
        <f t="shared" si="13"/>
        <v>3733</v>
      </c>
      <c r="L39" s="645">
        <f t="shared" si="13"/>
        <v>5574</v>
      </c>
      <c r="M39" s="645">
        <f t="shared" si="13"/>
        <v>2182</v>
      </c>
      <c r="N39" s="645">
        <f t="shared" si="13"/>
        <v>1979</v>
      </c>
      <c r="O39" s="645">
        <f t="shared" si="13"/>
        <v>1730</v>
      </c>
      <c r="P39" s="645">
        <f t="shared" si="13"/>
        <v>2035</v>
      </c>
      <c r="Q39" s="645">
        <f t="shared" si="13"/>
        <v>1769</v>
      </c>
      <c r="R39" s="645">
        <f t="shared" si="13"/>
        <v>36107</v>
      </c>
      <c r="S39" s="645">
        <f t="shared" si="13"/>
        <v>3524</v>
      </c>
      <c r="T39" s="645">
        <f t="shared" si="13"/>
        <v>793</v>
      </c>
      <c r="U39" s="645">
        <f t="shared" si="13"/>
        <v>8066</v>
      </c>
      <c r="V39" s="645">
        <f t="shared" si="13"/>
        <v>43394</v>
      </c>
      <c r="W39" s="645">
        <f t="shared" si="13"/>
        <v>6693</v>
      </c>
      <c r="X39" s="645">
        <f t="shared" si="13"/>
        <v>1733</v>
      </c>
      <c r="Y39" s="645">
        <f t="shared" si="13"/>
        <v>1319</v>
      </c>
      <c r="Z39" s="645">
        <f t="shared" si="13"/>
        <v>1108</v>
      </c>
      <c r="AA39" s="645">
        <f t="shared" si="13"/>
        <v>8871</v>
      </c>
      <c r="AB39" s="645">
        <f t="shared" si="13"/>
        <v>7438</v>
      </c>
      <c r="AC39" s="645">
        <f t="shared" si="13"/>
        <v>1546</v>
      </c>
      <c r="AD39" s="645">
        <f t="shared" si="13"/>
        <v>11873</v>
      </c>
      <c r="AE39" s="645">
        <f t="shared" si="13"/>
        <v>2132</v>
      </c>
      <c r="AF39" s="645">
        <f t="shared" si="13"/>
        <v>1040</v>
      </c>
      <c r="AG39" s="645">
        <f t="shared" si="13"/>
        <v>8678</v>
      </c>
      <c r="AH39" s="645">
        <f t="shared" si="13"/>
        <v>1496</v>
      </c>
      <c r="AI39" s="645">
        <f t="shared" si="13"/>
        <v>2136</v>
      </c>
      <c r="AJ39" s="645">
        <f t="shared" si="13"/>
        <v>8322</v>
      </c>
      <c r="AK39" s="645">
        <f t="shared" si="13"/>
        <v>12553</v>
      </c>
      <c r="AL39" s="645">
        <f t="shared" si="13"/>
        <v>4574</v>
      </c>
      <c r="AM39" s="645">
        <f t="shared" si="13"/>
        <v>4207</v>
      </c>
      <c r="AN39" s="645">
        <f t="shared" si="13"/>
        <v>13</v>
      </c>
      <c r="AO39" s="645">
        <f t="shared" si="13"/>
        <v>1</v>
      </c>
      <c r="AP39" s="646">
        <f t="shared" si="13"/>
        <v>178170</v>
      </c>
      <c r="AR39" s="286"/>
      <c r="AT39" s="430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7"/>
      <c r="CH39" s="424"/>
      <c r="CI39" s="431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9"/>
      <c r="DW39" s="424"/>
      <c r="DX39" s="424"/>
      <c r="DY39" s="424"/>
      <c r="DZ39" s="424"/>
    </row>
    <row r="40" spans="1:130" s="291" customFormat="1" ht="26.4" customHeight="1" x14ac:dyDescent="0.35">
      <c r="A40" s="289" t="s">
        <v>82</v>
      </c>
      <c r="B40" s="290"/>
      <c r="C40" s="647">
        <f t="shared" ref="C40:AP40" si="14">C41</f>
        <v>36</v>
      </c>
      <c r="D40" s="647">
        <f t="shared" si="14"/>
        <v>4</v>
      </c>
      <c r="E40" s="647">
        <f t="shared" si="14"/>
        <v>226</v>
      </c>
      <c r="F40" s="647">
        <f t="shared" si="14"/>
        <v>14</v>
      </c>
      <c r="G40" s="647">
        <f t="shared" si="14"/>
        <v>115</v>
      </c>
      <c r="H40" s="647">
        <f t="shared" si="14"/>
        <v>0</v>
      </c>
      <c r="I40" s="647">
        <f t="shared" si="14"/>
        <v>252</v>
      </c>
      <c r="J40" s="647">
        <f t="shared" si="14"/>
        <v>5752</v>
      </c>
      <c r="K40" s="647">
        <f t="shared" si="14"/>
        <v>630</v>
      </c>
      <c r="L40" s="647">
        <f t="shared" si="14"/>
        <v>652</v>
      </c>
      <c r="M40" s="647">
        <f t="shared" si="14"/>
        <v>822</v>
      </c>
      <c r="N40" s="647">
        <f t="shared" si="14"/>
        <v>187</v>
      </c>
      <c r="O40" s="647">
        <f t="shared" si="14"/>
        <v>304</v>
      </c>
      <c r="P40" s="647">
        <f t="shared" si="14"/>
        <v>212</v>
      </c>
      <c r="Q40" s="647">
        <f t="shared" si="14"/>
        <v>208</v>
      </c>
      <c r="R40" s="647">
        <f t="shared" si="14"/>
        <v>9374</v>
      </c>
      <c r="S40" s="647">
        <f t="shared" si="14"/>
        <v>179</v>
      </c>
      <c r="T40" s="647">
        <f t="shared" si="14"/>
        <v>33</v>
      </c>
      <c r="U40" s="647">
        <f t="shared" si="14"/>
        <v>978</v>
      </c>
      <c r="V40" s="647">
        <f t="shared" si="14"/>
        <v>7430</v>
      </c>
      <c r="W40" s="647">
        <f t="shared" si="14"/>
        <v>730</v>
      </c>
      <c r="X40" s="647">
        <f t="shared" si="14"/>
        <v>392</v>
      </c>
      <c r="Y40" s="647">
        <f t="shared" si="14"/>
        <v>331</v>
      </c>
      <c r="Z40" s="647">
        <f t="shared" si="14"/>
        <v>70</v>
      </c>
      <c r="AA40" s="647">
        <f t="shared" si="14"/>
        <v>4037</v>
      </c>
      <c r="AB40" s="647">
        <f t="shared" si="14"/>
        <v>1991</v>
      </c>
      <c r="AC40" s="647">
        <f t="shared" si="14"/>
        <v>228</v>
      </c>
      <c r="AD40" s="647">
        <f t="shared" si="14"/>
        <v>2848</v>
      </c>
      <c r="AE40" s="647">
        <f t="shared" si="14"/>
        <v>439</v>
      </c>
      <c r="AF40" s="647">
        <f t="shared" si="14"/>
        <v>295</v>
      </c>
      <c r="AG40" s="647">
        <f t="shared" si="14"/>
        <v>1573</v>
      </c>
      <c r="AH40" s="647">
        <f t="shared" si="14"/>
        <v>101</v>
      </c>
      <c r="AI40" s="647">
        <f t="shared" si="14"/>
        <v>238</v>
      </c>
      <c r="AJ40" s="647">
        <f t="shared" si="14"/>
        <v>974</v>
      </c>
      <c r="AK40" s="647">
        <f t="shared" si="14"/>
        <v>1136</v>
      </c>
      <c r="AL40" s="647">
        <f t="shared" si="14"/>
        <v>793</v>
      </c>
      <c r="AM40" s="647">
        <f t="shared" si="14"/>
        <v>378</v>
      </c>
      <c r="AN40" s="647">
        <f t="shared" si="14"/>
        <v>2</v>
      </c>
      <c r="AO40" s="647">
        <f t="shared" si="14"/>
        <v>0</v>
      </c>
      <c r="AP40" s="648">
        <f t="shared" si="14"/>
        <v>34590</v>
      </c>
      <c r="AR40" s="286"/>
      <c r="AT40" s="432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7"/>
      <c r="CH40" s="424"/>
      <c r="CI40" s="431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29"/>
      <c r="DW40" s="437"/>
      <c r="DX40" s="437"/>
      <c r="DY40" s="437"/>
      <c r="DZ40" s="437"/>
    </row>
    <row r="41" spans="1:130" s="286" customFormat="1" ht="21" customHeight="1" x14ac:dyDescent="0.35">
      <c r="A41" s="293"/>
      <c r="B41" s="285" t="s">
        <v>83</v>
      </c>
      <c r="C41" s="643">
        <v>36</v>
      </c>
      <c r="D41" s="643">
        <v>4</v>
      </c>
      <c r="E41" s="643">
        <v>226</v>
      </c>
      <c r="F41" s="643">
        <v>14</v>
      </c>
      <c r="G41" s="643">
        <v>115</v>
      </c>
      <c r="H41" s="643">
        <v>0</v>
      </c>
      <c r="I41" s="643">
        <v>252</v>
      </c>
      <c r="J41" s="643">
        <v>5752</v>
      </c>
      <c r="K41" s="643">
        <v>630</v>
      </c>
      <c r="L41" s="643">
        <v>652</v>
      </c>
      <c r="M41" s="643">
        <v>822</v>
      </c>
      <c r="N41" s="643">
        <v>187</v>
      </c>
      <c r="O41" s="643">
        <v>304</v>
      </c>
      <c r="P41" s="643">
        <v>212</v>
      </c>
      <c r="Q41" s="643">
        <v>208</v>
      </c>
      <c r="R41" s="643">
        <f>SUM(E41:Q41)</f>
        <v>9374</v>
      </c>
      <c r="S41" s="643">
        <v>179</v>
      </c>
      <c r="T41" s="643">
        <v>33</v>
      </c>
      <c r="U41" s="643">
        <v>978</v>
      </c>
      <c r="V41" s="643">
        <v>7430</v>
      </c>
      <c r="W41" s="643">
        <v>730</v>
      </c>
      <c r="X41" s="643">
        <v>392</v>
      </c>
      <c r="Y41" s="643">
        <v>331</v>
      </c>
      <c r="Z41" s="643">
        <v>70</v>
      </c>
      <c r="AA41" s="643">
        <v>4037</v>
      </c>
      <c r="AB41" s="643">
        <v>1991</v>
      </c>
      <c r="AC41" s="643">
        <v>228</v>
      </c>
      <c r="AD41" s="643">
        <v>2848</v>
      </c>
      <c r="AE41" s="643">
        <v>439</v>
      </c>
      <c r="AF41" s="643">
        <v>295</v>
      </c>
      <c r="AG41" s="643">
        <v>1573</v>
      </c>
      <c r="AH41" s="643">
        <v>101</v>
      </c>
      <c r="AI41" s="643">
        <v>238</v>
      </c>
      <c r="AJ41" s="643">
        <v>974</v>
      </c>
      <c r="AK41" s="643">
        <v>1136</v>
      </c>
      <c r="AL41" s="643">
        <v>793</v>
      </c>
      <c r="AM41" s="643">
        <v>378</v>
      </c>
      <c r="AN41" s="643">
        <v>2</v>
      </c>
      <c r="AO41" s="643">
        <v>0</v>
      </c>
      <c r="AP41" s="644">
        <f>SUM(S41:AO41)+R41+C41+D41</f>
        <v>34590</v>
      </c>
      <c r="AT41" s="426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7"/>
      <c r="CH41" s="428"/>
      <c r="CI41" s="425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9"/>
      <c r="DW41" s="428"/>
      <c r="DX41" s="428"/>
      <c r="DY41" s="428"/>
      <c r="DZ41" s="428"/>
    </row>
    <row r="42" spans="1:130" s="291" customFormat="1" ht="26.4" customHeight="1" x14ac:dyDescent="0.35">
      <c r="A42" s="289" t="s">
        <v>84</v>
      </c>
      <c r="B42" s="294"/>
      <c r="C42" s="647">
        <f t="shared" ref="C42:Q42" si="15">SUM(C43:C49)</f>
        <v>77</v>
      </c>
      <c r="D42" s="647">
        <f t="shared" si="15"/>
        <v>132</v>
      </c>
      <c r="E42" s="647">
        <f t="shared" si="15"/>
        <v>1216</v>
      </c>
      <c r="F42" s="647">
        <f t="shared" si="15"/>
        <v>196</v>
      </c>
      <c r="G42" s="647">
        <f t="shared" si="15"/>
        <v>370</v>
      </c>
      <c r="H42" s="647">
        <f t="shared" si="15"/>
        <v>4</v>
      </c>
      <c r="I42" s="647">
        <f t="shared" si="15"/>
        <v>2486</v>
      </c>
      <c r="J42" s="647">
        <f t="shared" si="15"/>
        <v>1347</v>
      </c>
      <c r="K42" s="647">
        <f t="shared" si="15"/>
        <v>1238</v>
      </c>
      <c r="L42" s="647">
        <f t="shared" si="15"/>
        <v>1942</v>
      </c>
      <c r="M42" s="647">
        <f t="shared" si="15"/>
        <v>600</v>
      </c>
      <c r="N42" s="647">
        <f t="shared" si="15"/>
        <v>1234</v>
      </c>
      <c r="O42" s="647">
        <f t="shared" si="15"/>
        <v>552</v>
      </c>
      <c r="P42" s="647">
        <f t="shared" si="15"/>
        <v>681</v>
      </c>
      <c r="Q42" s="647">
        <f t="shared" si="15"/>
        <v>649</v>
      </c>
      <c r="R42" s="647">
        <f t="shared" ref="R42:AP42" si="16">SUM(R43:R49)</f>
        <v>12515</v>
      </c>
      <c r="S42" s="647">
        <f t="shared" si="16"/>
        <v>1242</v>
      </c>
      <c r="T42" s="647">
        <f t="shared" si="16"/>
        <v>280</v>
      </c>
      <c r="U42" s="647">
        <f t="shared" si="16"/>
        <v>2498</v>
      </c>
      <c r="V42" s="647">
        <f t="shared" si="16"/>
        <v>14287</v>
      </c>
      <c r="W42" s="647">
        <f t="shared" si="16"/>
        <v>1684</v>
      </c>
      <c r="X42" s="647">
        <f t="shared" si="16"/>
        <v>445</v>
      </c>
      <c r="Y42" s="647">
        <f t="shared" si="16"/>
        <v>296</v>
      </c>
      <c r="Z42" s="647">
        <f t="shared" si="16"/>
        <v>215</v>
      </c>
      <c r="AA42" s="647">
        <f t="shared" si="16"/>
        <v>1376</v>
      </c>
      <c r="AB42" s="647">
        <f t="shared" si="16"/>
        <v>1800</v>
      </c>
      <c r="AC42" s="647">
        <f t="shared" si="16"/>
        <v>571</v>
      </c>
      <c r="AD42" s="647">
        <f t="shared" si="16"/>
        <v>2824</v>
      </c>
      <c r="AE42" s="647">
        <f t="shared" si="16"/>
        <v>844</v>
      </c>
      <c r="AF42" s="647">
        <f t="shared" si="16"/>
        <v>175</v>
      </c>
      <c r="AG42" s="647">
        <f t="shared" si="16"/>
        <v>2401</v>
      </c>
      <c r="AH42" s="647">
        <f t="shared" si="16"/>
        <v>625</v>
      </c>
      <c r="AI42" s="647">
        <f t="shared" si="16"/>
        <v>680</v>
      </c>
      <c r="AJ42" s="647">
        <f t="shared" si="16"/>
        <v>3895</v>
      </c>
      <c r="AK42" s="647">
        <f t="shared" si="16"/>
        <v>5289</v>
      </c>
      <c r="AL42" s="647">
        <f t="shared" si="16"/>
        <v>1264</v>
      </c>
      <c r="AM42" s="647">
        <f t="shared" si="16"/>
        <v>1278</v>
      </c>
      <c r="AN42" s="647">
        <f t="shared" si="16"/>
        <v>5</v>
      </c>
      <c r="AO42" s="647">
        <f t="shared" si="16"/>
        <v>0</v>
      </c>
      <c r="AP42" s="648">
        <f t="shared" si="16"/>
        <v>56698</v>
      </c>
      <c r="AR42" s="286"/>
      <c r="AT42" s="432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7"/>
      <c r="CH42" s="424"/>
      <c r="CI42" s="431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29"/>
      <c r="DW42" s="437"/>
      <c r="DX42" s="437"/>
      <c r="DY42" s="437"/>
      <c r="DZ42" s="437"/>
    </row>
    <row r="43" spans="1:130" s="286" customFormat="1" ht="21" customHeight="1" x14ac:dyDescent="0.35">
      <c r="A43" s="245"/>
      <c r="B43" s="285" t="s">
        <v>85</v>
      </c>
      <c r="C43" s="643">
        <v>10</v>
      </c>
      <c r="D43" s="643">
        <v>33</v>
      </c>
      <c r="E43" s="643">
        <v>80</v>
      </c>
      <c r="F43" s="643">
        <v>8</v>
      </c>
      <c r="G43" s="643">
        <v>10</v>
      </c>
      <c r="H43" s="643">
        <v>0</v>
      </c>
      <c r="I43" s="643">
        <v>82</v>
      </c>
      <c r="J43" s="643">
        <v>1054</v>
      </c>
      <c r="K43" s="643">
        <v>27</v>
      </c>
      <c r="L43" s="643">
        <v>100</v>
      </c>
      <c r="M43" s="643">
        <v>0</v>
      </c>
      <c r="N43" s="643">
        <v>162</v>
      </c>
      <c r="O43" s="643">
        <v>82</v>
      </c>
      <c r="P43" s="643">
        <v>0</v>
      </c>
      <c r="Q43" s="643">
        <v>17</v>
      </c>
      <c r="R43" s="643">
        <f t="shared" ref="R43:R49" si="17">SUM(E43:Q43)</f>
        <v>1622</v>
      </c>
      <c r="S43" s="643">
        <v>0</v>
      </c>
      <c r="T43" s="643">
        <v>1</v>
      </c>
      <c r="U43" s="643">
        <v>198</v>
      </c>
      <c r="V43" s="643">
        <v>1027</v>
      </c>
      <c r="W43" s="643">
        <v>216</v>
      </c>
      <c r="X43" s="643">
        <v>17</v>
      </c>
      <c r="Y43" s="643">
        <v>7</v>
      </c>
      <c r="Z43" s="643">
        <v>0</v>
      </c>
      <c r="AA43" s="643">
        <v>77</v>
      </c>
      <c r="AB43" s="643">
        <v>100</v>
      </c>
      <c r="AC43" s="643">
        <v>20</v>
      </c>
      <c r="AD43" s="643">
        <v>177</v>
      </c>
      <c r="AE43" s="643">
        <v>126</v>
      </c>
      <c r="AF43" s="643">
        <v>21</v>
      </c>
      <c r="AG43" s="643">
        <v>192</v>
      </c>
      <c r="AH43" s="643">
        <v>63</v>
      </c>
      <c r="AI43" s="643">
        <v>19</v>
      </c>
      <c r="AJ43" s="643">
        <v>126</v>
      </c>
      <c r="AK43" s="643">
        <v>449</v>
      </c>
      <c r="AL43" s="643">
        <v>145</v>
      </c>
      <c r="AM43" s="643">
        <v>75</v>
      </c>
      <c r="AN43" s="643">
        <v>0</v>
      </c>
      <c r="AO43" s="643">
        <v>0</v>
      </c>
      <c r="AP43" s="644">
        <f t="shared" ref="AP43:AP49" si="18">SUM(S43:AO43)+R43+C43+D43</f>
        <v>4721</v>
      </c>
      <c r="AT43" s="426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7"/>
      <c r="CH43" s="428"/>
      <c r="CI43" s="425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9"/>
      <c r="DW43" s="428"/>
      <c r="DX43" s="428"/>
      <c r="DY43" s="428"/>
      <c r="DZ43" s="428"/>
    </row>
    <row r="44" spans="1:130" s="286" customFormat="1" ht="21" customHeight="1" x14ac:dyDescent="0.35">
      <c r="A44" s="245"/>
      <c r="B44" s="285" t="s">
        <v>86</v>
      </c>
      <c r="C44" s="643">
        <v>18</v>
      </c>
      <c r="D44" s="643">
        <v>6</v>
      </c>
      <c r="E44" s="643">
        <v>128</v>
      </c>
      <c r="F44" s="643">
        <v>9</v>
      </c>
      <c r="G44" s="643">
        <v>31</v>
      </c>
      <c r="H44" s="643">
        <v>0</v>
      </c>
      <c r="I44" s="643">
        <v>142</v>
      </c>
      <c r="J44" s="643">
        <v>276</v>
      </c>
      <c r="K44" s="643">
        <v>315</v>
      </c>
      <c r="L44" s="643">
        <v>1098</v>
      </c>
      <c r="M44" s="643">
        <v>452</v>
      </c>
      <c r="N44" s="643">
        <v>987</v>
      </c>
      <c r="O44" s="643">
        <v>164</v>
      </c>
      <c r="P44" s="643">
        <v>487</v>
      </c>
      <c r="Q44" s="643">
        <v>235</v>
      </c>
      <c r="R44" s="643">
        <f t="shared" si="17"/>
        <v>4324</v>
      </c>
      <c r="S44" s="643">
        <v>708</v>
      </c>
      <c r="T44" s="643">
        <v>143</v>
      </c>
      <c r="U44" s="643">
        <v>1043</v>
      </c>
      <c r="V44" s="643">
        <v>4918</v>
      </c>
      <c r="W44" s="643">
        <v>631</v>
      </c>
      <c r="X44" s="643">
        <v>145</v>
      </c>
      <c r="Y44" s="643">
        <v>148</v>
      </c>
      <c r="Z44" s="643">
        <v>127</v>
      </c>
      <c r="AA44" s="643">
        <v>385</v>
      </c>
      <c r="AB44" s="643">
        <v>700</v>
      </c>
      <c r="AC44" s="643">
        <v>189</v>
      </c>
      <c r="AD44" s="643">
        <v>837</v>
      </c>
      <c r="AE44" s="643">
        <v>291</v>
      </c>
      <c r="AF44" s="643">
        <v>38</v>
      </c>
      <c r="AG44" s="643">
        <v>1094</v>
      </c>
      <c r="AH44" s="643">
        <v>136</v>
      </c>
      <c r="AI44" s="643">
        <v>339</v>
      </c>
      <c r="AJ44" s="643">
        <v>1228</v>
      </c>
      <c r="AK44" s="643">
        <v>1051</v>
      </c>
      <c r="AL44" s="643">
        <v>362</v>
      </c>
      <c r="AM44" s="643">
        <v>407</v>
      </c>
      <c r="AN44" s="643">
        <v>4</v>
      </c>
      <c r="AO44" s="643">
        <v>0</v>
      </c>
      <c r="AP44" s="644">
        <f t="shared" si="18"/>
        <v>19272</v>
      </c>
      <c r="AT44" s="426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7"/>
      <c r="CH44" s="428"/>
      <c r="CI44" s="425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9"/>
      <c r="DW44" s="428"/>
      <c r="DX44" s="428"/>
      <c r="DY44" s="428"/>
      <c r="DZ44" s="428"/>
    </row>
    <row r="45" spans="1:130" s="286" customFormat="1" ht="21" customHeight="1" x14ac:dyDescent="0.35">
      <c r="A45" s="245"/>
      <c r="B45" s="285" t="s">
        <v>87</v>
      </c>
      <c r="C45" s="643">
        <v>2</v>
      </c>
      <c r="D45" s="643">
        <v>11</v>
      </c>
      <c r="E45" s="643">
        <v>84</v>
      </c>
      <c r="F45" s="643">
        <v>0</v>
      </c>
      <c r="G45" s="643">
        <v>61</v>
      </c>
      <c r="H45" s="643">
        <v>0</v>
      </c>
      <c r="I45" s="643">
        <v>643</v>
      </c>
      <c r="J45" s="643">
        <v>2</v>
      </c>
      <c r="K45" s="643">
        <v>276</v>
      </c>
      <c r="L45" s="643">
        <v>75</v>
      </c>
      <c r="M45" s="643">
        <v>127</v>
      </c>
      <c r="N45" s="643">
        <v>50</v>
      </c>
      <c r="O45" s="643">
        <v>53</v>
      </c>
      <c r="P45" s="643">
        <v>159</v>
      </c>
      <c r="Q45" s="643">
        <v>38</v>
      </c>
      <c r="R45" s="643">
        <f t="shared" si="17"/>
        <v>1568</v>
      </c>
      <c r="S45" s="643">
        <v>211</v>
      </c>
      <c r="T45" s="643">
        <v>77</v>
      </c>
      <c r="U45" s="643">
        <v>202</v>
      </c>
      <c r="V45" s="643">
        <v>2904</v>
      </c>
      <c r="W45" s="643">
        <v>168</v>
      </c>
      <c r="X45" s="643">
        <v>95</v>
      </c>
      <c r="Y45" s="643">
        <v>43</v>
      </c>
      <c r="Z45" s="643">
        <v>15</v>
      </c>
      <c r="AA45" s="643">
        <v>452</v>
      </c>
      <c r="AB45" s="643">
        <v>230</v>
      </c>
      <c r="AC45" s="643">
        <v>135</v>
      </c>
      <c r="AD45" s="643">
        <v>663</v>
      </c>
      <c r="AE45" s="643">
        <v>144</v>
      </c>
      <c r="AF45" s="643">
        <v>50</v>
      </c>
      <c r="AG45" s="643">
        <v>356</v>
      </c>
      <c r="AH45" s="643">
        <v>178</v>
      </c>
      <c r="AI45" s="643">
        <v>126</v>
      </c>
      <c r="AJ45" s="643">
        <v>775</v>
      </c>
      <c r="AK45" s="643">
        <v>978</v>
      </c>
      <c r="AL45" s="643">
        <v>304</v>
      </c>
      <c r="AM45" s="643">
        <v>269</v>
      </c>
      <c r="AN45" s="643">
        <v>0</v>
      </c>
      <c r="AO45" s="643">
        <v>0</v>
      </c>
      <c r="AP45" s="644">
        <f t="shared" si="18"/>
        <v>9956</v>
      </c>
      <c r="AT45" s="426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7"/>
      <c r="CH45" s="428"/>
      <c r="CI45" s="425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9"/>
      <c r="DW45" s="428"/>
      <c r="DX45" s="428"/>
      <c r="DY45" s="428"/>
      <c r="DZ45" s="428"/>
    </row>
    <row r="46" spans="1:130" s="286" customFormat="1" ht="21" customHeight="1" x14ac:dyDescent="0.35">
      <c r="A46" s="245"/>
      <c r="B46" s="285" t="s">
        <v>88</v>
      </c>
      <c r="C46" s="643">
        <v>4</v>
      </c>
      <c r="D46" s="643">
        <v>68</v>
      </c>
      <c r="E46" s="643">
        <v>108</v>
      </c>
      <c r="F46" s="643">
        <v>0</v>
      </c>
      <c r="G46" s="643">
        <v>103</v>
      </c>
      <c r="H46" s="643">
        <v>0</v>
      </c>
      <c r="I46" s="643">
        <v>1288</v>
      </c>
      <c r="J46" s="643">
        <v>9</v>
      </c>
      <c r="K46" s="643">
        <v>70</v>
      </c>
      <c r="L46" s="643">
        <v>282</v>
      </c>
      <c r="M46" s="643">
        <v>0</v>
      </c>
      <c r="N46" s="643">
        <v>10</v>
      </c>
      <c r="O46" s="643">
        <v>33</v>
      </c>
      <c r="P46" s="643">
        <v>2</v>
      </c>
      <c r="Q46" s="643">
        <v>39</v>
      </c>
      <c r="R46" s="643">
        <f t="shared" si="17"/>
        <v>1944</v>
      </c>
      <c r="S46" s="643">
        <v>16</v>
      </c>
      <c r="T46" s="643">
        <v>16</v>
      </c>
      <c r="U46" s="643">
        <v>173</v>
      </c>
      <c r="V46" s="643">
        <v>817</v>
      </c>
      <c r="W46" s="643">
        <v>95</v>
      </c>
      <c r="X46" s="643">
        <v>45</v>
      </c>
      <c r="Y46" s="643">
        <v>2</v>
      </c>
      <c r="Z46" s="643">
        <v>0</v>
      </c>
      <c r="AA46" s="643">
        <v>91</v>
      </c>
      <c r="AB46" s="643">
        <v>39</v>
      </c>
      <c r="AC46" s="643">
        <v>33</v>
      </c>
      <c r="AD46" s="643">
        <v>239</v>
      </c>
      <c r="AE46" s="643">
        <v>249</v>
      </c>
      <c r="AF46" s="643">
        <v>5</v>
      </c>
      <c r="AG46" s="643">
        <v>74</v>
      </c>
      <c r="AH46" s="643">
        <v>55</v>
      </c>
      <c r="AI46" s="643">
        <v>47</v>
      </c>
      <c r="AJ46" s="643">
        <v>341</v>
      </c>
      <c r="AK46" s="643">
        <v>424</v>
      </c>
      <c r="AL46" s="643">
        <v>63</v>
      </c>
      <c r="AM46" s="643">
        <v>57</v>
      </c>
      <c r="AN46" s="643">
        <v>0</v>
      </c>
      <c r="AO46" s="643">
        <v>0</v>
      </c>
      <c r="AP46" s="644">
        <f t="shared" si="18"/>
        <v>4897</v>
      </c>
      <c r="AT46" s="426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7"/>
      <c r="CH46" s="428"/>
      <c r="CI46" s="425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9"/>
      <c r="DW46" s="428"/>
      <c r="DX46" s="428"/>
      <c r="DY46" s="428"/>
      <c r="DZ46" s="428"/>
    </row>
    <row r="47" spans="1:130" s="286" customFormat="1" ht="21" customHeight="1" x14ac:dyDescent="0.35">
      <c r="A47" s="245"/>
      <c r="B47" s="285" t="s">
        <v>89</v>
      </c>
      <c r="C47" s="643">
        <v>5</v>
      </c>
      <c r="D47" s="643">
        <v>3</v>
      </c>
      <c r="E47" s="643">
        <v>54</v>
      </c>
      <c r="F47" s="643">
        <v>3</v>
      </c>
      <c r="G47" s="643">
        <v>4</v>
      </c>
      <c r="H47" s="643">
        <v>0</v>
      </c>
      <c r="I47" s="643">
        <v>0</v>
      </c>
      <c r="J47" s="643">
        <v>0</v>
      </c>
      <c r="K47" s="643">
        <v>61</v>
      </c>
      <c r="L47" s="643">
        <v>13</v>
      </c>
      <c r="M47" s="643">
        <v>0</v>
      </c>
      <c r="N47" s="643">
        <v>0</v>
      </c>
      <c r="O47" s="643">
        <v>12</v>
      </c>
      <c r="P47" s="643">
        <v>0</v>
      </c>
      <c r="Q47" s="643">
        <v>19</v>
      </c>
      <c r="R47" s="643">
        <f t="shared" si="17"/>
        <v>166</v>
      </c>
      <c r="S47" s="643">
        <v>0</v>
      </c>
      <c r="T47" s="643">
        <v>1</v>
      </c>
      <c r="U47" s="643">
        <v>89</v>
      </c>
      <c r="V47" s="643">
        <v>666</v>
      </c>
      <c r="W47" s="643">
        <v>7</v>
      </c>
      <c r="X47" s="643">
        <v>24</v>
      </c>
      <c r="Y47" s="643">
        <v>0</v>
      </c>
      <c r="Z47" s="643">
        <v>0</v>
      </c>
      <c r="AA47" s="643">
        <v>22</v>
      </c>
      <c r="AB47" s="643">
        <v>63</v>
      </c>
      <c r="AC47" s="643">
        <v>11</v>
      </c>
      <c r="AD47" s="643">
        <v>167</v>
      </c>
      <c r="AE47" s="643">
        <v>8</v>
      </c>
      <c r="AF47" s="643">
        <v>8</v>
      </c>
      <c r="AG47" s="643">
        <v>48</v>
      </c>
      <c r="AH47" s="643">
        <v>54</v>
      </c>
      <c r="AI47" s="643">
        <v>37</v>
      </c>
      <c r="AJ47" s="643">
        <v>57</v>
      </c>
      <c r="AK47" s="643">
        <v>466</v>
      </c>
      <c r="AL47" s="643">
        <v>56</v>
      </c>
      <c r="AM47" s="643">
        <v>80</v>
      </c>
      <c r="AN47" s="643">
        <v>1</v>
      </c>
      <c r="AO47" s="643">
        <v>0</v>
      </c>
      <c r="AP47" s="644">
        <f t="shared" si="18"/>
        <v>2039</v>
      </c>
      <c r="AT47" s="426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7"/>
      <c r="CH47" s="428"/>
      <c r="CI47" s="425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9"/>
      <c r="DW47" s="428"/>
      <c r="DX47" s="428"/>
      <c r="DY47" s="428"/>
      <c r="DZ47" s="428"/>
    </row>
    <row r="48" spans="1:130" s="286" customFormat="1" ht="21" customHeight="1" x14ac:dyDescent="0.35">
      <c r="A48" s="245"/>
      <c r="B48" s="285" t="s">
        <v>301</v>
      </c>
      <c r="C48" s="643">
        <v>38</v>
      </c>
      <c r="D48" s="643">
        <v>11</v>
      </c>
      <c r="E48" s="643">
        <v>736</v>
      </c>
      <c r="F48" s="643">
        <v>171</v>
      </c>
      <c r="G48" s="643">
        <v>154</v>
      </c>
      <c r="H48" s="643">
        <v>4</v>
      </c>
      <c r="I48" s="643">
        <v>328</v>
      </c>
      <c r="J48" s="643">
        <v>0</v>
      </c>
      <c r="K48" s="643">
        <v>404</v>
      </c>
      <c r="L48" s="643">
        <v>195</v>
      </c>
      <c r="M48" s="643">
        <v>13</v>
      </c>
      <c r="N48" s="643">
        <v>4</v>
      </c>
      <c r="O48" s="643">
        <v>208</v>
      </c>
      <c r="P48" s="643">
        <v>4</v>
      </c>
      <c r="Q48" s="643">
        <v>277</v>
      </c>
      <c r="R48" s="643">
        <f t="shared" si="17"/>
        <v>2498</v>
      </c>
      <c r="S48" s="643">
        <v>175</v>
      </c>
      <c r="T48" s="643">
        <v>39</v>
      </c>
      <c r="U48" s="643">
        <v>542</v>
      </c>
      <c r="V48" s="643">
        <v>2610</v>
      </c>
      <c r="W48" s="643">
        <v>399</v>
      </c>
      <c r="X48" s="643">
        <v>80</v>
      </c>
      <c r="Y48" s="643">
        <v>47</v>
      </c>
      <c r="Z48" s="643">
        <v>10</v>
      </c>
      <c r="AA48" s="643">
        <v>330</v>
      </c>
      <c r="AB48" s="643">
        <v>489</v>
      </c>
      <c r="AC48" s="643">
        <v>123</v>
      </c>
      <c r="AD48" s="643">
        <v>535</v>
      </c>
      <c r="AE48" s="643">
        <v>26</v>
      </c>
      <c r="AF48" s="643">
        <v>47</v>
      </c>
      <c r="AG48" s="643">
        <v>471</v>
      </c>
      <c r="AH48" s="643">
        <v>89</v>
      </c>
      <c r="AI48" s="643">
        <v>82</v>
      </c>
      <c r="AJ48" s="643">
        <v>703</v>
      </c>
      <c r="AK48" s="643">
        <v>1516</v>
      </c>
      <c r="AL48" s="643">
        <v>198</v>
      </c>
      <c r="AM48" s="643">
        <v>269</v>
      </c>
      <c r="AN48" s="643">
        <v>0</v>
      </c>
      <c r="AO48" s="643">
        <v>0</v>
      </c>
      <c r="AP48" s="644">
        <f t="shared" si="18"/>
        <v>11327</v>
      </c>
      <c r="AT48" s="426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7"/>
      <c r="CH48" s="428"/>
      <c r="CI48" s="425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9"/>
      <c r="DW48" s="428"/>
      <c r="DX48" s="428"/>
      <c r="DY48" s="428"/>
      <c r="DZ48" s="428"/>
    </row>
    <row r="49" spans="1:130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26</v>
      </c>
      <c r="F49" s="643">
        <v>5</v>
      </c>
      <c r="G49" s="643">
        <v>7</v>
      </c>
      <c r="H49" s="643">
        <v>0</v>
      </c>
      <c r="I49" s="643">
        <v>3</v>
      </c>
      <c r="J49" s="643">
        <v>6</v>
      </c>
      <c r="K49" s="643">
        <v>85</v>
      </c>
      <c r="L49" s="643">
        <v>179</v>
      </c>
      <c r="M49" s="643">
        <v>8</v>
      </c>
      <c r="N49" s="643">
        <v>21</v>
      </c>
      <c r="O49" s="643">
        <v>0</v>
      </c>
      <c r="P49" s="643">
        <v>29</v>
      </c>
      <c r="Q49" s="643">
        <v>24</v>
      </c>
      <c r="R49" s="643">
        <f t="shared" si="17"/>
        <v>393</v>
      </c>
      <c r="S49" s="643">
        <v>132</v>
      </c>
      <c r="T49" s="643">
        <v>3</v>
      </c>
      <c r="U49" s="643">
        <v>251</v>
      </c>
      <c r="V49" s="643">
        <v>1345</v>
      </c>
      <c r="W49" s="643">
        <v>168</v>
      </c>
      <c r="X49" s="643">
        <v>39</v>
      </c>
      <c r="Y49" s="643">
        <v>49</v>
      </c>
      <c r="Z49" s="643">
        <v>63</v>
      </c>
      <c r="AA49" s="643">
        <v>19</v>
      </c>
      <c r="AB49" s="643">
        <v>179</v>
      </c>
      <c r="AC49" s="643">
        <v>60</v>
      </c>
      <c r="AD49" s="643">
        <v>206</v>
      </c>
      <c r="AE49" s="643">
        <v>0</v>
      </c>
      <c r="AF49" s="643">
        <v>6</v>
      </c>
      <c r="AG49" s="643">
        <v>166</v>
      </c>
      <c r="AH49" s="643">
        <v>50</v>
      </c>
      <c r="AI49" s="643">
        <v>30</v>
      </c>
      <c r="AJ49" s="643">
        <v>665</v>
      </c>
      <c r="AK49" s="643">
        <v>405</v>
      </c>
      <c r="AL49" s="643">
        <v>136</v>
      </c>
      <c r="AM49" s="643">
        <v>121</v>
      </c>
      <c r="AN49" s="643">
        <v>0</v>
      </c>
      <c r="AO49" s="643">
        <v>0</v>
      </c>
      <c r="AP49" s="644">
        <f t="shared" si="18"/>
        <v>4486</v>
      </c>
      <c r="AT49" s="426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7"/>
      <c r="CH49" s="428"/>
      <c r="CI49" s="425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9"/>
      <c r="DW49" s="428"/>
      <c r="DX49" s="428"/>
      <c r="DY49" s="428"/>
      <c r="DZ49" s="428"/>
    </row>
    <row r="50" spans="1:130" s="291" customFormat="1" ht="26.4" customHeight="1" x14ac:dyDescent="0.35">
      <c r="A50" s="289" t="s">
        <v>90</v>
      </c>
      <c r="B50" s="294"/>
      <c r="C50" s="647">
        <f t="shared" ref="C50:AP50" si="19">C51+C52+C53+C54</f>
        <v>64</v>
      </c>
      <c r="D50" s="647">
        <f t="shared" si="19"/>
        <v>17</v>
      </c>
      <c r="E50" s="647">
        <f t="shared" si="19"/>
        <v>1275</v>
      </c>
      <c r="F50" s="647">
        <f t="shared" si="19"/>
        <v>80</v>
      </c>
      <c r="G50" s="647">
        <f t="shared" si="19"/>
        <v>260</v>
      </c>
      <c r="H50" s="647">
        <f t="shared" si="19"/>
        <v>0</v>
      </c>
      <c r="I50" s="647">
        <f t="shared" si="19"/>
        <v>677</v>
      </c>
      <c r="J50" s="647">
        <f t="shared" si="19"/>
        <v>571</v>
      </c>
      <c r="K50" s="647">
        <f t="shared" si="19"/>
        <v>1037</v>
      </c>
      <c r="L50" s="647">
        <f t="shared" si="19"/>
        <v>2706</v>
      </c>
      <c r="M50" s="647">
        <f t="shared" si="19"/>
        <v>743</v>
      </c>
      <c r="N50" s="647">
        <f t="shared" si="19"/>
        <v>476</v>
      </c>
      <c r="O50" s="647">
        <f t="shared" si="19"/>
        <v>742</v>
      </c>
      <c r="P50" s="647">
        <f t="shared" si="19"/>
        <v>1068</v>
      </c>
      <c r="Q50" s="647">
        <f t="shared" si="19"/>
        <v>771</v>
      </c>
      <c r="R50" s="647">
        <f t="shared" si="19"/>
        <v>10406</v>
      </c>
      <c r="S50" s="647">
        <f t="shared" si="19"/>
        <v>1388</v>
      </c>
      <c r="T50" s="647">
        <f t="shared" si="19"/>
        <v>360</v>
      </c>
      <c r="U50" s="647">
        <f t="shared" si="19"/>
        <v>2907</v>
      </c>
      <c r="V50" s="647">
        <f t="shared" si="19"/>
        <v>12787</v>
      </c>
      <c r="W50" s="647">
        <f t="shared" si="19"/>
        <v>3554</v>
      </c>
      <c r="X50" s="647">
        <f t="shared" si="19"/>
        <v>469</v>
      </c>
      <c r="Y50" s="647">
        <f t="shared" si="19"/>
        <v>368</v>
      </c>
      <c r="Z50" s="647">
        <f t="shared" si="19"/>
        <v>319</v>
      </c>
      <c r="AA50" s="647">
        <f t="shared" si="19"/>
        <v>2423</v>
      </c>
      <c r="AB50" s="647">
        <f t="shared" si="19"/>
        <v>2392</v>
      </c>
      <c r="AC50" s="647">
        <f t="shared" si="19"/>
        <v>456</v>
      </c>
      <c r="AD50" s="647">
        <f t="shared" si="19"/>
        <v>3889</v>
      </c>
      <c r="AE50" s="647">
        <f t="shared" si="19"/>
        <v>641</v>
      </c>
      <c r="AF50" s="647">
        <f t="shared" si="19"/>
        <v>336</v>
      </c>
      <c r="AG50" s="647">
        <f t="shared" si="19"/>
        <v>3254</v>
      </c>
      <c r="AH50" s="647">
        <f t="shared" si="19"/>
        <v>416</v>
      </c>
      <c r="AI50" s="647">
        <f t="shared" si="19"/>
        <v>741</v>
      </c>
      <c r="AJ50" s="647">
        <f t="shared" si="19"/>
        <v>1547</v>
      </c>
      <c r="AK50" s="647">
        <f t="shared" si="19"/>
        <v>3201</v>
      </c>
      <c r="AL50" s="647">
        <f t="shared" si="19"/>
        <v>1544</v>
      </c>
      <c r="AM50" s="647">
        <f t="shared" si="19"/>
        <v>1116</v>
      </c>
      <c r="AN50" s="647">
        <f t="shared" si="19"/>
        <v>4</v>
      </c>
      <c r="AO50" s="647">
        <f t="shared" si="19"/>
        <v>1</v>
      </c>
      <c r="AP50" s="648">
        <f t="shared" si="19"/>
        <v>54600</v>
      </c>
      <c r="AR50" s="286"/>
      <c r="AT50" s="432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7"/>
      <c r="CH50" s="424"/>
      <c r="CI50" s="431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29"/>
      <c r="DW50" s="437"/>
      <c r="DX50" s="437"/>
      <c r="DY50" s="437"/>
      <c r="DZ50" s="437"/>
    </row>
    <row r="51" spans="1:130" s="286" customFormat="1" ht="21" customHeight="1" x14ac:dyDescent="0.35">
      <c r="A51" s="245"/>
      <c r="B51" s="285" t="s">
        <v>91</v>
      </c>
      <c r="C51" s="643">
        <v>7</v>
      </c>
      <c r="D51" s="643">
        <v>3</v>
      </c>
      <c r="E51" s="643">
        <v>107</v>
      </c>
      <c r="F51" s="643">
        <v>1</v>
      </c>
      <c r="G51" s="643">
        <v>5</v>
      </c>
      <c r="H51" s="643">
        <v>0</v>
      </c>
      <c r="I51" s="643">
        <v>430</v>
      </c>
      <c r="J51" s="643">
        <v>3</v>
      </c>
      <c r="K51" s="643">
        <v>182</v>
      </c>
      <c r="L51" s="643">
        <v>59</v>
      </c>
      <c r="M51" s="643">
        <v>1</v>
      </c>
      <c r="N51" s="643">
        <v>8</v>
      </c>
      <c r="O51" s="643">
        <v>17</v>
      </c>
      <c r="P51" s="643">
        <v>0</v>
      </c>
      <c r="Q51" s="643">
        <v>45</v>
      </c>
      <c r="R51" s="643">
        <f>SUM(E51:Q51)</f>
        <v>858</v>
      </c>
      <c r="S51" s="643">
        <v>847</v>
      </c>
      <c r="T51" s="643">
        <v>79</v>
      </c>
      <c r="U51" s="643">
        <v>327</v>
      </c>
      <c r="V51" s="643">
        <v>926</v>
      </c>
      <c r="W51" s="643">
        <v>99</v>
      </c>
      <c r="X51" s="643">
        <v>52</v>
      </c>
      <c r="Y51" s="643">
        <v>17</v>
      </c>
      <c r="Z51" s="643">
        <v>0</v>
      </c>
      <c r="AA51" s="643">
        <v>41</v>
      </c>
      <c r="AB51" s="643">
        <v>85</v>
      </c>
      <c r="AC51" s="643">
        <v>28</v>
      </c>
      <c r="AD51" s="643">
        <v>231</v>
      </c>
      <c r="AE51" s="643">
        <v>13</v>
      </c>
      <c r="AF51" s="643">
        <v>11</v>
      </c>
      <c r="AG51" s="643">
        <v>155</v>
      </c>
      <c r="AH51" s="643">
        <v>8</v>
      </c>
      <c r="AI51" s="643">
        <v>71</v>
      </c>
      <c r="AJ51" s="643">
        <v>16</v>
      </c>
      <c r="AK51" s="643">
        <v>340</v>
      </c>
      <c r="AL51" s="643">
        <v>102</v>
      </c>
      <c r="AM51" s="643">
        <v>92</v>
      </c>
      <c r="AN51" s="643">
        <v>1</v>
      </c>
      <c r="AO51" s="643">
        <v>0</v>
      </c>
      <c r="AP51" s="644">
        <f>SUM(S51:AO51)+R51+C51+D51</f>
        <v>4409</v>
      </c>
      <c r="AT51" s="426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7"/>
      <c r="CH51" s="428"/>
      <c r="CI51" s="425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9"/>
      <c r="DW51" s="428"/>
      <c r="DX51" s="428"/>
      <c r="DY51" s="428"/>
      <c r="DZ51" s="428"/>
    </row>
    <row r="52" spans="1:130" s="286" customFormat="1" ht="21" customHeight="1" x14ac:dyDescent="0.35">
      <c r="A52" s="245"/>
      <c r="B52" s="285" t="s">
        <v>90</v>
      </c>
      <c r="C52" s="643">
        <v>21</v>
      </c>
      <c r="D52" s="643">
        <v>13</v>
      </c>
      <c r="E52" s="643">
        <v>429</v>
      </c>
      <c r="F52" s="643">
        <v>16</v>
      </c>
      <c r="G52" s="643">
        <v>75</v>
      </c>
      <c r="H52" s="643">
        <v>0</v>
      </c>
      <c r="I52" s="643">
        <v>196</v>
      </c>
      <c r="J52" s="643">
        <v>419</v>
      </c>
      <c r="K52" s="643">
        <v>409</v>
      </c>
      <c r="L52" s="643">
        <v>2310</v>
      </c>
      <c r="M52" s="643">
        <v>671</v>
      </c>
      <c r="N52" s="643">
        <v>159</v>
      </c>
      <c r="O52" s="643">
        <v>392</v>
      </c>
      <c r="P52" s="643">
        <v>1018</v>
      </c>
      <c r="Q52" s="643">
        <v>543</v>
      </c>
      <c r="R52" s="643">
        <f>SUM(E52:Q52)</f>
        <v>6637</v>
      </c>
      <c r="S52" s="643">
        <v>354</v>
      </c>
      <c r="T52" s="643">
        <v>256</v>
      </c>
      <c r="U52" s="643">
        <v>1580</v>
      </c>
      <c r="V52" s="643">
        <v>8265</v>
      </c>
      <c r="W52" s="643">
        <v>3156</v>
      </c>
      <c r="X52" s="643">
        <v>280</v>
      </c>
      <c r="Y52" s="643">
        <v>261</v>
      </c>
      <c r="Z52" s="643">
        <v>316</v>
      </c>
      <c r="AA52" s="643">
        <v>2175</v>
      </c>
      <c r="AB52" s="643">
        <v>1927</v>
      </c>
      <c r="AC52" s="643">
        <v>333</v>
      </c>
      <c r="AD52" s="643">
        <v>2917</v>
      </c>
      <c r="AE52" s="643">
        <v>620</v>
      </c>
      <c r="AF52" s="643">
        <v>253</v>
      </c>
      <c r="AG52" s="643">
        <v>2590</v>
      </c>
      <c r="AH52" s="643">
        <v>305</v>
      </c>
      <c r="AI52" s="643">
        <v>511</v>
      </c>
      <c r="AJ52" s="643">
        <v>1153</v>
      </c>
      <c r="AK52" s="643">
        <v>1826</v>
      </c>
      <c r="AL52" s="643">
        <v>1083</v>
      </c>
      <c r="AM52" s="643">
        <v>701</v>
      </c>
      <c r="AN52" s="643">
        <v>1</v>
      </c>
      <c r="AO52" s="643">
        <v>0</v>
      </c>
      <c r="AP52" s="644">
        <f>SUM(S52:AO52)+R52+C52+D52</f>
        <v>37534</v>
      </c>
      <c r="AT52" s="426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7"/>
      <c r="CH52" s="428"/>
      <c r="CI52" s="425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9"/>
      <c r="DW52" s="428"/>
      <c r="DX52" s="428"/>
      <c r="DY52" s="428"/>
      <c r="DZ52" s="428"/>
    </row>
    <row r="53" spans="1:130" s="286" customFormat="1" ht="21" customHeight="1" x14ac:dyDescent="0.35">
      <c r="A53" s="245"/>
      <c r="B53" s="285" t="s">
        <v>92</v>
      </c>
      <c r="C53" s="643">
        <v>29</v>
      </c>
      <c r="D53" s="643">
        <v>0</v>
      </c>
      <c r="E53" s="643">
        <v>554</v>
      </c>
      <c r="F53" s="643">
        <v>62</v>
      </c>
      <c r="G53" s="643">
        <v>180</v>
      </c>
      <c r="H53" s="643">
        <v>0</v>
      </c>
      <c r="I53" s="643">
        <v>50</v>
      </c>
      <c r="J53" s="643">
        <v>84</v>
      </c>
      <c r="K53" s="643">
        <v>394</v>
      </c>
      <c r="L53" s="643">
        <v>328</v>
      </c>
      <c r="M53" s="643">
        <v>27</v>
      </c>
      <c r="N53" s="643">
        <v>309</v>
      </c>
      <c r="O53" s="643">
        <v>319</v>
      </c>
      <c r="P53" s="643">
        <v>50</v>
      </c>
      <c r="Q53" s="643">
        <v>180</v>
      </c>
      <c r="R53" s="643">
        <f>SUM(E53:Q53)</f>
        <v>2537</v>
      </c>
      <c r="S53" s="643">
        <v>181</v>
      </c>
      <c r="T53" s="643">
        <v>24</v>
      </c>
      <c r="U53" s="643">
        <v>739</v>
      </c>
      <c r="V53" s="643">
        <v>2911</v>
      </c>
      <c r="W53" s="643">
        <v>253</v>
      </c>
      <c r="X53" s="643">
        <v>119</v>
      </c>
      <c r="Y53" s="643">
        <v>90</v>
      </c>
      <c r="Z53" s="643">
        <v>3</v>
      </c>
      <c r="AA53" s="643">
        <v>120</v>
      </c>
      <c r="AB53" s="643">
        <v>313</v>
      </c>
      <c r="AC53" s="643">
        <v>70</v>
      </c>
      <c r="AD53" s="643">
        <v>609</v>
      </c>
      <c r="AE53" s="643">
        <v>7</v>
      </c>
      <c r="AF53" s="643">
        <v>65</v>
      </c>
      <c r="AG53" s="643">
        <v>397</v>
      </c>
      <c r="AH53" s="643">
        <v>100</v>
      </c>
      <c r="AI53" s="643">
        <v>143</v>
      </c>
      <c r="AJ53" s="643">
        <v>338</v>
      </c>
      <c r="AK53" s="643">
        <v>872</v>
      </c>
      <c r="AL53" s="643">
        <v>311</v>
      </c>
      <c r="AM53" s="643">
        <v>288</v>
      </c>
      <c r="AN53" s="643">
        <v>2</v>
      </c>
      <c r="AO53" s="643">
        <v>1</v>
      </c>
      <c r="AP53" s="644">
        <f>SUM(S53:AO53)+R53+C53+D53</f>
        <v>10522</v>
      </c>
      <c r="AT53" s="426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7"/>
      <c r="CH53" s="428"/>
      <c r="CI53" s="425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9"/>
      <c r="DW53" s="428"/>
      <c r="DX53" s="428"/>
      <c r="DY53" s="428"/>
      <c r="DZ53" s="428"/>
    </row>
    <row r="54" spans="1:130" s="286" customFormat="1" ht="21" customHeight="1" x14ac:dyDescent="0.35">
      <c r="A54" s="245"/>
      <c r="B54" s="285" t="s">
        <v>93</v>
      </c>
      <c r="C54" s="643">
        <v>7</v>
      </c>
      <c r="D54" s="643">
        <v>1</v>
      </c>
      <c r="E54" s="643">
        <v>185</v>
      </c>
      <c r="F54" s="643">
        <v>1</v>
      </c>
      <c r="G54" s="643">
        <v>0</v>
      </c>
      <c r="H54" s="643">
        <v>0</v>
      </c>
      <c r="I54" s="643">
        <v>1</v>
      </c>
      <c r="J54" s="643">
        <v>65</v>
      </c>
      <c r="K54" s="643">
        <v>52</v>
      </c>
      <c r="L54" s="643">
        <v>9</v>
      </c>
      <c r="M54" s="643">
        <v>44</v>
      </c>
      <c r="N54" s="643">
        <v>0</v>
      </c>
      <c r="O54" s="643">
        <v>14</v>
      </c>
      <c r="P54" s="643">
        <v>0</v>
      </c>
      <c r="Q54" s="643">
        <v>3</v>
      </c>
      <c r="R54" s="643">
        <f>SUM(E54:Q54)</f>
        <v>374</v>
      </c>
      <c r="S54" s="643">
        <v>6</v>
      </c>
      <c r="T54" s="643">
        <v>1</v>
      </c>
      <c r="U54" s="643">
        <v>261</v>
      </c>
      <c r="V54" s="643">
        <v>685</v>
      </c>
      <c r="W54" s="643">
        <v>46</v>
      </c>
      <c r="X54" s="643">
        <v>18</v>
      </c>
      <c r="Y54" s="643">
        <v>0</v>
      </c>
      <c r="Z54" s="643">
        <v>0</v>
      </c>
      <c r="AA54" s="643">
        <v>87</v>
      </c>
      <c r="AB54" s="643">
        <v>67</v>
      </c>
      <c r="AC54" s="643">
        <v>25</v>
      </c>
      <c r="AD54" s="643">
        <v>132</v>
      </c>
      <c r="AE54" s="643">
        <v>1</v>
      </c>
      <c r="AF54" s="643">
        <v>7</v>
      </c>
      <c r="AG54" s="643">
        <v>112</v>
      </c>
      <c r="AH54" s="643">
        <v>3</v>
      </c>
      <c r="AI54" s="643">
        <v>16</v>
      </c>
      <c r="AJ54" s="643">
        <v>40</v>
      </c>
      <c r="AK54" s="643">
        <v>163</v>
      </c>
      <c r="AL54" s="643">
        <v>48</v>
      </c>
      <c r="AM54" s="643">
        <v>35</v>
      </c>
      <c r="AN54" s="643">
        <v>0</v>
      </c>
      <c r="AO54" s="643">
        <v>0</v>
      </c>
      <c r="AP54" s="644">
        <f>SUM(S54:AO54)+R54+C54+D54</f>
        <v>2135</v>
      </c>
      <c r="AT54" s="426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7"/>
      <c r="CH54" s="428"/>
      <c r="CI54" s="425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9"/>
      <c r="DW54" s="428"/>
      <c r="DX54" s="428"/>
      <c r="DY54" s="428"/>
      <c r="DZ54" s="428"/>
    </row>
    <row r="55" spans="1:130" s="291" customFormat="1" ht="26.4" customHeight="1" x14ac:dyDescent="0.35">
      <c r="A55" s="289" t="s">
        <v>94</v>
      </c>
      <c r="B55" s="294"/>
      <c r="C55" s="647">
        <f t="shared" ref="C55:AP55" si="20">SUM(C56:C60)</f>
        <v>20</v>
      </c>
      <c r="D55" s="647">
        <f t="shared" si="20"/>
        <v>17</v>
      </c>
      <c r="E55" s="647">
        <f t="shared" si="20"/>
        <v>318</v>
      </c>
      <c r="F55" s="647">
        <f t="shared" si="20"/>
        <v>2</v>
      </c>
      <c r="G55" s="647">
        <f t="shared" si="20"/>
        <v>338</v>
      </c>
      <c r="H55" s="647">
        <f t="shared" si="20"/>
        <v>0</v>
      </c>
      <c r="I55" s="647">
        <f t="shared" si="20"/>
        <v>137</v>
      </c>
      <c r="J55" s="647">
        <f t="shared" si="20"/>
        <v>73</v>
      </c>
      <c r="K55" s="647">
        <f t="shared" si="20"/>
        <v>391</v>
      </c>
      <c r="L55" s="647">
        <f t="shared" si="20"/>
        <v>75</v>
      </c>
      <c r="M55" s="647">
        <f t="shared" si="20"/>
        <v>1</v>
      </c>
      <c r="N55" s="647">
        <f t="shared" si="20"/>
        <v>2</v>
      </c>
      <c r="O55" s="647">
        <f t="shared" si="20"/>
        <v>46</v>
      </c>
      <c r="P55" s="647">
        <f t="shared" si="20"/>
        <v>54</v>
      </c>
      <c r="Q55" s="647">
        <f t="shared" si="20"/>
        <v>37</v>
      </c>
      <c r="R55" s="647">
        <f t="shared" si="20"/>
        <v>1474</v>
      </c>
      <c r="S55" s="647">
        <f t="shared" si="20"/>
        <v>250</v>
      </c>
      <c r="T55" s="647">
        <f t="shared" si="20"/>
        <v>22</v>
      </c>
      <c r="U55" s="647">
        <f t="shared" si="20"/>
        <v>784</v>
      </c>
      <c r="V55" s="647">
        <f t="shared" si="20"/>
        <v>2876</v>
      </c>
      <c r="W55" s="647">
        <f t="shared" si="20"/>
        <v>126</v>
      </c>
      <c r="X55" s="647">
        <f t="shared" si="20"/>
        <v>189</v>
      </c>
      <c r="Y55" s="647">
        <f t="shared" si="20"/>
        <v>50</v>
      </c>
      <c r="Z55" s="647">
        <f t="shared" si="20"/>
        <v>27</v>
      </c>
      <c r="AA55" s="647">
        <f t="shared" si="20"/>
        <v>63</v>
      </c>
      <c r="AB55" s="647">
        <f t="shared" si="20"/>
        <v>244</v>
      </c>
      <c r="AC55" s="647">
        <f t="shared" si="20"/>
        <v>101</v>
      </c>
      <c r="AD55" s="647">
        <f t="shared" si="20"/>
        <v>390</v>
      </c>
      <c r="AE55" s="647">
        <f t="shared" si="20"/>
        <v>84</v>
      </c>
      <c r="AF55" s="647">
        <f t="shared" si="20"/>
        <v>19</v>
      </c>
      <c r="AG55" s="647">
        <f t="shared" si="20"/>
        <v>411</v>
      </c>
      <c r="AH55" s="647">
        <f t="shared" si="20"/>
        <v>97</v>
      </c>
      <c r="AI55" s="647">
        <f t="shared" si="20"/>
        <v>135</v>
      </c>
      <c r="AJ55" s="647">
        <f t="shared" si="20"/>
        <v>76</v>
      </c>
      <c r="AK55" s="647">
        <f t="shared" si="20"/>
        <v>843</v>
      </c>
      <c r="AL55" s="647">
        <f t="shared" si="20"/>
        <v>293</v>
      </c>
      <c r="AM55" s="647">
        <f t="shared" si="20"/>
        <v>356</v>
      </c>
      <c r="AN55" s="647">
        <f t="shared" si="20"/>
        <v>0</v>
      </c>
      <c r="AO55" s="647">
        <f t="shared" si="20"/>
        <v>0</v>
      </c>
      <c r="AP55" s="648">
        <f t="shared" si="20"/>
        <v>8947</v>
      </c>
      <c r="AR55" s="286"/>
      <c r="AT55" s="432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7"/>
      <c r="CH55" s="424"/>
      <c r="CI55" s="431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29"/>
      <c r="DW55" s="437"/>
      <c r="DX55" s="437"/>
      <c r="DY55" s="437"/>
      <c r="DZ55" s="437"/>
    </row>
    <row r="56" spans="1:130" s="286" customFormat="1" ht="21" customHeight="1" x14ac:dyDescent="0.35">
      <c r="A56" s="245"/>
      <c r="B56" s="285" t="s">
        <v>95</v>
      </c>
      <c r="C56" s="643">
        <v>2</v>
      </c>
      <c r="D56" s="643">
        <v>0</v>
      </c>
      <c r="E56" s="643">
        <v>89</v>
      </c>
      <c r="F56" s="643">
        <v>0</v>
      </c>
      <c r="G56" s="643">
        <v>5</v>
      </c>
      <c r="H56" s="643">
        <v>0</v>
      </c>
      <c r="I56" s="643">
        <v>36</v>
      </c>
      <c r="J56" s="643">
        <v>0</v>
      </c>
      <c r="K56" s="643">
        <v>6</v>
      </c>
      <c r="L56" s="643">
        <v>2</v>
      </c>
      <c r="M56" s="643">
        <v>0</v>
      </c>
      <c r="N56" s="643">
        <v>0</v>
      </c>
      <c r="O56" s="643">
        <v>1</v>
      </c>
      <c r="P56" s="643">
        <v>53</v>
      </c>
      <c r="Q56" s="643">
        <v>0</v>
      </c>
      <c r="R56" s="643">
        <f>SUM(E56:Q56)</f>
        <v>192</v>
      </c>
      <c r="S56" s="643">
        <v>48</v>
      </c>
      <c r="T56" s="643">
        <v>11</v>
      </c>
      <c r="U56" s="643">
        <v>101</v>
      </c>
      <c r="V56" s="643">
        <v>1017</v>
      </c>
      <c r="W56" s="643">
        <v>44</v>
      </c>
      <c r="X56" s="643">
        <v>38</v>
      </c>
      <c r="Y56" s="643">
        <v>12</v>
      </c>
      <c r="Z56" s="643">
        <v>1</v>
      </c>
      <c r="AA56" s="643">
        <v>10</v>
      </c>
      <c r="AB56" s="643">
        <v>56</v>
      </c>
      <c r="AC56" s="643">
        <v>24</v>
      </c>
      <c r="AD56" s="643">
        <v>29</v>
      </c>
      <c r="AE56" s="643">
        <v>0</v>
      </c>
      <c r="AF56" s="643">
        <v>3</v>
      </c>
      <c r="AG56" s="643">
        <v>94</v>
      </c>
      <c r="AH56" s="643">
        <v>38</v>
      </c>
      <c r="AI56" s="643">
        <v>25</v>
      </c>
      <c r="AJ56" s="643">
        <v>11</v>
      </c>
      <c r="AK56" s="643">
        <v>189</v>
      </c>
      <c r="AL56" s="643">
        <v>62</v>
      </c>
      <c r="AM56" s="643">
        <v>70</v>
      </c>
      <c r="AN56" s="643">
        <v>0</v>
      </c>
      <c r="AO56" s="643">
        <v>0</v>
      </c>
      <c r="AP56" s="644">
        <f>SUM(S56:AO56)+R56+C56+D56</f>
        <v>2077</v>
      </c>
      <c r="AT56" s="426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7"/>
      <c r="CH56" s="428"/>
      <c r="CI56" s="425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9"/>
      <c r="DW56" s="428"/>
      <c r="DX56" s="428"/>
      <c r="DY56" s="428"/>
      <c r="DZ56" s="428"/>
    </row>
    <row r="57" spans="1:130" s="286" customFormat="1" ht="21" customHeight="1" x14ac:dyDescent="0.35">
      <c r="A57" s="245"/>
      <c r="B57" s="285" t="s">
        <v>96</v>
      </c>
      <c r="C57" s="643">
        <v>3</v>
      </c>
      <c r="D57" s="643">
        <v>3</v>
      </c>
      <c r="E57" s="643">
        <v>40</v>
      </c>
      <c r="F57" s="643">
        <v>2</v>
      </c>
      <c r="G57" s="643">
        <v>85</v>
      </c>
      <c r="H57" s="643">
        <v>0</v>
      </c>
      <c r="I57" s="643">
        <v>2</v>
      </c>
      <c r="J57" s="643">
        <v>0</v>
      </c>
      <c r="K57" s="643">
        <v>19</v>
      </c>
      <c r="L57" s="643">
        <v>37</v>
      </c>
      <c r="M57" s="643">
        <v>0</v>
      </c>
      <c r="N57" s="643">
        <v>0</v>
      </c>
      <c r="O57" s="643">
        <v>0</v>
      </c>
      <c r="P57" s="643">
        <v>0</v>
      </c>
      <c r="Q57" s="643">
        <v>1</v>
      </c>
      <c r="R57" s="643">
        <f>SUM(E57:Q57)</f>
        <v>186</v>
      </c>
      <c r="S57" s="643">
        <v>24</v>
      </c>
      <c r="T57" s="643">
        <v>0</v>
      </c>
      <c r="U57" s="643">
        <v>59</v>
      </c>
      <c r="V57" s="643">
        <v>382</v>
      </c>
      <c r="W57" s="643">
        <v>9</v>
      </c>
      <c r="X57" s="643">
        <v>55</v>
      </c>
      <c r="Y57" s="643">
        <v>2</v>
      </c>
      <c r="Z57" s="643">
        <v>0</v>
      </c>
      <c r="AA57" s="643">
        <v>13</v>
      </c>
      <c r="AB57" s="643">
        <v>38</v>
      </c>
      <c r="AC57" s="643">
        <v>7</v>
      </c>
      <c r="AD57" s="643">
        <v>37</v>
      </c>
      <c r="AE57" s="643">
        <v>9</v>
      </c>
      <c r="AF57" s="643">
        <v>3</v>
      </c>
      <c r="AG57" s="643">
        <v>45</v>
      </c>
      <c r="AH57" s="643">
        <v>1</v>
      </c>
      <c r="AI57" s="643">
        <v>16</v>
      </c>
      <c r="AJ57" s="643">
        <v>4</v>
      </c>
      <c r="AK57" s="643">
        <v>162</v>
      </c>
      <c r="AL57" s="643">
        <v>38</v>
      </c>
      <c r="AM57" s="643">
        <v>28</v>
      </c>
      <c r="AN57" s="643">
        <v>0</v>
      </c>
      <c r="AO57" s="643">
        <v>0</v>
      </c>
      <c r="AP57" s="644">
        <f>SUM(S57:AO57)+R57+C57+D57</f>
        <v>1124</v>
      </c>
      <c r="AT57" s="426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7"/>
      <c r="CH57" s="428"/>
      <c r="CI57" s="425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9"/>
      <c r="DW57" s="428"/>
      <c r="DX57" s="428"/>
      <c r="DY57" s="428"/>
      <c r="DZ57" s="428"/>
    </row>
    <row r="58" spans="1:130" s="286" customFormat="1" ht="21" customHeight="1" x14ac:dyDescent="0.35">
      <c r="A58" s="245"/>
      <c r="B58" s="285" t="s">
        <v>97</v>
      </c>
      <c r="C58" s="643">
        <v>1</v>
      </c>
      <c r="D58" s="643">
        <v>3</v>
      </c>
      <c r="E58" s="643">
        <v>51</v>
      </c>
      <c r="F58" s="643">
        <v>0</v>
      </c>
      <c r="G58" s="643">
        <v>40</v>
      </c>
      <c r="H58" s="643">
        <v>0</v>
      </c>
      <c r="I58" s="643">
        <v>4</v>
      </c>
      <c r="J58" s="643">
        <v>73</v>
      </c>
      <c r="K58" s="643">
        <v>29</v>
      </c>
      <c r="L58" s="643">
        <v>23</v>
      </c>
      <c r="M58" s="643">
        <v>1</v>
      </c>
      <c r="N58" s="643">
        <v>2</v>
      </c>
      <c r="O58" s="643">
        <v>11</v>
      </c>
      <c r="P58" s="643">
        <v>0</v>
      </c>
      <c r="Q58" s="643">
        <v>13</v>
      </c>
      <c r="R58" s="643">
        <f>SUM(E58:Q58)</f>
        <v>247</v>
      </c>
      <c r="S58" s="643">
        <v>140</v>
      </c>
      <c r="T58" s="643">
        <v>4</v>
      </c>
      <c r="U58" s="643">
        <v>196</v>
      </c>
      <c r="V58" s="643">
        <v>618</v>
      </c>
      <c r="W58" s="643">
        <v>24</v>
      </c>
      <c r="X58" s="643">
        <v>57</v>
      </c>
      <c r="Y58" s="643">
        <v>5</v>
      </c>
      <c r="Z58" s="643">
        <v>8</v>
      </c>
      <c r="AA58" s="643">
        <v>29</v>
      </c>
      <c r="AB58" s="643">
        <v>70</v>
      </c>
      <c r="AC58" s="643">
        <v>46</v>
      </c>
      <c r="AD58" s="643">
        <v>102</v>
      </c>
      <c r="AE58" s="643">
        <v>68</v>
      </c>
      <c r="AF58" s="643">
        <v>10</v>
      </c>
      <c r="AG58" s="643">
        <v>157</v>
      </c>
      <c r="AH58" s="643">
        <v>4</v>
      </c>
      <c r="AI58" s="643">
        <v>45</v>
      </c>
      <c r="AJ58" s="643">
        <v>18</v>
      </c>
      <c r="AK58" s="643">
        <v>196</v>
      </c>
      <c r="AL58" s="643">
        <v>77</v>
      </c>
      <c r="AM58" s="643">
        <v>97</v>
      </c>
      <c r="AN58" s="643">
        <v>0</v>
      </c>
      <c r="AO58" s="643">
        <v>0</v>
      </c>
      <c r="AP58" s="644">
        <f>SUM(S58:AO58)+R58+C58+D58</f>
        <v>2222</v>
      </c>
      <c r="AT58" s="426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7"/>
      <c r="CH58" s="428"/>
      <c r="CI58" s="425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9"/>
      <c r="DW58" s="428"/>
      <c r="DX58" s="428"/>
      <c r="DY58" s="428"/>
      <c r="DZ58" s="428"/>
    </row>
    <row r="59" spans="1:130" s="286" customFormat="1" ht="21" customHeight="1" x14ac:dyDescent="0.35">
      <c r="A59" s="245"/>
      <c r="B59" s="285" t="s">
        <v>98</v>
      </c>
      <c r="C59" s="643">
        <v>9</v>
      </c>
      <c r="D59" s="643">
        <v>10</v>
      </c>
      <c r="E59" s="643">
        <v>97</v>
      </c>
      <c r="F59" s="643">
        <v>0</v>
      </c>
      <c r="G59" s="643">
        <v>16</v>
      </c>
      <c r="H59" s="643">
        <v>0</v>
      </c>
      <c r="I59" s="643">
        <v>89</v>
      </c>
      <c r="J59" s="643">
        <v>0</v>
      </c>
      <c r="K59" s="643">
        <v>106</v>
      </c>
      <c r="L59" s="643">
        <v>13</v>
      </c>
      <c r="M59" s="643">
        <v>0</v>
      </c>
      <c r="N59" s="643">
        <v>0</v>
      </c>
      <c r="O59" s="643">
        <v>19</v>
      </c>
      <c r="P59" s="643">
        <v>1</v>
      </c>
      <c r="Q59" s="643">
        <v>18</v>
      </c>
      <c r="R59" s="643">
        <f>SUM(E59:Q59)</f>
        <v>359</v>
      </c>
      <c r="S59" s="643">
        <v>28</v>
      </c>
      <c r="T59" s="643">
        <v>0</v>
      </c>
      <c r="U59" s="643">
        <v>386</v>
      </c>
      <c r="V59" s="643">
        <v>597</v>
      </c>
      <c r="W59" s="643">
        <v>36</v>
      </c>
      <c r="X59" s="643">
        <v>31</v>
      </c>
      <c r="Y59" s="643">
        <v>30</v>
      </c>
      <c r="Z59" s="643">
        <v>18</v>
      </c>
      <c r="AA59" s="643">
        <v>11</v>
      </c>
      <c r="AB59" s="643">
        <v>54</v>
      </c>
      <c r="AC59" s="643">
        <v>18</v>
      </c>
      <c r="AD59" s="643">
        <v>168</v>
      </c>
      <c r="AE59" s="643">
        <v>4</v>
      </c>
      <c r="AF59" s="643">
        <v>1</v>
      </c>
      <c r="AG59" s="643">
        <v>95</v>
      </c>
      <c r="AH59" s="643">
        <v>51</v>
      </c>
      <c r="AI59" s="643">
        <v>36</v>
      </c>
      <c r="AJ59" s="643">
        <v>36</v>
      </c>
      <c r="AK59" s="643">
        <v>186</v>
      </c>
      <c r="AL59" s="643">
        <v>47</v>
      </c>
      <c r="AM59" s="643">
        <v>96</v>
      </c>
      <c r="AN59" s="643">
        <v>0</v>
      </c>
      <c r="AO59" s="643">
        <v>0</v>
      </c>
      <c r="AP59" s="644">
        <f>SUM(S59:AO59)+R59+C59+D59</f>
        <v>2307</v>
      </c>
      <c r="AT59" s="426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7"/>
      <c r="CH59" s="428"/>
      <c r="CI59" s="425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9"/>
      <c r="DW59" s="428"/>
      <c r="DX59" s="428"/>
      <c r="DY59" s="428"/>
      <c r="DZ59" s="428"/>
    </row>
    <row r="60" spans="1:130" s="286" customFormat="1" ht="21" customHeight="1" x14ac:dyDescent="0.35">
      <c r="A60" s="245"/>
      <c r="B60" s="285" t="s">
        <v>99</v>
      </c>
      <c r="C60" s="643">
        <v>5</v>
      </c>
      <c r="D60" s="643">
        <v>1</v>
      </c>
      <c r="E60" s="643">
        <v>41</v>
      </c>
      <c r="F60" s="643">
        <v>0</v>
      </c>
      <c r="G60" s="643">
        <v>192</v>
      </c>
      <c r="H60" s="643">
        <v>0</v>
      </c>
      <c r="I60" s="643">
        <v>6</v>
      </c>
      <c r="J60" s="643">
        <v>0</v>
      </c>
      <c r="K60" s="643">
        <v>231</v>
      </c>
      <c r="L60" s="643">
        <v>0</v>
      </c>
      <c r="M60" s="643">
        <v>0</v>
      </c>
      <c r="N60" s="643">
        <v>0</v>
      </c>
      <c r="O60" s="643">
        <v>15</v>
      </c>
      <c r="P60" s="643">
        <v>0</v>
      </c>
      <c r="Q60" s="643">
        <v>5</v>
      </c>
      <c r="R60" s="643">
        <f>SUM(E60:Q60)</f>
        <v>490</v>
      </c>
      <c r="S60" s="643">
        <v>10</v>
      </c>
      <c r="T60" s="643">
        <v>7</v>
      </c>
      <c r="U60" s="643">
        <v>42</v>
      </c>
      <c r="V60" s="643">
        <v>262</v>
      </c>
      <c r="W60" s="643">
        <v>13</v>
      </c>
      <c r="X60" s="643">
        <v>8</v>
      </c>
      <c r="Y60" s="643">
        <v>1</v>
      </c>
      <c r="Z60" s="643">
        <v>0</v>
      </c>
      <c r="AA60" s="643">
        <v>0</v>
      </c>
      <c r="AB60" s="643">
        <v>26</v>
      </c>
      <c r="AC60" s="643">
        <v>6</v>
      </c>
      <c r="AD60" s="643">
        <v>54</v>
      </c>
      <c r="AE60" s="643">
        <v>3</v>
      </c>
      <c r="AF60" s="643">
        <v>2</v>
      </c>
      <c r="AG60" s="643">
        <v>20</v>
      </c>
      <c r="AH60" s="643">
        <v>3</v>
      </c>
      <c r="AI60" s="643">
        <v>13</v>
      </c>
      <c r="AJ60" s="643">
        <v>7</v>
      </c>
      <c r="AK60" s="643">
        <v>110</v>
      </c>
      <c r="AL60" s="643">
        <v>69</v>
      </c>
      <c r="AM60" s="643">
        <v>65</v>
      </c>
      <c r="AN60" s="643">
        <v>0</v>
      </c>
      <c r="AO60" s="643">
        <v>0</v>
      </c>
      <c r="AP60" s="644">
        <f>SUM(S60:AO60)+R60+C60+D60</f>
        <v>1217</v>
      </c>
      <c r="AT60" s="426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7"/>
      <c r="CH60" s="428"/>
      <c r="CI60" s="425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9"/>
      <c r="DW60" s="428"/>
      <c r="DX60" s="428"/>
      <c r="DY60" s="428"/>
      <c r="DZ60" s="428"/>
    </row>
    <row r="61" spans="1:130" s="291" customFormat="1" ht="26.4" customHeight="1" x14ac:dyDescent="0.35">
      <c r="A61" s="289" t="s">
        <v>100</v>
      </c>
      <c r="B61" s="294"/>
      <c r="C61" s="647">
        <f t="shared" ref="C61:AP61" si="21">SUM(C62:C64)</f>
        <v>125</v>
      </c>
      <c r="D61" s="647">
        <f t="shared" si="21"/>
        <v>60</v>
      </c>
      <c r="E61" s="647">
        <f t="shared" si="21"/>
        <v>466</v>
      </c>
      <c r="F61" s="647">
        <f t="shared" si="21"/>
        <v>0</v>
      </c>
      <c r="G61" s="647">
        <f t="shared" si="21"/>
        <v>126</v>
      </c>
      <c r="H61" s="647">
        <f t="shared" si="21"/>
        <v>0</v>
      </c>
      <c r="I61" s="647">
        <f t="shared" si="21"/>
        <v>690</v>
      </c>
      <c r="J61" s="647">
        <f t="shared" si="21"/>
        <v>112</v>
      </c>
      <c r="K61" s="647">
        <f t="shared" si="21"/>
        <v>437</v>
      </c>
      <c r="L61" s="647">
        <f t="shared" si="21"/>
        <v>198</v>
      </c>
      <c r="M61" s="647">
        <f t="shared" si="21"/>
        <v>16</v>
      </c>
      <c r="N61" s="647">
        <f t="shared" si="21"/>
        <v>80</v>
      </c>
      <c r="O61" s="647">
        <f t="shared" si="21"/>
        <v>84</v>
      </c>
      <c r="P61" s="647">
        <f t="shared" si="21"/>
        <v>20</v>
      </c>
      <c r="Q61" s="647">
        <f t="shared" si="21"/>
        <v>94</v>
      </c>
      <c r="R61" s="647">
        <f t="shared" si="21"/>
        <v>2323</v>
      </c>
      <c r="S61" s="647">
        <f t="shared" si="21"/>
        <v>463</v>
      </c>
      <c r="T61" s="647">
        <f t="shared" si="21"/>
        <v>97</v>
      </c>
      <c r="U61" s="647">
        <f t="shared" si="21"/>
        <v>876</v>
      </c>
      <c r="V61" s="647">
        <f t="shared" si="21"/>
        <v>5736</v>
      </c>
      <c r="W61" s="647">
        <f t="shared" si="21"/>
        <v>229</v>
      </c>
      <c r="X61" s="647">
        <f t="shared" si="21"/>
        <v>238</v>
      </c>
      <c r="Y61" s="647">
        <f t="shared" si="21"/>
        <v>265</v>
      </c>
      <c r="Z61" s="647">
        <f t="shared" si="21"/>
        <v>133</v>
      </c>
      <c r="AA61" s="647">
        <f t="shared" si="21"/>
        <v>889</v>
      </c>
      <c r="AB61" s="647">
        <f t="shared" si="21"/>
        <v>990</v>
      </c>
      <c r="AC61" s="647">
        <f t="shared" si="21"/>
        <v>184</v>
      </c>
      <c r="AD61" s="647">
        <f t="shared" si="21"/>
        <v>1856</v>
      </c>
      <c r="AE61" s="647">
        <f t="shared" si="21"/>
        <v>114</v>
      </c>
      <c r="AF61" s="647">
        <f t="shared" si="21"/>
        <v>204</v>
      </c>
      <c r="AG61" s="647">
        <f t="shared" si="21"/>
        <v>1015</v>
      </c>
      <c r="AH61" s="647">
        <f t="shared" si="21"/>
        <v>256</v>
      </c>
      <c r="AI61" s="647">
        <f t="shared" si="21"/>
        <v>334</v>
      </c>
      <c r="AJ61" s="647">
        <f t="shared" si="21"/>
        <v>1827</v>
      </c>
      <c r="AK61" s="647">
        <f t="shared" si="21"/>
        <v>2084</v>
      </c>
      <c r="AL61" s="647">
        <f t="shared" si="21"/>
        <v>676</v>
      </c>
      <c r="AM61" s="647">
        <f t="shared" si="21"/>
        <v>1063</v>
      </c>
      <c r="AN61" s="647">
        <f t="shared" si="21"/>
        <v>0</v>
      </c>
      <c r="AO61" s="647">
        <f t="shared" si="21"/>
        <v>0</v>
      </c>
      <c r="AP61" s="648">
        <f t="shared" si="21"/>
        <v>22037</v>
      </c>
      <c r="AR61" s="286"/>
      <c r="AT61" s="432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7"/>
      <c r="CH61" s="424"/>
      <c r="CI61" s="431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29"/>
      <c r="DW61" s="437"/>
      <c r="DX61" s="437"/>
      <c r="DY61" s="437"/>
      <c r="DZ61" s="437"/>
    </row>
    <row r="62" spans="1:130" s="286" customFormat="1" ht="21" customHeight="1" x14ac:dyDescent="0.35">
      <c r="A62" s="245"/>
      <c r="B62" s="285" t="s">
        <v>101</v>
      </c>
      <c r="C62" s="643">
        <v>95</v>
      </c>
      <c r="D62" s="643">
        <v>6</v>
      </c>
      <c r="E62" s="643">
        <v>56</v>
      </c>
      <c r="F62" s="643">
        <v>0</v>
      </c>
      <c r="G62" s="643">
        <v>48</v>
      </c>
      <c r="H62" s="643">
        <v>0</v>
      </c>
      <c r="I62" s="643">
        <v>1</v>
      </c>
      <c r="J62" s="643">
        <v>57</v>
      </c>
      <c r="K62" s="643">
        <v>86</v>
      </c>
      <c r="L62" s="643">
        <v>22</v>
      </c>
      <c r="M62" s="643">
        <v>3</v>
      </c>
      <c r="N62" s="643">
        <v>7</v>
      </c>
      <c r="O62" s="643">
        <v>18</v>
      </c>
      <c r="P62" s="643">
        <v>0</v>
      </c>
      <c r="Q62" s="643">
        <v>35</v>
      </c>
      <c r="R62" s="643">
        <f>SUM(E62:Q62)</f>
        <v>333</v>
      </c>
      <c r="S62" s="643">
        <v>25</v>
      </c>
      <c r="T62" s="643">
        <v>4</v>
      </c>
      <c r="U62" s="643">
        <v>194</v>
      </c>
      <c r="V62" s="643">
        <v>912</v>
      </c>
      <c r="W62" s="643">
        <v>43</v>
      </c>
      <c r="X62" s="643">
        <v>48</v>
      </c>
      <c r="Y62" s="643">
        <v>20</v>
      </c>
      <c r="Z62" s="643">
        <v>6</v>
      </c>
      <c r="AA62" s="643">
        <v>27</v>
      </c>
      <c r="AB62" s="643">
        <v>72</v>
      </c>
      <c r="AC62" s="643">
        <v>29</v>
      </c>
      <c r="AD62" s="643">
        <v>151</v>
      </c>
      <c r="AE62" s="643">
        <v>2</v>
      </c>
      <c r="AF62" s="643">
        <v>55</v>
      </c>
      <c r="AG62" s="643">
        <v>70</v>
      </c>
      <c r="AH62" s="643">
        <v>2</v>
      </c>
      <c r="AI62" s="643">
        <v>71</v>
      </c>
      <c r="AJ62" s="643">
        <v>685</v>
      </c>
      <c r="AK62" s="643">
        <v>495</v>
      </c>
      <c r="AL62" s="643">
        <v>150</v>
      </c>
      <c r="AM62" s="643">
        <v>158</v>
      </c>
      <c r="AN62" s="643">
        <v>0</v>
      </c>
      <c r="AO62" s="643">
        <v>0</v>
      </c>
      <c r="AP62" s="644">
        <f>SUM(S62:AO62)+R62+C62+D62</f>
        <v>3653</v>
      </c>
      <c r="AT62" s="426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7"/>
      <c r="CH62" s="428"/>
      <c r="CI62" s="425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9"/>
      <c r="DW62" s="428"/>
      <c r="DX62" s="428"/>
      <c r="DY62" s="428"/>
      <c r="DZ62" s="428"/>
    </row>
    <row r="63" spans="1:130" s="286" customFormat="1" ht="21" customHeight="1" x14ac:dyDescent="0.35">
      <c r="A63" s="245"/>
      <c r="B63" s="285" t="s">
        <v>100</v>
      </c>
      <c r="C63" s="643">
        <v>26</v>
      </c>
      <c r="D63" s="643">
        <v>33</v>
      </c>
      <c r="E63" s="643">
        <v>397</v>
      </c>
      <c r="F63" s="643">
        <v>0</v>
      </c>
      <c r="G63" s="643">
        <v>28</v>
      </c>
      <c r="H63" s="643">
        <v>0</v>
      </c>
      <c r="I63" s="643">
        <v>687</v>
      </c>
      <c r="J63" s="643">
        <v>55</v>
      </c>
      <c r="K63" s="643">
        <v>325</v>
      </c>
      <c r="L63" s="643">
        <v>142</v>
      </c>
      <c r="M63" s="643">
        <v>13</v>
      </c>
      <c r="N63" s="643">
        <v>72</v>
      </c>
      <c r="O63" s="643">
        <v>64</v>
      </c>
      <c r="P63" s="643">
        <v>20</v>
      </c>
      <c r="Q63" s="643">
        <v>56</v>
      </c>
      <c r="R63" s="643">
        <f>SUM(E63:Q63)</f>
        <v>1859</v>
      </c>
      <c r="S63" s="643">
        <v>423</v>
      </c>
      <c r="T63" s="643">
        <v>92</v>
      </c>
      <c r="U63" s="643">
        <v>610</v>
      </c>
      <c r="V63" s="643">
        <v>4339</v>
      </c>
      <c r="W63" s="643">
        <v>168</v>
      </c>
      <c r="X63" s="643">
        <v>171</v>
      </c>
      <c r="Y63" s="643">
        <v>245</v>
      </c>
      <c r="Z63" s="643">
        <v>127</v>
      </c>
      <c r="AA63" s="643">
        <v>859</v>
      </c>
      <c r="AB63" s="643">
        <v>878</v>
      </c>
      <c r="AC63" s="643">
        <v>141</v>
      </c>
      <c r="AD63" s="643">
        <v>1635</v>
      </c>
      <c r="AE63" s="643">
        <v>92</v>
      </c>
      <c r="AF63" s="643">
        <v>145</v>
      </c>
      <c r="AG63" s="643">
        <v>897</v>
      </c>
      <c r="AH63" s="643">
        <v>252</v>
      </c>
      <c r="AI63" s="643">
        <v>230</v>
      </c>
      <c r="AJ63" s="643">
        <v>1138</v>
      </c>
      <c r="AK63" s="643">
        <v>1217</v>
      </c>
      <c r="AL63" s="643">
        <v>472</v>
      </c>
      <c r="AM63" s="643">
        <v>838</v>
      </c>
      <c r="AN63" s="643">
        <v>0</v>
      </c>
      <c r="AO63" s="643">
        <v>0</v>
      </c>
      <c r="AP63" s="644">
        <f>SUM(S63:AO63)+R63+C63+D63</f>
        <v>16887</v>
      </c>
      <c r="AT63" s="426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7"/>
      <c r="CH63" s="428"/>
      <c r="CI63" s="425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9"/>
      <c r="DW63" s="428"/>
      <c r="DX63" s="428"/>
      <c r="DY63" s="428"/>
      <c r="DZ63" s="428"/>
    </row>
    <row r="64" spans="1:130" s="286" customFormat="1" ht="21" customHeight="1" x14ac:dyDescent="0.35">
      <c r="A64" s="245"/>
      <c r="B64" s="285" t="s">
        <v>102</v>
      </c>
      <c r="C64" s="643">
        <v>4</v>
      </c>
      <c r="D64" s="643">
        <v>21</v>
      </c>
      <c r="E64" s="643">
        <v>13</v>
      </c>
      <c r="F64" s="643">
        <v>0</v>
      </c>
      <c r="G64" s="643">
        <v>50</v>
      </c>
      <c r="H64" s="643">
        <v>0</v>
      </c>
      <c r="I64" s="643">
        <v>2</v>
      </c>
      <c r="J64" s="643">
        <v>0</v>
      </c>
      <c r="K64" s="643">
        <v>26</v>
      </c>
      <c r="L64" s="643">
        <v>34</v>
      </c>
      <c r="M64" s="643">
        <v>0</v>
      </c>
      <c r="N64" s="643">
        <v>1</v>
      </c>
      <c r="O64" s="643">
        <v>2</v>
      </c>
      <c r="P64" s="643">
        <v>0</v>
      </c>
      <c r="Q64" s="643">
        <v>3</v>
      </c>
      <c r="R64" s="643">
        <f>SUM(E64:Q64)</f>
        <v>131</v>
      </c>
      <c r="S64" s="643">
        <v>15</v>
      </c>
      <c r="T64" s="643">
        <v>1</v>
      </c>
      <c r="U64" s="643">
        <v>72</v>
      </c>
      <c r="V64" s="643">
        <v>485</v>
      </c>
      <c r="W64" s="643">
        <v>18</v>
      </c>
      <c r="X64" s="643">
        <v>19</v>
      </c>
      <c r="Y64" s="643">
        <v>0</v>
      </c>
      <c r="Z64" s="643">
        <v>0</v>
      </c>
      <c r="AA64" s="643">
        <v>3</v>
      </c>
      <c r="AB64" s="643">
        <v>40</v>
      </c>
      <c r="AC64" s="643">
        <v>14</v>
      </c>
      <c r="AD64" s="643">
        <v>70</v>
      </c>
      <c r="AE64" s="643">
        <v>20</v>
      </c>
      <c r="AF64" s="643">
        <v>4</v>
      </c>
      <c r="AG64" s="643">
        <v>48</v>
      </c>
      <c r="AH64" s="643">
        <v>2</v>
      </c>
      <c r="AI64" s="643">
        <v>33</v>
      </c>
      <c r="AJ64" s="643">
        <v>4</v>
      </c>
      <c r="AK64" s="643">
        <v>372</v>
      </c>
      <c r="AL64" s="643">
        <v>54</v>
      </c>
      <c r="AM64" s="643">
        <v>67</v>
      </c>
      <c r="AN64" s="643">
        <v>0</v>
      </c>
      <c r="AO64" s="643">
        <v>0</v>
      </c>
      <c r="AP64" s="644">
        <f>SUM(S64:AO64)+R64+C64+D64</f>
        <v>1497</v>
      </c>
      <c r="AT64" s="426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7"/>
      <c r="CH64" s="428"/>
      <c r="CI64" s="425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9"/>
      <c r="DW64" s="428"/>
      <c r="DX64" s="428"/>
      <c r="DY64" s="428"/>
      <c r="DZ64" s="428"/>
    </row>
    <row r="65" spans="1:130" s="286" customFormat="1" ht="42" customHeight="1" x14ac:dyDescent="0.35">
      <c r="A65" s="743" t="s">
        <v>280</v>
      </c>
      <c r="B65" s="725"/>
      <c r="C65" s="647">
        <v>1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2</v>
      </c>
      <c r="J65" s="647">
        <v>0</v>
      </c>
      <c r="K65" s="647">
        <v>0</v>
      </c>
      <c r="L65" s="647">
        <v>1</v>
      </c>
      <c r="M65" s="647">
        <v>0</v>
      </c>
      <c r="N65" s="647">
        <v>0</v>
      </c>
      <c r="O65" s="647">
        <v>2</v>
      </c>
      <c r="P65" s="647">
        <v>0</v>
      </c>
      <c r="Q65" s="647">
        <v>10</v>
      </c>
      <c r="R65" s="647">
        <f t="shared" ref="R65:R66" si="22">SUM(E65:Q65)</f>
        <v>15</v>
      </c>
      <c r="S65" s="647">
        <v>2</v>
      </c>
      <c r="T65" s="647">
        <v>1</v>
      </c>
      <c r="U65" s="647">
        <v>23</v>
      </c>
      <c r="V65" s="647">
        <v>278</v>
      </c>
      <c r="W65" s="647">
        <v>370</v>
      </c>
      <c r="X65" s="647">
        <v>0</v>
      </c>
      <c r="Y65" s="647">
        <v>9</v>
      </c>
      <c r="Z65" s="647">
        <v>344</v>
      </c>
      <c r="AA65" s="647">
        <v>83</v>
      </c>
      <c r="AB65" s="647">
        <v>21</v>
      </c>
      <c r="AC65" s="647">
        <v>6</v>
      </c>
      <c r="AD65" s="647">
        <v>66</v>
      </c>
      <c r="AE65" s="647">
        <v>10</v>
      </c>
      <c r="AF65" s="647">
        <v>11</v>
      </c>
      <c r="AG65" s="647">
        <v>24</v>
      </c>
      <c r="AH65" s="647">
        <v>1</v>
      </c>
      <c r="AI65" s="647">
        <v>8</v>
      </c>
      <c r="AJ65" s="647">
        <v>3</v>
      </c>
      <c r="AK65" s="647">
        <v>0</v>
      </c>
      <c r="AL65" s="647">
        <v>4</v>
      </c>
      <c r="AM65" s="647">
        <v>16</v>
      </c>
      <c r="AN65" s="647">
        <v>2</v>
      </c>
      <c r="AO65" s="647">
        <v>0</v>
      </c>
      <c r="AP65" s="648">
        <f>SUM(S65:AO65)+R65+C65+D65</f>
        <v>1298</v>
      </c>
      <c r="AT65" s="426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7"/>
      <c r="CH65" s="428"/>
      <c r="CI65" s="425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429"/>
      <c r="CY65" s="429"/>
      <c r="CZ65" s="429"/>
      <c r="DA65" s="429"/>
      <c r="DB65" s="429"/>
      <c r="DC65" s="429"/>
      <c r="DD65" s="429"/>
      <c r="DE65" s="429"/>
      <c r="DF65" s="429"/>
      <c r="DG65" s="429"/>
      <c r="DH65" s="429"/>
      <c r="DI65" s="429"/>
      <c r="DJ65" s="429"/>
      <c r="DK65" s="429"/>
      <c r="DL65" s="429"/>
      <c r="DM65" s="429"/>
      <c r="DN65" s="429"/>
      <c r="DO65" s="429"/>
      <c r="DP65" s="429"/>
      <c r="DQ65" s="429"/>
      <c r="DR65" s="429"/>
      <c r="DS65" s="429"/>
      <c r="DT65" s="429"/>
      <c r="DU65" s="429"/>
      <c r="DV65" s="429"/>
      <c r="DW65" s="428"/>
      <c r="DX65" s="428"/>
      <c r="DY65" s="428"/>
      <c r="DZ65" s="428"/>
    </row>
    <row r="66" spans="1:130" s="286" customFormat="1" ht="42" customHeight="1" x14ac:dyDescent="0.35">
      <c r="A66" s="743" t="s">
        <v>297</v>
      </c>
      <c r="B66" s="725"/>
      <c r="C66" s="647">
        <v>7</v>
      </c>
      <c r="D66" s="647">
        <v>0</v>
      </c>
      <c r="E66" s="647">
        <v>102</v>
      </c>
      <c r="F66" s="647">
        <v>49</v>
      </c>
      <c r="G66" s="647">
        <v>47</v>
      </c>
      <c r="H66" s="647">
        <v>0</v>
      </c>
      <c r="I66" s="647">
        <v>27</v>
      </c>
      <c r="J66" s="647">
        <v>1</v>
      </c>
      <c r="K66" s="647">
        <v>210</v>
      </c>
      <c r="L66" s="647">
        <v>175</v>
      </c>
      <c r="M66" s="647">
        <v>26</v>
      </c>
      <c r="N66" s="647">
        <v>206</v>
      </c>
      <c r="O66" s="647">
        <v>40</v>
      </c>
      <c r="P66" s="647">
        <v>2</v>
      </c>
      <c r="Q66" s="647">
        <v>106</v>
      </c>
      <c r="R66" s="647">
        <f t="shared" si="22"/>
        <v>991</v>
      </c>
      <c r="S66" s="647">
        <v>63</v>
      </c>
      <c r="T66" s="647">
        <v>11</v>
      </c>
      <c r="U66" s="647">
        <v>77</v>
      </c>
      <c r="V66" s="647">
        <v>916</v>
      </c>
      <c r="W66" s="647">
        <v>109</v>
      </c>
      <c r="X66" s="647">
        <v>16</v>
      </c>
      <c r="Y66" s="647">
        <v>34</v>
      </c>
      <c r="Z66" s="647">
        <v>1</v>
      </c>
      <c r="AA66" s="647">
        <v>14</v>
      </c>
      <c r="AB66" s="647">
        <v>100</v>
      </c>
      <c r="AC66" s="647">
        <v>10</v>
      </c>
      <c r="AD66" s="647">
        <v>113</v>
      </c>
      <c r="AE66" s="647">
        <v>7</v>
      </c>
      <c r="AF66" s="647">
        <v>28</v>
      </c>
      <c r="AG66" s="647">
        <v>88</v>
      </c>
      <c r="AH66" s="647">
        <v>13</v>
      </c>
      <c r="AI66" s="647">
        <v>48</v>
      </c>
      <c r="AJ66" s="647">
        <v>151</v>
      </c>
      <c r="AK66" s="647">
        <v>146</v>
      </c>
      <c r="AL66" s="647">
        <v>149</v>
      </c>
      <c r="AM66" s="647">
        <v>104</v>
      </c>
      <c r="AN66" s="647">
        <v>2</v>
      </c>
      <c r="AO66" s="647">
        <v>1</v>
      </c>
      <c r="AP66" s="648">
        <f>SUM(S66:AO66)+R66+C66+D66</f>
        <v>3199</v>
      </c>
      <c r="AT66" s="426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7"/>
      <c r="CH66" s="428"/>
      <c r="CI66" s="425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429"/>
      <c r="CY66" s="429"/>
      <c r="CZ66" s="429"/>
      <c r="DA66" s="429"/>
      <c r="DB66" s="429"/>
      <c r="DC66" s="429"/>
      <c r="DD66" s="429"/>
      <c r="DE66" s="429"/>
      <c r="DF66" s="429"/>
      <c r="DG66" s="429"/>
      <c r="DH66" s="429"/>
      <c r="DI66" s="429"/>
      <c r="DJ66" s="429"/>
      <c r="DK66" s="429"/>
      <c r="DL66" s="429"/>
      <c r="DM66" s="429"/>
      <c r="DN66" s="429"/>
      <c r="DO66" s="429"/>
      <c r="DP66" s="429"/>
      <c r="DQ66" s="429"/>
      <c r="DR66" s="429"/>
      <c r="DS66" s="429"/>
      <c r="DT66" s="429"/>
      <c r="DU66" s="429"/>
      <c r="DV66" s="429"/>
      <c r="DW66" s="428"/>
      <c r="DX66" s="428"/>
      <c r="DY66" s="428"/>
      <c r="DZ66" s="428"/>
    </row>
    <row r="67" spans="1:130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33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  <c r="DX67" s="428"/>
      <c r="DY67" s="428"/>
      <c r="DZ67" s="428"/>
    </row>
    <row r="68" spans="1:130" s="298" customFormat="1" ht="35.25" customHeight="1" thickBot="1" x14ac:dyDescent="0.3">
      <c r="A68" s="296" t="s">
        <v>103</v>
      </c>
      <c r="B68" s="297"/>
      <c r="C68" s="249">
        <f t="shared" ref="C68:AP68" si="23">C8+C10+C39</f>
        <v>1156</v>
      </c>
      <c r="D68" s="249">
        <f t="shared" si="23"/>
        <v>406</v>
      </c>
      <c r="E68" s="249">
        <f t="shared" si="23"/>
        <v>16303</v>
      </c>
      <c r="F68" s="249">
        <f t="shared" si="23"/>
        <v>2384</v>
      </c>
      <c r="G68" s="249">
        <f t="shared" si="23"/>
        <v>5687</v>
      </c>
      <c r="H68" s="249">
        <f t="shared" si="23"/>
        <v>1919</v>
      </c>
      <c r="I68" s="249">
        <f t="shared" si="23"/>
        <v>19114</v>
      </c>
      <c r="J68" s="249">
        <f t="shared" si="23"/>
        <v>14801</v>
      </c>
      <c r="K68" s="249">
        <f t="shared" si="23"/>
        <v>10934</v>
      </c>
      <c r="L68" s="249">
        <f t="shared" si="23"/>
        <v>19613</v>
      </c>
      <c r="M68" s="249">
        <f t="shared" si="23"/>
        <v>6910</v>
      </c>
      <c r="N68" s="249">
        <f t="shared" si="23"/>
        <v>4453</v>
      </c>
      <c r="O68" s="249">
        <f t="shared" si="23"/>
        <v>10559</v>
      </c>
      <c r="P68" s="249">
        <f t="shared" si="23"/>
        <v>7507</v>
      </c>
      <c r="Q68" s="249">
        <f t="shared" si="23"/>
        <v>8351</v>
      </c>
      <c r="R68" s="249">
        <f t="shared" si="23"/>
        <v>128535</v>
      </c>
      <c r="S68" s="249">
        <f t="shared" si="23"/>
        <v>12775</v>
      </c>
      <c r="T68" s="249">
        <f t="shared" si="23"/>
        <v>4244</v>
      </c>
      <c r="U68" s="249">
        <f t="shared" si="23"/>
        <v>36040</v>
      </c>
      <c r="V68" s="249">
        <f t="shared" si="23"/>
        <v>177970</v>
      </c>
      <c r="W68" s="249">
        <f t="shared" si="23"/>
        <v>39397</v>
      </c>
      <c r="X68" s="249">
        <f t="shared" si="23"/>
        <v>8108</v>
      </c>
      <c r="Y68" s="249">
        <f t="shared" si="23"/>
        <v>7080</v>
      </c>
      <c r="Z68" s="249">
        <f t="shared" si="23"/>
        <v>5377</v>
      </c>
      <c r="AA68" s="249">
        <f t="shared" si="23"/>
        <v>63460</v>
      </c>
      <c r="AB68" s="249">
        <f t="shared" si="23"/>
        <v>53327</v>
      </c>
      <c r="AC68" s="249">
        <f t="shared" si="23"/>
        <v>6521</v>
      </c>
      <c r="AD68" s="249">
        <f t="shared" si="23"/>
        <v>75080</v>
      </c>
      <c r="AE68" s="249">
        <f t="shared" si="23"/>
        <v>9106</v>
      </c>
      <c r="AF68" s="249">
        <f t="shared" si="23"/>
        <v>8487</v>
      </c>
      <c r="AG68" s="249">
        <f t="shared" si="23"/>
        <v>51727</v>
      </c>
      <c r="AH68" s="249">
        <f t="shared" si="23"/>
        <v>5735</v>
      </c>
      <c r="AI68" s="249">
        <f t="shared" si="23"/>
        <v>7259</v>
      </c>
      <c r="AJ68" s="249">
        <f t="shared" si="23"/>
        <v>32601</v>
      </c>
      <c r="AK68" s="249">
        <f t="shared" si="23"/>
        <v>38260</v>
      </c>
      <c r="AL68" s="249">
        <f t="shared" si="23"/>
        <v>15820</v>
      </c>
      <c r="AM68" s="249">
        <f t="shared" si="23"/>
        <v>18348</v>
      </c>
      <c r="AN68" s="249">
        <f t="shared" si="23"/>
        <v>835</v>
      </c>
      <c r="AO68" s="249">
        <f t="shared" si="23"/>
        <v>66</v>
      </c>
      <c r="AP68" s="250">
        <f t="shared" si="23"/>
        <v>807720</v>
      </c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  <c r="DX68" s="434"/>
      <c r="DY68" s="434"/>
      <c r="DZ68" s="434"/>
    </row>
    <row r="69" spans="1:130" s="524" customFormat="1" ht="18" customHeight="1" x14ac:dyDescent="0.3">
      <c r="A69" s="572" t="s">
        <v>282</v>
      </c>
      <c r="AP69" s="554"/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  <c r="CX69" s="525"/>
      <c r="CY69" s="525"/>
      <c r="CZ69" s="525"/>
      <c r="DA69" s="525"/>
      <c r="DB69" s="525"/>
      <c r="DC69" s="525"/>
      <c r="DD69" s="525"/>
      <c r="DE69" s="525"/>
      <c r="DF69" s="525"/>
      <c r="DG69" s="525"/>
      <c r="DH69" s="525"/>
      <c r="DI69" s="525"/>
      <c r="DJ69" s="525"/>
      <c r="DK69" s="525"/>
      <c r="DL69" s="525"/>
      <c r="DM69" s="525"/>
      <c r="DN69" s="525"/>
      <c r="DO69" s="525"/>
      <c r="DP69" s="525"/>
      <c r="DQ69" s="525"/>
      <c r="DR69" s="525"/>
      <c r="DS69" s="525"/>
      <c r="DT69" s="525"/>
      <c r="DU69" s="525"/>
      <c r="DV69" s="525"/>
      <c r="DW69" s="525"/>
      <c r="DX69" s="525"/>
      <c r="DY69" s="525"/>
      <c r="DZ69" s="525"/>
    </row>
    <row r="70" spans="1:130" s="270" customFormat="1" ht="15" x14ac:dyDescent="0.25">
      <c r="B70" s="436"/>
      <c r="C70" s="276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  <c r="DX70" s="420"/>
      <c r="DY70" s="420"/>
      <c r="DZ70" s="420"/>
    </row>
    <row r="71" spans="1:130" s="270" customFormat="1" ht="10.95" customHeight="1" x14ac:dyDescent="0.25">
      <c r="C71" s="276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  <c r="DX71" s="420"/>
      <c r="DY71" s="420"/>
      <c r="DZ71" s="420"/>
    </row>
    <row r="72" spans="1:130" s="270" customFormat="1" ht="10.95" customHeight="1" x14ac:dyDescent="0.25">
      <c r="C72" s="276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  <c r="DX72" s="420"/>
      <c r="DY72" s="420"/>
      <c r="DZ72" s="420"/>
    </row>
    <row r="73" spans="1:130" s="270" customFormat="1" ht="15" x14ac:dyDescent="0.25">
      <c r="C73" s="276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  <c r="DX73" s="420"/>
      <c r="DY73" s="420"/>
      <c r="DZ73" s="420"/>
    </row>
    <row r="74" spans="1:130" s="270" customFormat="1" ht="15" x14ac:dyDescent="0.25"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  <c r="DX74" s="420"/>
      <c r="DY74" s="420"/>
      <c r="DZ74" s="420"/>
    </row>
    <row r="75" spans="1:130" s="270" customFormat="1" ht="15" x14ac:dyDescent="0.25"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  <c r="DX75" s="420"/>
      <c r="DY75" s="420"/>
      <c r="DZ75" s="420"/>
    </row>
    <row r="76" spans="1:130" s="270" customFormat="1" ht="15" x14ac:dyDescent="0.25"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  <c r="DX76" s="420"/>
      <c r="DY76" s="420"/>
      <c r="DZ76" s="420"/>
    </row>
    <row r="77" spans="1:130" s="270" customFormat="1" ht="15" x14ac:dyDescent="0.25"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  <c r="DX77" s="420"/>
      <c r="DY77" s="420"/>
      <c r="DZ77" s="420"/>
    </row>
    <row r="78" spans="1:130" s="270" customFormat="1" ht="15" x14ac:dyDescent="0.25"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  <c r="DX78" s="420"/>
      <c r="DY78" s="420"/>
      <c r="DZ78" s="420"/>
    </row>
    <row r="79" spans="1:130" s="270" customFormat="1" ht="15" x14ac:dyDescent="0.25"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  <c r="DX79" s="420"/>
      <c r="DY79" s="420"/>
      <c r="DZ79" s="420"/>
    </row>
    <row r="80" spans="1:130" s="270" customFormat="1" ht="15" x14ac:dyDescent="0.25"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  <c r="DX80" s="420"/>
      <c r="DY80" s="420"/>
      <c r="DZ80" s="420"/>
    </row>
    <row r="81" spans="46:130" s="270" customFormat="1" ht="15" x14ac:dyDescent="0.25"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  <c r="DX81" s="420"/>
      <c r="DY81" s="420"/>
      <c r="DZ81" s="420"/>
    </row>
    <row r="82" spans="46:130" s="270" customFormat="1" ht="15" x14ac:dyDescent="0.25"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  <c r="DX82" s="420"/>
      <c r="DY82" s="420"/>
      <c r="DZ82" s="420"/>
    </row>
    <row r="83" spans="46:130" s="270" customFormat="1" ht="15" x14ac:dyDescent="0.25"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  <c r="DX83" s="420"/>
      <c r="DY83" s="420"/>
      <c r="DZ83" s="420"/>
    </row>
    <row r="84" spans="46:130" s="270" customFormat="1" ht="15" x14ac:dyDescent="0.25"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  <c r="DX84" s="420"/>
      <c r="DY84" s="420"/>
      <c r="DZ84" s="420"/>
    </row>
    <row r="85" spans="46:130" s="270" customFormat="1" ht="15" x14ac:dyDescent="0.25"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  <c r="DX85" s="420"/>
      <c r="DY85" s="420"/>
      <c r="DZ85" s="420"/>
    </row>
    <row r="86" spans="46:130" s="270" customFormat="1" ht="15" x14ac:dyDescent="0.25"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  <c r="DX86" s="420"/>
      <c r="DY86" s="420"/>
      <c r="DZ86" s="420"/>
    </row>
    <row r="87" spans="46:130" s="270" customFormat="1" ht="15" x14ac:dyDescent="0.25"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  <c r="DX87" s="420"/>
      <c r="DY87" s="420"/>
      <c r="DZ87" s="420"/>
    </row>
    <row r="88" spans="46:130" s="270" customFormat="1" ht="15" x14ac:dyDescent="0.25"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  <c r="DX88" s="420"/>
      <c r="DY88" s="420"/>
      <c r="DZ88" s="420"/>
    </row>
    <row r="89" spans="46:130" s="270" customFormat="1" ht="15" x14ac:dyDescent="0.25"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  <c r="DX89" s="420"/>
      <c r="DY89" s="420"/>
      <c r="DZ89" s="420"/>
    </row>
    <row r="90" spans="46:130" s="270" customFormat="1" ht="15" x14ac:dyDescent="0.25"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  <c r="DX90" s="420"/>
      <c r="DY90" s="420"/>
      <c r="DZ90" s="420"/>
    </row>
    <row r="91" spans="46:130" s="270" customFormat="1" ht="15" x14ac:dyDescent="0.25"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  <c r="DX91" s="420"/>
      <c r="DY91" s="420"/>
      <c r="DZ91" s="420"/>
    </row>
    <row r="92" spans="46:130" s="270" customFormat="1" ht="15" x14ac:dyDescent="0.25"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  <c r="DX92" s="420"/>
      <c r="DY92" s="420"/>
      <c r="DZ92" s="420"/>
    </row>
    <row r="93" spans="46:130" s="270" customFormat="1" ht="15" x14ac:dyDescent="0.25"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  <c r="DX93" s="420"/>
      <c r="DY93" s="420"/>
      <c r="DZ93" s="420"/>
    </row>
    <row r="94" spans="46:130" s="270" customFormat="1" ht="15" x14ac:dyDescent="0.25"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  <c r="DX94" s="420"/>
      <c r="DY94" s="420"/>
      <c r="DZ94" s="420"/>
    </row>
    <row r="95" spans="46:130" s="270" customFormat="1" ht="15" x14ac:dyDescent="0.25"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  <c r="DX95" s="420"/>
      <c r="DY95" s="420"/>
      <c r="DZ95" s="420"/>
    </row>
    <row r="96" spans="46:130" s="270" customFormat="1" ht="15" x14ac:dyDescent="0.25"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  <c r="DX96" s="420"/>
      <c r="DY96" s="420"/>
      <c r="DZ96" s="420"/>
    </row>
    <row r="97" spans="46:130" s="270" customFormat="1" ht="15" x14ac:dyDescent="0.25"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  <c r="DX97" s="420"/>
      <c r="DY97" s="420"/>
      <c r="DZ97" s="420"/>
    </row>
    <row r="98" spans="46:130" s="270" customFormat="1" ht="15" x14ac:dyDescent="0.25"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  <c r="DX98" s="420"/>
      <c r="DY98" s="420"/>
      <c r="DZ98" s="420"/>
    </row>
    <row r="99" spans="46:130" s="270" customFormat="1" ht="15" x14ac:dyDescent="0.25"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  <c r="DX99" s="420"/>
      <c r="DY99" s="420"/>
      <c r="DZ99" s="420"/>
    </row>
    <row r="100" spans="46:130" s="270" customFormat="1" ht="15" x14ac:dyDescent="0.25"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  <c r="DX100" s="420"/>
      <c r="DY100" s="420"/>
      <c r="DZ100" s="420"/>
    </row>
    <row r="101" spans="46:130" s="270" customFormat="1" ht="15" x14ac:dyDescent="0.25"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  <c r="DX101" s="420"/>
      <c r="DY101" s="420"/>
      <c r="DZ101" s="420"/>
    </row>
    <row r="102" spans="46:130" s="270" customFormat="1" ht="15" x14ac:dyDescent="0.25"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  <c r="DX102" s="420"/>
      <c r="DY102" s="420"/>
      <c r="DZ102" s="420"/>
    </row>
    <row r="103" spans="46:130" s="270" customFormat="1" ht="15" x14ac:dyDescent="0.25"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  <c r="DX103" s="420"/>
      <c r="DY103" s="420"/>
      <c r="DZ103" s="420"/>
    </row>
    <row r="104" spans="46:130" s="270" customFormat="1" ht="15" x14ac:dyDescent="0.25"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  <c r="DX104" s="420"/>
      <c r="DY104" s="420"/>
      <c r="DZ104" s="420"/>
    </row>
    <row r="105" spans="46:130" s="270" customFormat="1" ht="15" x14ac:dyDescent="0.25"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  <c r="DX105" s="420"/>
      <c r="DY105" s="420"/>
      <c r="DZ105" s="420"/>
    </row>
    <row r="106" spans="46:130" s="270" customFormat="1" ht="15" x14ac:dyDescent="0.25"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  <c r="DX106" s="420"/>
      <c r="DY106" s="420"/>
      <c r="DZ106" s="420"/>
    </row>
    <row r="107" spans="46:130" s="270" customFormat="1" ht="15" x14ac:dyDescent="0.25"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  <c r="DX107" s="420"/>
      <c r="DY107" s="420"/>
      <c r="DZ107" s="420"/>
    </row>
    <row r="108" spans="46:130" s="270" customFormat="1" ht="15" x14ac:dyDescent="0.25"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  <c r="DX108" s="420"/>
      <c r="DY108" s="420"/>
      <c r="DZ108" s="420"/>
    </row>
    <row r="109" spans="46:130" s="270" customFormat="1" ht="15" x14ac:dyDescent="0.25"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  <c r="DX109" s="420"/>
      <c r="DY109" s="420"/>
      <c r="DZ109" s="420"/>
    </row>
    <row r="110" spans="46:130" s="270" customFormat="1" ht="15" x14ac:dyDescent="0.25"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  <c r="DX110" s="420"/>
      <c r="DY110" s="420"/>
      <c r="DZ110" s="420"/>
    </row>
    <row r="111" spans="46:130" s="270" customFormat="1" ht="15" x14ac:dyDescent="0.25"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  <c r="DX111" s="420"/>
      <c r="DY111" s="420"/>
      <c r="DZ111" s="420"/>
    </row>
    <row r="112" spans="46:130" s="270" customFormat="1" ht="15" x14ac:dyDescent="0.25"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  <c r="DX112" s="420"/>
      <c r="DY112" s="420"/>
      <c r="DZ112" s="420"/>
    </row>
    <row r="113" spans="46:130" s="270" customFormat="1" ht="15" x14ac:dyDescent="0.25"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  <c r="DX113" s="420"/>
      <c r="DY113" s="420"/>
      <c r="DZ113" s="420"/>
    </row>
    <row r="114" spans="46:130" s="270" customFormat="1" ht="15" x14ac:dyDescent="0.25"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  <c r="DX114" s="420"/>
      <c r="DY114" s="420"/>
      <c r="DZ114" s="420"/>
    </row>
    <row r="115" spans="46:130" s="270" customFormat="1" ht="15" x14ac:dyDescent="0.25"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  <c r="DX115" s="420"/>
      <c r="DY115" s="420"/>
      <c r="DZ115" s="420"/>
    </row>
    <row r="116" spans="46:130" s="270" customFormat="1" ht="15" x14ac:dyDescent="0.25"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  <c r="DX116" s="420"/>
      <c r="DY116" s="420"/>
      <c r="DZ116" s="420"/>
    </row>
    <row r="117" spans="46:130" s="270" customFormat="1" ht="15" x14ac:dyDescent="0.25"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  <c r="DX117" s="420"/>
      <c r="DY117" s="420"/>
      <c r="DZ117" s="420"/>
    </row>
    <row r="118" spans="46:130" s="270" customFormat="1" ht="15" x14ac:dyDescent="0.25"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  <c r="DX118" s="420"/>
      <c r="DY118" s="420"/>
      <c r="DZ118" s="420"/>
    </row>
    <row r="119" spans="46:130" s="270" customFormat="1" ht="15" x14ac:dyDescent="0.25"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  <c r="DX119" s="420"/>
      <c r="DY119" s="420"/>
      <c r="DZ119" s="420"/>
    </row>
    <row r="120" spans="46:130" s="270" customFormat="1" ht="15" x14ac:dyDescent="0.25"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  <c r="DX120" s="420"/>
      <c r="DY120" s="420"/>
      <c r="DZ120" s="420"/>
    </row>
    <row r="121" spans="46:130" s="270" customFormat="1" ht="15" x14ac:dyDescent="0.25"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  <c r="DX121" s="420"/>
      <c r="DY121" s="420"/>
      <c r="DZ121" s="420"/>
    </row>
    <row r="122" spans="46:130" s="270" customFormat="1" ht="15" x14ac:dyDescent="0.25"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  <c r="DX122" s="420"/>
      <c r="DY122" s="420"/>
      <c r="DZ122" s="420"/>
    </row>
    <row r="123" spans="46:130" s="270" customFormat="1" ht="15" x14ac:dyDescent="0.25"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  <c r="DX123" s="420"/>
      <c r="DY123" s="420"/>
      <c r="DZ123" s="420"/>
    </row>
    <row r="124" spans="46:130" s="270" customFormat="1" ht="15" x14ac:dyDescent="0.25"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  <c r="DX124" s="420"/>
      <c r="DY124" s="420"/>
      <c r="DZ124" s="420"/>
    </row>
    <row r="125" spans="46:130" s="270" customFormat="1" ht="15" x14ac:dyDescent="0.25"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  <c r="DX125" s="420"/>
      <c r="DY125" s="420"/>
      <c r="DZ125" s="420"/>
    </row>
    <row r="126" spans="46:130" s="270" customFormat="1" ht="15" x14ac:dyDescent="0.25"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  <c r="DX126" s="420"/>
      <c r="DY126" s="420"/>
      <c r="DZ126" s="420"/>
    </row>
    <row r="127" spans="46:130" s="270" customFormat="1" ht="15" x14ac:dyDescent="0.25"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  <c r="DX127" s="420"/>
      <c r="DY127" s="420"/>
      <c r="DZ127" s="420"/>
    </row>
    <row r="128" spans="46:130" s="270" customFormat="1" ht="15" x14ac:dyDescent="0.25"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  <c r="DX128" s="420"/>
      <c r="DY128" s="420"/>
      <c r="DZ128" s="420"/>
    </row>
    <row r="129" spans="1:130" s="270" customFormat="1" ht="15" x14ac:dyDescent="0.25"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  <c r="DX129" s="420"/>
      <c r="DY129" s="420"/>
      <c r="DZ129" s="420"/>
    </row>
    <row r="130" spans="1:130" s="270" customFormat="1" ht="15" x14ac:dyDescent="0.25"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  <c r="DX130" s="420"/>
      <c r="DY130" s="420"/>
      <c r="DZ130" s="420"/>
    </row>
    <row r="131" spans="1:130" s="270" customFormat="1" ht="15" x14ac:dyDescent="0.25"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  <c r="DX131" s="420"/>
      <c r="DY131" s="420"/>
      <c r="DZ131" s="420"/>
    </row>
    <row r="132" spans="1:130" s="270" customFormat="1" ht="15" x14ac:dyDescent="0.25"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  <c r="DX132" s="420"/>
      <c r="DY132" s="420"/>
      <c r="DZ132" s="420"/>
    </row>
    <row r="133" spans="1:130" s="270" customFormat="1" x14ac:dyDescent="0.3">
      <c r="A133" s="299"/>
      <c r="B133" s="299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  <c r="DX133" s="420"/>
      <c r="DY133" s="420"/>
      <c r="DZ133" s="420"/>
    </row>
    <row r="134" spans="1:130" s="270" customFormat="1" x14ac:dyDescent="0.3">
      <c r="A134" s="299"/>
      <c r="B134" s="299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  <c r="DX134" s="420"/>
      <c r="DY134" s="420"/>
      <c r="DZ134" s="420"/>
    </row>
    <row r="135" spans="1:130" s="270" customFormat="1" x14ac:dyDescent="0.3">
      <c r="A135" s="299"/>
      <c r="B135" s="299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  <c r="DX135" s="420"/>
      <c r="DY135" s="420"/>
      <c r="DZ135" s="420"/>
    </row>
    <row r="136" spans="1:130" s="270" customFormat="1" x14ac:dyDescent="0.3">
      <c r="A136" s="299"/>
      <c r="B136" s="299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  <c r="DX136" s="420"/>
      <c r="DY136" s="420"/>
      <c r="DZ136" s="420"/>
    </row>
    <row r="137" spans="1:130" s="270" customFormat="1" x14ac:dyDescent="0.3">
      <c r="A137" s="299"/>
      <c r="B137" s="299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  <c r="DX137" s="420"/>
      <c r="DY137" s="420"/>
      <c r="DZ137" s="420"/>
    </row>
    <row r="138" spans="1:130" s="270" customFormat="1" x14ac:dyDescent="0.3">
      <c r="A138" s="299"/>
      <c r="B138" s="299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  <c r="DX138" s="420"/>
      <c r="DY138" s="420"/>
      <c r="DZ138" s="420"/>
    </row>
    <row r="139" spans="1:130" s="270" customFormat="1" x14ac:dyDescent="0.3">
      <c r="A139" s="299"/>
      <c r="B139" s="299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  <c r="DX139" s="420"/>
      <c r="DY139" s="420"/>
      <c r="DZ139" s="420"/>
    </row>
    <row r="140" spans="1:130" s="270" customFormat="1" x14ac:dyDescent="0.3">
      <c r="A140" s="299"/>
      <c r="B140" s="299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  <c r="DX140" s="420"/>
      <c r="DY140" s="420"/>
      <c r="DZ140" s="420"/>
    </row>
    <row r="141" spans="1:130" s="270" customFormat="1" x14ac:dyDescent="0.3">
      <c r="A141" s="299"/>
      <c r="B141" s="299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  <c r="DX141" s="420"/>
      <c r="DY141" s="420"/>
      <c r="DZ141" s="420"/>
    </row>
    <row r="142" spans="1:130" s="270" customFormat="1" x14ac:dyDescent="0.3">
      <c r="A142" s="299"/>
      <c r="B142" s="299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  <c r="DX142" s="420"/>
      <c r="DY142" s="420"/>
      <c r="DZ142" s="420"/>
    </row>
    <row r="143" spans="1:130" s="270" customFormat="1" x14ac:dyDescent="0.3">
      <c r="A143" s="299"/>
      <c r="B143" s="299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  <c r="DX143" s="420"/>
      <c r="DY143" s="420"/>
      <c r="DZ143" s="420"/>
    </row>
    <row r="144" spans="1:130" s="270" customFormat="1" x14ac:dyDescent="0.3">
      <c r="A144" s="299"/>
      <c r="B144" s="299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  <c r="DX144" s="420"/>
      <c r="DY144" s="420"/>
      <c r="DZ144" s="420"/>
    </row>
    <row r="145" spans="1:130" s="270" customFormat="1" x14ac:dyDescent="0.3">
      <c r="A145" s="299"/>
      <c r="B145" s="299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  <c r="DX145" s="420"/>
      <c r="DY145" s="420"/>
      <c r="DZ145" s="420"/>
    </row>
    <row r="146" spans="1:130" s="270" customFormat="1" x14ac:dyDescent="0.3">
      <c r="A146" s="299"/>
      <c r="B146" s="299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  <c r="DX146" s="420"/>
      <c r="DY146" s="420"/>
      <c r="DZ146" s="420"/>
    </row>
    <row r="147" spans="1:130" s="270" customFormat="1" x14ac:dyDescent="0.3">
      <c r="A147" s="299"/>
      <c r="B147" s="299"/>
      <c r="AT147" s="420"/>
      <c r="AU147" s="420"/>
      <c r="AV147" s="420"/>
      <c r="AW147" s="420"/>
      <c r="AX147" s="420"/>
      <c r="AY147" s="420"/>
      <c r="AZ147" s="420"/>
      <c r="BA147" s="420"/>
      <c r="BB147" s="420"/>
      <c r="BC147" s="420"/>
      <c r="BD147" s="420"/>
      <c r="BE147" s="420"/>
      <c r="BF147" s="420"/>
      <c r="BG147" s="420"/>
      <c r="BH147" s="420"/>
      <c r="BI147" s="420"/>
      <c r="BJ147" s="420"/>
      <c r="BK147" s="420"/>
      <c r="BL147" s="420"/>
      <c r="BM147" s="420"/>
      <c r="BN147" s="420"/>
      <c r="BO147" s="420"/>
      <c r="BP147" s="420"/>
      <c r="BQ147" s="420"/>
      <c r="BR147" s="420"/>
      <c r="BS147" s="420"/>
      <c r="BT147" s="420"/>
      <c r="BU147" s="420"/>
      <c r="BV147" s="420"/>
      <c r="BW147" s="420"/>
      <c r="BX147" s="420"/>
      <c r="BY147" s="420"/>
      <c r="BZ147" s="420"/>
      <c r="CA147" s="420"/>
      <c r="CB147" s="420"/>
      <c r="CC147" s="420"/>
      <c r="CD147" s="420"/>
      <c r="CE147" s="420"/>
      <c r="CF147" s="420"/>
      <c r="CG147" s="420"/>
      <c r="CH147" s="420"/>
      <c r="CI147" s="420"/>
      <c r="CJ147" s="420"/>
      <c r="CK147" s="420"/>
      <c r="CL147" s="420"/>
      <c r="CM147" s="420"/>
      <c r="CN147" s="420"/>
      <c r="CO147" s="420"/>
      <c r="CP147" s="420"/>
      <c r="CQ147" s="420"/>
      <c r="CR147" s="420"/>
      <c r="CS147" s="420"/>
      <c r="CT147" s="420"/>
      <c r="CU147" s="420"/>
      <c r="CV147" s="420"/>
      <c r="CW147" s="420"/>
      <c r="CX147" s="420"/>
      <c r="CY147" s="420"/>
      <c r="CZ147" s="420"/>
      <c r="DA147" s="420"/>
      <c r="DB147" s="420"/>
      <c r="DC147" s="420"/>
      <c r="DD147" s="420"/>
      <c r="DE147" s="420"/>
      <c r="DF147" s="420"/>
      <c r="DG147" s="420"/>
      <c r="DH147" s="420"/>
      <c r="DI147" s="420"/>
      <c r="DJ147" s="420"/>
      <c r="DK147" s="420"/>
      <c r="DL147" s="420"/>
      <c r="DM147" s="420"/>
      <c r="DN147" s="420"/>
      <c r="DO147" s="420"/>
      <c r="DP147" s="420"/>
      <c r="DQ147" s="420"/>
      <c r="DR147" s="420"/>
      <c r="DS147" s="420"/>
      <c r="DT147" s="420"/>
      <c r="DU147" s="420"/>
      <c r="DV147" s="420"/>
      <c r="DW147" s="420"/>
      <c r="DX147" s="420"/>
      <c r="DY147" s="420"/>
      <c r="DZ147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G147"/>
  <sheetViews>
    <sheetView showGridLines="0" view="pageBreakPreview" zoomScale="56" zoomScaleNormal="60" zoomScaleSheetLayoutView="56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5" width="12.6640625" style="299" customWidth="1"/>
    <col min="46" max="137" width="12.6640625" style="448"/>
    <col min="138" max="16384" width="12.6640625" style="299"/>
  </cols>
  <sheetData>
    <row r="1" spans="1:137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39"/>
      <c r="AU1" s="439"/>
      <c r="AV1" s="439"/>
      <c r="AW1" s="439"/>
      <c r="AX1" s="439"/>
      <c r="AY1" s="439"/>
      <c r="AZ1" s="439"/>
      <c r="BA1" s="439"/>
      <c r="BB1" s="439"/>
      <c r="BC1" s="439"/>
      <c r="BD1" s="439"/>
      <c r="BE1" s="439"/>
      <c r="BF1" s="439"/>
      <c r="BG1" s="439"/>
      <c r="BH1" s="439"/>
      <c r="BI1" s="439"/>
      <c r="BJ1" s="439"/>
      <c r="BK1" s="439"/>
      <c r="BL1" s="439"/>
      <c r="BM1" s="439"/>
      <c r="BN1" s="439"/>
      <c r="BO1" s="439"/>
      <c r="BP1" s="439"/>
      <c r="BQ1" s="439"/>
      <c r="BR1" s="439"/>
      <c r="BS1" s="439"/>
      <c r="BT1" s="439"/>
      <c r="BU1" s="439"/>
      <c r="BV1" s="439"/>
      <c r="BW1" s="439"/>
      <c r="BX1" s="439"/>
      <c r="BY1" s="439"/>
      <c r="BZ1" s="439"/>
      <c r="CA1" s="439"/>
      <c r="CB1" s="439"/>
      <c r="CC1" s="439"/>
      <c r="CD1" s="439"/>
      <c r="CE1" s="439"/>
      <c r="CF1" s="439"/>
      <c r="CG1" s="439"/>
      <c r="CH1" s="439"/>
      <c r="CI1" s="439"/>
      <c r="CJ1" s="439"/>
      <c r="CK1" s="439"/>
      <c r="CL1" s="439"/>
      <c r="CM1" s="439"/>
      <c r="CN1" s="439"/>
      <c r="CO1" s="439"/>
      <c r="CP1" s="439"/>
      <c r="CQ1" s="439"/>
      <c r="CR1" s="439"/>
      <c r="CS1" s="439"/>
      <c r="CT1" s="439"/>
      <c r="CU1" s="439"/>
      <c r="CV1" s="439"/>
      <c r="CW1" s="439"/>
      <c r="CX1" s="439"/>
      <c r="CY1" s="439"/>
      <c r="CZ1" s="439"/>
      <c r="DA1" s="439"/>
      <c r="DB1" s="439"/>
      <c r="DC1" s="439"/>
      <c r="DD1" s="439"/>
      <c r="DE1" s="439"/>
      <c r="DF1" s="439"/>
      <c r="DG1" s="439"/>
      <c r="DH1" s="439"/>
      <c r="DI1" s="439"/>
      <c r="DJ1" s="439"/>
      <c r="DK1" s="439"/>
      <c r="DL1" s="439"/>
      <c r="DM1" s="439"/>
      <c r="DN1" s="439"/>
      <c r="DO1" s="439"/>
      <c r="DP1" s="439"/>
      <c r="DQ1" s="439"/>
      <c r="DR1" s="439"/>
      <c r="DS1" s="439"/>
      <c r="DT1" s="439"/>
      <c r="DU1" s="439"/>
      <c r="DV1" s="439"/>
      <c r="DW1" s="439"/>
      <c r="DX1" s="439"/>
      <c r="DY1" s="439"/>
      <c r="DZ1" s="439"/>
      <c r="EA1" s="439"/>
      <c r="EB1" s="439"/>
      <c r="EC1" s="439"/>
      <c r="ED1" s="439"/>
      <c r="EE1" s="439"/>
      <c r="EF1" s="439"/>
      <c r="EG1" s="439"/>
    </row>
    <row r="2" spans="1:137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256"/>
      <c r="S2" s="256"/>
      <c r="T2" s="256"/>
      <c r="U2" s="258" t="s">
        <v>219</v>
      </c>
      <c r="V2" s="300" t="s">
        <v>220</v>
      </c>
      <c r="W2" s="256"/>
      <c r="X2" s="256"/>
      <c r="AT2" s="440"/>
      <c r="AU2" s="440"/>
      <c r="AV2" s="440"/>
      <c r="AW2" s="440"/>
      <c r="AX2" s="440"/>
      <c r="AY2" s="440"/>
      <c r="AZ2" s="440"/>
      <c r="BA2" s="440"/>
      <c r="BB2" s="440"/>
      <c r="BC2" s="440"/>
      <c r="BD2" s="440"/>
      <c r="BE2" s="440"/>
      <c r="BF2" s="440"/>
      <c r="BG2" s="440"/>
      <c r="BH2" s="440"/>
      <c r="BI2" s="440"/>
      <c r="BJ2" s="440"/>
      <c r="BK2" s="440"/>
      <c r="BL2" s="440"/>
      <c r="BM2" s="440"/>
      <c r="BN2" s="440"/>
      <c r="BO2" s="440"/>
      <c r="BP2" s="440"/>
      <c r="BQ2" s="440"/>
      <c r="BR2" s="440"/>
      <c r="BS2" s="440"/>
      <c r="BT2" s="440"/>
      <c r="BU2" s="440"/>
      <c r="BV2" s="440"/>
      <c r="BW2" s="440"/>
      <c r="BX2" s="440"/>
      <c r="BY2" s="440"/>
      <c r="BZ2" s="440"/>
      <c r="CA2" s="440"/>
      <c r="CB2" s="440"/>
      <c r="CC2" s="440"/>
      <c r="CD2" s="440"/>
      <c r="CE2" s="440"/>
      <c r="CF2" s="440"/>
      <c r="CG2" s="440"/>
      <c r="CH2" s="440"/>
      <c r="CI2" s="440"/>
      <c r="CJ2" s="440"/>
      <c r="CK2" s="440"/>
      <c r="CL2" s="440"/>
      <c r="CM2" s="440"/>
      <c r="CN2" s="440"/>
      <c r="CO2" s="440"/>
      <c r="CP2" s="440"/>
      <c r="CQ2" s="440"/>
      <c r="CR2" s="440"/>
      <c r="CS2" s="440"/>
      <c r="CT2" s="440"/>
      <c r="CU2" s="440"/>
      <c r="CV2" s="440"/>
      <c r="CW2" s="440"/>
      <c r="CX2" s="440"/>
      <c r="CY2" s="440"/>
      <c r="CZ2" s="440"/>
      <c r="DA2" s="440"/>
      <c r="DB2" s="440"/>
      <c r="DC2" s="440"/>
      <c r="DD2" s="440"/>
      <c r="DE2" s="440"/>
      <c r="DF2" s="440"/>
      <c r="DG2" s="440"/>
      <c r="DH2" s="440"/>
      <c r="DI2" s="440"/>
      <c r="DJ2" s="440"/>
      <c r="DK2" s="440"/>
      <c r="DL2" s="440"/>
      <c r="DM2" s="440"/>
      <c r="DN2" s="440"/>
      <c r="DO2" s="440"/>
      <c r="DP2" s="440"/>
      <c r="DQ2" s="440"/>
      <c r="DR2" s="440"/>
      <c r="DS2" s="440"/>
      <c r="DT2" s="440"/>
      <c r="DU2" s="440"/>
      <c r="DV2" s="440"/>
      <c r="DW2" s="440"/>
      <c r="DX2" s="440"/>
      <c r="DY2" s="440"/>
      <c r="DZ2" s="440"/>
      <c r="EA2" s="440"/>
      <c r="EB2" s="440"/>
      <c r="EC2" s="440"/>
      <c r="ED2" s="440"/>
      <c r="EE2" s="440"/>
      <c r="EF2" s="440"/>
      <c r="EG2" s="440"/>
    </row>
    <row r="3" spans="1:137" s="260" customFormat="1" ht="27.75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4</v>
      </c>
      <c r="V3" s="310" t="s">
        <v>8</v>
      </c>
      <c r="W3" s="304"/>
      <c r="X3" s="304"/>
      <c r="AT3" s="441"/>
      <c r="AU3" s="441"/>
      <c r="AV3" s="441"/>
      <c r="AW3" s="441"/>
      <c r="AX3" s="441"/>
      <c r="AY3" s="441"/>
      <c r="AZ3" s="441"/>
      <c r="BA3" s="441"/>
      <c r="BB3" s="441"/>
      <c r="BC3" s="441"/>
      <c r="BD3" s="441"/>
      <c r="BE3" s="441"/>
      <c r="BF3" s="441"/>
      <c r="BG3" s="441"/>
      <c r="BH3" s="441"/>
      <c r="BI3" s="441"/>
      <c r="BJ3" s="441"/>
      <c r="BK3" s="441"/>
      <c r="BL3" s="441"/>
      <c r="BM3" s="441"/>
      <c r="BN3" s="441"/>
      <c r="BO3" s="441"/>
      <c r="BP3" s="441"/>
      <c r="BQ3" s="441"/>
      <c r="BR3" s="441"/>
      <c r="BS3" s="441"/>
      <c r="BT3" s="441"/>
      <c r="BU3" s="441"/>
      <c r="BV3" s="441"/>
      <c r="BW3" s="441"/>
      <c r="BX3" s="441"/>
      <c r="BY3" s="441"/>
      <c r="BZ3" s="441"/>
      <c r="CA3" s="441"/>
      <c r="CB3" s="441"/>
      <c r="CC3" s="441"/>
      <c r="CD3" s="441"/>
      <c r="CE3" s="441"/>
      <c r="CF3" s="441"/>
      <c r="CG3" s="441"/>
      <c r="CH3" s="441"/>
      <c r="CI3" s="441"/>
      <c r="CJ3" s="441"/>
      <c r="CK3" s="441"/>
      <c r="CL3" s="441"/>
      <c r="CM3" s="441"/>
      <c r="CN3" s="441"/>
      <c r="CO3" s="441"/>
      <c r="CP3" s="441"/>
      <c r="CQ3" s="441"/>
      <c r="CR3" s="441"/>
      <c r="CS3" s="441"/>
      <c r="CT3" s="441"/>
      <c r="CU3" s="441"/>
      <c r="CV3" s="441"/>
      <c r="CW3" s="441"/>
      <c r="CX3" s="441"/>
      <c r="CY3" s="441"/>
      <c r="CZ3" s="441"/>
      <c r="DA3" s="441"/>
      <c r="DB3" s="441"/>
      <c r="DC3" s="441"/>
      <c r="DD3" s="441"/>
      <c r="DE3" s="441"/>
      <c r="DF3" s="441"/>
      <c r="DG3" s="441"/>
      <c r="DH3" s="441"/>
      <c r="DI3" s="441"/>
      <c r="DJ3" s="441"/>
      <c r="DK3" s="441"/>
      <c r="DL3" s="441"/>
      <c r="DM3" s="441"/>
      <c r="DN3" s="441"/>
      <c r="DO3" s="441"/>
      <c r="DP3" s="441"/>
      <c r="DQ3" s="441"/>
      <c r="DR3" s="441"/>
      <c r="DS3" s="441"/>
      <c r="DT3" s="441"/>
      <c r="DU3" s="441"/>
      <c r="DV3" s="441"/>
      <c r="DW3" s="441"/>
      <c r="DX3" s="441"/>
      <c r="DY3" s="441"/>
      <c r="DZ3" s="441"/>
      <c r="EA3" s="441"/>
      <c r="EB3" s="441"/>
      <c r="EC3" s="441"/>
      <c r="ED3" s="441"/>
      <c r="EE3" s="441"/>
      <c r="EF3" s="441"/>
      <c r="EG3" s="441"/>
    </row>
    <row r="4" spans="1:137" s="266" customFormat="1" ht="20.100000000000001" customHeight="1" x14ac:dyDescent="0.25">
      <c r="A4" s="306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307"/>
      <c r="P4" s="307"/>
      <c r="Q4" s="307"/>
      <c r="R4" s="307"/>
      <c r="S4" s="307"/>
      <c r="T4" s="307"/>
      <c r="AT4" s="442"/>
      <c r="AU4" s="442"/>
      <c r="AV4" s="442"/>
      <c r="AW4" s="442"/>
      <c r="AX4" s="442"/>
      <c r="AY4" s="442"/>
      <c r="AZ4" s="442"/>
      <c r="BA4" s="442"/>
      <c r="BB4" s="442"/>
      <c r="BC4" s="442"/>
      <c r="BD4" s="442"/>
      <c r="BE4" s="442"/>
      <c r="BF4" s="442"/>
      <c r="BG4" s="442"/>
      <c r="BH4" s="442"/>
      <c r="BI4" s="442"/>
      <c r="BJ4" s="442"/>
      <c r="BK4" s="442"/>
      <c r="BL4" s="442"/>
      <c r="BM4" s="442"/>
      <c r="BN4" s="442"/>
      <c r="BO4" s="442"/>
      <c r="BP4" s="442"/>
      <c r="BQ4" s="442"/>
      <c r="BR4" s="442"/>
      <c r="BS4" s="442"/>
      <c r="BT4" s="442"/>
      <c r="BU4" s="442"/>
      <c r="BV4" s="442"/>
      <c r="BW4" s="442"/>
      <c r="BX4" s="442"/>
      <c r="BY4" s="442"/>
      <c r="BZ4" s="442"/>
      <c r="CA4" s="442"/>
      <c r="CB4" s="442"/>
      <c r="CC4" s="442"/>
      <c r="CD4" s="442"/>
      <c r="CE4" s="442"/>
      <c r="CF4" s="442"/>
      <c r="CG4" s="442"/>
      <c r="CH4" s="442"/>
      <c r="CI4" s="442"/>
      <c r="CJ4" s="442"/>
      <c r="CK4" s="442"/>
      <c r="CL4" s="442"/>
      <c r="CM4" s="442"/>
      <c r="CN4" s="442"/>
      <c r="CO4" s="442"/>
      <c r="CP4" s="442"/>
      <c r="CQ4" s="442"/>
      <c r="CR4" s="442"/>
      <c r="CS4" s="442"/>
      <c r="CT4" s="442"/>
      <c r="CU4" s="442"/>
      <c r="CV4" s="442"/>
      <c r="CW4" s="442"/>
      <c r="CX4" s="442"/>
      <c r="CY4" s="442"/>
      <c r="CZ4" s="442"/>
      <c r="DA4" s="442"/>
      <c r="DB4" s="442"/>
      <c r="DC4" s="442"/>
      <c r="DD4" s="442"/>
      <c r="DE4" s="442"/>
      <c r="DF4" s="442"/>
      <c r="DG4" s="442"/>
      <c r="DH4" s="442"/>
      <c r="DI4" s="442"/>
      <c r="DJ4" s="442"/>
      <c r="DK4" s="442"/>
      <c r="DL4" s="442"/>
      <c r="DM4" s="442"/>
      <c r="DN4" s="442"/>
      <c r="DO4" s="442"/>
      <c r="DP4" s="442"/>
      <c r="DQ4" s="442"/>
      <c r="DR4" s="442"/>
      <c r="DS4" s="442"/>
      <c r="DT4" s="442"/>
      <c r="DU4" s="442"/>
      <c r="DV4" s="442"/>
      <c r="DW4" s="442"/>
      <c r="DX4" s="442"/>
      <c r="DY4" s="442"/>
      <c r="DZ4" s="442"/>
      <c r="EA4" s="442"/>
      <c r="EB4" s="442"/>
      <c r="EC4" s="442"/>
      <c r="ED4" s="442"/>
      <c r="EE4" s="442"/>
      <c r="EF4" s="442"/>
      <c r="EG4" s="442"/>
    </row>
    <row r="5" spans="1:137" s="270" customFormat="1" ht="22.5" customHeight="1" thickBot="1" x14ac:dyDescent="0.3">
      <c r="A5" s="308" t="s">
        <v>224</v>
      </c>
      <c r="AT5" s="443"/>
      <c r="AU5" s="443"/>
      <c r="AV5" s="443"/>
      <c r="AW5" s="443"/>
      <c r="AX5" s="443"/>
      <c r="AY5" s="443"/>
      <c r="AZ5" s="443"/>
      <c r="BA5" s="443"/>
      <c r="BB5" s="443"/>
      <c r="BC5" s="443"/>
      <c r="BD5" s="443"/>
      <c r="BE5" s="443"/>
      <c r="BF5" s="443"/>
      <c r="BG5" s="443"/>
      <c r="BH5" s="443"/>
      <c r="BI5" s="443"/>
      <c r="BJ5" s="443"/>
      <c r="BK5" s="443"/>
      <c r="BL5" s="443"/>
      <c r="BM5" s="443"/>
      <c r="BN5" s="443"/>
      <c r="BO5" s="443"/>
      <c r="BP5" s="443"/>
      <c r="BQ5" s="443"/>
      <c r="BR5" s="443"/>
      <c r="BS5" s="443"/>
      <c r="BT5" s="443"/>
      <c r="BU5" s="443"/>
      <c r="BV5" s="443"/>
      <c r="BW5" s="443"/>
      <c r="BX5" s="443"/>
      <c r="BY5" s="443"/>
      <c r="BZ5" s="443"/>
      <c r="CA5" s="443"/>
      <c r="CB5" s="443"/>
      <c r="CC5" s="443"/>
      <c r="CD5" s="443"/>
      <c r="CE5" s="443"/>
      <c r="CF5" s="443"/>
      <c r="CG5" s="443"/>
      <c r="CH5" s="443"/>
      <c r="CI5" s="443"/>
      <c r="CJ5" s="443"/>
      <c r="CK5" s="443"/>
      <c r="CL5" s="443"/>
      <c r="CM5" s="443"/>
      <c r="CN5" s="443"/>
      <c r="CO5" s="443"/>
      <c r="CP5" s="443"/>
      <c r="CQ5" s="443"/>
      <c r="CR5" s="443"/>
      <c r="CS5" s="443"/>
      <c r="CT5" s="443"/>
      <c r="CU5" s="443"/>
      <c r="CV5" s="443"/>
      <c r="CW5" s="443"/>
      <c r="CX5" s="443"/>
      <c r="CY5" s="443"/>
      <c r="CZ5" s="443"/>
      <c r="DA5" s="443"/>
      <c r="DB5" s="443"/>
      <c r="DC5" s="443"/>
      <c r="DD5" s="443"/>
      <c r="DE5" s="443"/>
      <c r="DF5" s="443"/>
      <c r="DG5" s="443"/>
      <c r="DH5" s="443"/>
      <c r="DI5" s="443"/>
      <c r="DJ5" s="443"/>
      <c r="DK5" s="443"/>
      <c r="DL5" s="443"/>
      <c r="DM5" s="443"/>
      <c r="DN5" s="443"/>
      <c r="DO5" s="443"/>
      <c r="DP5" s="443"/>
      <c r="DQ5" s="443"/>
      <c r="DR5" s="443"/>
      <c r="DS5" s="443"/>
      <c r="DT5" s="443"/>
      <c r="DU5" s="443"/>
      <c r="DV5" s="443"/>
      <c r="DW5" s="443"/>
      <c r="DX5" s="443"/>
      <c r="DY5" s="443"/>
      <c r="DZ5" s="443"/>
      <c r="EA5" s="443"/>
      <c r="EB5" s="443"/>
      <c r="EC5" s="443"/>
      <c r="ED5" s="443"/>
      <c r="EE5" s="443"/>
      <c r="EF5" s="443"/>
      <c r="EG5" s="443"/>
    </row>
    <row r="6" spans="1:137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44"/>
      <c r="AU6" s="444"/>
      <c r="AV6" s="444"/>
      <c r="AW6" s="444"/>
      <c r="AX6" s="444"/>
      <c r="AY6" s="444"/>
      <c r="AZ6" s="444"/>
      <c r="BA6" s="444"/>
      <c r="BB6" s="444"/>
      <c r="BC6" s="444"/>
      <c r="BD6" s="444"/>
      <c r="BE6" s="444"/>
      <c r="BF6" s="444"/>
      <c r="BG6" s="444"/>
      <c r="BH6" s="444"/>
      <c r="BI6" s="444"/>
      <c r="BJ6" s="444"/>
      <c r="BK6" s="444"/>
      <c r="BL6" s="444"/>
      <c r="BM6" s="444"/>
      <c r="BN6" s="444"/>
      <c r="BO6" s="444"/>
      <c r="BP6" s="444"/>
      <c r="BQ6" s="444"/>
      <c r="BR6" s="444"/>
      <c r="BS6" s="444"/>
      <c r="BT6" s="444"/>
      <c r="BU6" s="444"/>
      <c r="BV6" s="444"/>
      <c r="BW6" s="444"/>
      <c r="BX6" s="444"/>
      <c r="BY6" s="444"/>
      <c r="BZ6" s="444"/>
      <c r="CA6" s="444"/>
      <c r="CB6" s="444"/>
      <c r="CC6" s="444"/>
      <c r="CD6" s="444"/>
      <c r="CE6" s="444"/>
      <c r="CF6" s="444"/>
      <c r="CG6" s="444"/>
      <c r="CH6" s="444"/>
      <c r="CI6" s="444"/>
      <c r="CJ6" s="444"/>
      <c r="CK6" s="444"/>
      <c r="CL6" s="444"/>
      <c r="CM6" s="444"/>
      <c r="CN6" s="444"/>
      <c r="CO6" s="444"/>
      <c r="CP6" s="444"/>
      <c r="CQ6" s="444"/>
      <c r="CR6" s="444"/>
      <c r="CS6" s="444"/>
      <c r="CT6" s="444"/>
      <c r="CU6" s="444"/>
      <c r="CV6" s="444"/>
      <c r="CW6" s="444"/>
      <c r="CX6" s="444"/>
      <c r="CY6" s="444"/>
      <c r="CZ6" s="444"/>
      <c r="DA6" s="444"/>
      <c r="DB6" s="444"/>
      <c r="DC6" s="444"/>
      <c r="DD6" s="444"/>
      <c r="DE6" s="444"/>
      <c r="DF6" s="444"/>
      <c r="DG6" s="444"/>
      <c r="DH6" s="444"/>
      <c r="DI6" s="444"/>
      <c r="DJ6" s="444"/>
      <c r="DK6" s="444"/>
      <c r="DL6" s="444"/>
      <c r="DM6" s="444"/>
      <c r="DN6" s="444"/>
      <c r="DO6" s="444"/>
      <c r="DP6" s="444"/>
      <c r="DQ6" s="444"/>
      <c r="DR6" s="444"/>
      <c r="DS6" s="444"/>
      <c r="DT6" s="444"/>
      <c r="DU6" s="444"/>
      <c r="DV6" s="444"/>
      <c r="DW6" s="444"/>
      <c r="DX6" s="444"/>
      <c r="DY6" s="444"/>
      <c r="DZ6" s="444"/>
      <c r="EA6" s="444"/>
      <c r="EB6" s="444"/>
      <c r="EC6" s="444"/>
      <c r="ED6" s="444"/>
      <c r="EE6" s="444"/>
      <c r="EF6" s="444"/>
      <c r="EG6" s="444"/>
    </row>
    <row r="7" spans="1:137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44"/>
      <c r="AU7" s="444"/>
      <c r="AV7" s="444"/>
      <c r="AW7" s="444"/>
      <c r="AX7" s="444"/>
      <c r="AY7" s="444"/>
      <c r="AZ7" s="444"/>
      <c r="BA7" s="444"/>
      <c r="BB7" s="444"/>
      <c r="BC7" s="444"/>
      <c r="BD7" s="444"/>
      <c r="BE7" s="444"/>
      <c r="BF7" s="444"/>
      <c r="BG7" s="444"/>
      <c r="BH7" s="444"/>
      <c r="BI7" s="444"/>
      <c r="BJ7" s="444"/>
      <c r="BK7" s="444"/>
      <c r="BL7" s="444"/>
      <c r="BM7" s="444"/>
      <c r="BN7" s="444"/>
      <c r="BO7" s="444"/>
      <c r="BP7" s="444"/>
      <c r="BQ7" s="444"/>
      <c r="BR7" s="444"/>
      <c r="BS7" s="444"/>
      <c r="BT7" s="444"/>
      <c r="BU7" s="444"/>
      <c r="BV7" s="444"/>
      <c r="BW7" s="444"/>
      <c r="BX7" s="444"/>
      <c r="BY7" s="444"/>
      <c r="BZ7" s="444"/>
      <c r="CA7" s="444"/>
      <c r="CB7" s="444"/>
      <c r="CC7" s="444"/>
      <c r="CD7" s="444"/>
      <c r="CE7" s="444"/>
      <c r="CF7" s="444"/>
      <c r="CG7" s="444"/>
      <c r="CH7" s="444"/>
      <c r="CI7" s="444"/>
      <c r="CJ7" s="444"/>
      <c r="CK7" s="444"/>
      <c r="CL7" s="444"/>
      <c r="CM7" s="444"/>
      <c r="CN7" s="444"/>
      <c r="CO7" s="444"/>
      <c r="CP7" s="444"/>
      <c r="CQ7" s="444"/>
      <c r="CR7" s="444"/>
      <c r="CS7" s="444"/>
      <c r="CT7" s="444"/>
      <c r="CU7" s="444"/>
      <c r="CV7" s="444"/>
      <c r="CW7" s="444"/>
      <c r="CX7" s="444"/>
      <c r="CY7" s="444"/>
      <c r="CZ7" s="444"/>
      <c r="DA7" s="444"/>
      <c r="DB7" s="444"/>
      <c r="DC7" s="444"/>
      <c r="DD7" s="444"/>
      <c r="DE7" s="444"/>
      <c r="DF7" s="444"/>
      <c r="DG7" s="444"/>
      <c r="DH7" s="444"/>
      <c r="DI7" s="444"/>
      <c r="DJ7" s="444"/>
      <c r="DK7" s="444"/>
      <c r="DL7" s="444"/>
      <c r="DM7" s="444"/>
      <c r="DN7" s="444"/>
      <c r="DO7" s="444"/>
      <c r="DP7" s="444"/>
      <c r="DQ7" s="444"/>
      <c r="DR7" s="444"/>
      <c r="DS7" s="444"/>
      <c r="DT7" s="444"/>
      <c r="DU7" s="444"/>
      <c r="DV7" s="444"/>
      <c r="DW7" s="444"/>
      <c r="DX7" s="444"/>
      <c r="DY7" s="444"/>
      <c r="DZ7" s="444"/>
      <c r="EA7" s="444"/>
      <c r="EB7" s="444"/>
      <c r="EC7" s="444"/>
      <c r="ED7" s="444"/>
      <c r="EE7" s="444"/>
      <c r="EF7" s="444"/>
      <c r="EG7" s="444"/>
    </row>
    <row r="8" spans="1:137" s="283" customFormat="1" ht="33.9" customHeight="1" x14ac:dyDescent="0.35">
      <c r="A8" s="281" t="s">
        <v>215</v>
      </c>
      <c r="B8" s="282"/>
      <c r="C8" s="641">
        <f t="shared" ref="C8:AP8" si="0">C9</f>
        <v>12</v>
      </c>
      <c r="D8" s="641">
        <f t="shared" si="0"/>
        <v>35</v>
      </c>
      <c r="E8" s="641">
        <f t="shared" si="0"/>
        <v>986</v>
      </c>
      <c r="F8" s="641">
        <f t="shared" si="0"/>
        <v>106</v>
      </c>
      <c r="G8" s="641">
        <f t="shared" si="0"/>
        <v>170</v>
      </c>
      <c r="H8" s="641">
        <f t="shared" si="0"/>
        <v>0</v>
      </c>
      <c r="I8" s="641">
        <f t="shared" si="0"/>
        <v>288</v>
      </c>
      <c r="J8" s="641">
        <f t="shared" si="0"/>
        <v>924</v>
      </c>
      <c r="K8" s="641">
        <f t="shared" si="0"/>
        <v>96</v>
      </c>
      <c r="L8" s="641">
        <f t="shared" si="0"/>
        <v>440</v>
      </c>
      <c r="M8" s="641">
        <f t="shared" si="0"/>
        <v>53</v>
      </c>
      <c r="N8" s="641">
        <f t="shared" si="0"/>
        <v>135</v>
      </c>
      <c r="O8" s="641">
        <f t="shared" si="0"/>
        <v>223</v>
      </c>
      <c r="P8" s="641">
        <f t="shared" si="0"/>
        <v>203</v>
      </c>
      <c r="Q8" s="641">
        <f t="shared" si="0"/>
        <v>106</v>
      </c>
      <c r="R8" s="641">
        <f t="shared" si="0"/>
        <v>3730</v>
      </c>
      <c r="S8" s="641">
        <f t="shared" si="0"/>
        <v>1415</v>
      </c>
      <c r="T8" s="641">
        <f t="shared" si="0"/>
        <v>117</v>
      </c>
      <c r="U8" s="641">
        <f t="shared" si="0"/>
        <v>1695</v>
      </c>
      <c r="V8" s="641">
        <f t="shared" si="0"/>
        <v>23837</v>
      </c>
      <c r="W8" s="641">
        <f t="shared" si="0"/>
        <v>1156</v>
      </c>
      <c r="X8" s="641">
        <f t="shared" si="0"/>
        <v>2392</v>
      </c>
      <c r="Y8" s="641">
        <f t="shared" si="0"/>
        <v>1918</v>
      </c>
      <c r="Z8" s="641">
        <f t="shared" si="0"/>
        <v>817</v>
      </c>
      <c r="AA8" s="641">
        <f t="shared" si="0"/>
        <v>5592</v>
      </c>
      <c r="AB8" s="641">
        <f t="shared" si="0"/>
        <v>24509</v>
      </c>
      <c r="AC8" s="641">
        <f t="shared" si="0"/>
        <v>2211</v>
      </c>
      <c r="AD8" s="641">
        <f t="shared" si="0"/>
        <v>14529</v>
      </c>
      <c r="AE8" s="641">
        <f t="shared" si="0"/>
        <v>1011</v>
      </c>
      <c r="AF8" s="641">
        <f t="shared" si="0"/>
        <v>2016</v>
      </c>
      <c r="AG8" s="641">
        <f t="shared" si="0"/>
        <v>12386</v>
      </c>
      <c r="AH8" s="641">
        <f t="shared" si="0"/>
        <v>3618</v>
      </c>
      <c r="AI8" s="641">
        <f t="shared" si="0"/>
        <v>3218</v>
      </c>
      <c r="AJ8" s="641">
        <f t="shared" si="0"/>
        <v>20511</v>
      </c>
      <c r="AK8" s="641">
        <f t="shared" si="0"/>
        <v>18763</v>
      </c>
      <c r="AL8" s="641">
        <f t="shared" si="0"/>
        <v>3258</v>
      </c>
      <c r="AM8" s="641">
        <f t="shared" si="0"/>
        <v>14633</v>
      </c>
      <c r="AN8" s="641">
        <f t="shared" si="0"/>
        <v>160</v>
      </c>
      <c r="AO8" s="641">
        <f t="shared" si="0"/>
        <v>104</v>
      </c>
      <c r="AP8" s="642">
        <f t="shared" si="0"/>
        <v>163643</v>
      </c>
      <c r="AT8" s="445"/>
      <c r="AU8" s="445"/>
      <c r="AV8" s="445"/>
      <c r="AW8" s="445"/>
      <c r="AX8" s="445"/>
      <c r="AY8" s="445"/>
      <c r="AZ8" s="445"/>
      <c r="BA8" s="445"/>
      <c r="BB8" s="445"/>
      <c r="BC8" s="445"/>
      <c r="BD8" s="445"/>
      <c r="BE8" s="445"/>
      <c r="BF8" s="445"/>
      <c r="BG8" s="445"/>
      <c r="BH8" s="445"/>
      <c r="BI8" s="445"/>
      <c r="BJ8" s="445"/>
      <c r="BK8" s="445"/>
      <c r="BL8" s="445"/>
      <c r="BM8" s="445"/>
      <c r="BN8" s="445"/>
      <c r="BO8" s="445"/>
      <c r="BP8" s="445"/>
      <c r="BQ8" s="445"/>
      <c r="BR8" s="445"/>
      <c r="BS8" s="445"/>
      <c r="BT8" s="445"/>
      <c r="BU8" s="445"/>
      <c r="BV8" s="445"/>
      <c r="BW8" s="445"/>
      <c r="BX8" s="445"/>
      <c r="BY8" s="445"/>
      <c r="BZ8" s="445"/>
      <c r="CA8" s="445"/>
      <c r="CB8" s="445"/>
      <c r="CC8" s="445"/>
      <c r="CD8" s="445"/>
      <c r="CE8" s="445"/>
      <c r="CF8" s="445"/>
      <c r="CG8" s="445"/>
      <c r="CH8" s="445"/>
      <c r="CI8" s="445"/>
      <c r="CJ8" s="445"/>
      <c r="CK8" s="445"/>
      <c r="CL8" s="445"/>
      <c r="CM8" s="445"/>
      <c r="CN8" s="445"/>
      <c r="CO8" s="445"/>
      <c r="CP8" s="445"/>
      <c r="CQ8" s="445"/>
      <c r="CR8" s="445"/>
      <c r="CS8" s="445"/>
      <c r="CT8" s="445"/>
      <c r="CU8" s="445"/>
      <c r="CV8" s="445"/>
      <c r="CW8" s="445"/>
      <c r="CX8" s="445"/>
      <c r="CY8" s="445"/>
      <c r="CZ8" s="445"/>
      <c r="DA8" s="445"/>
      <c r="DB8" s="445"/>
      <c r="DC8" s="445"/>
      <c r="DD8" s="445"/>
      <c r="DE8" s="445"/>
      <c r="DF8" s="445"/>
      <c r="DG8" s="445"/>
      <c r="DH8" s="445"/>
      <c r="DI8" s="445"/>
      <c r="DJ8" s="445"/>
      <c r="DK8" s="445"/>
      <c r="DL8" s="445"/>
      <c r="DM8" s="445"/>
      <c r="DN8" s="445"/>
      <c r="DO8" s="445"/>
      <c r="DP8" s="445"/>
      <c r="DQ8" s="445"/>
      <c r="DR8" s="445"/>
      <c r="DS8" s="445"/>
      <c r="DT8" s="445"/>
      <c r="DU8" s="445"/>
      <c r="DV8" s="445"/>
      <c r="DW8" s="445"/>
      <c r="DX8" s="445"/>
      <c r="DY8" s="445"/>
      <c r="DZ8" s="445"/>
      <c r="EA8" s="445"/>
      <c r="EB8" s="445"/>
      <c r="EC8" s="445"/>
      <c r="ED8" s="445"/>
      <c r="EE8" s="445"/>
      <c r="EF8" s="445"/>
      <c r="EG8" s="445"/>
    </row>
    <row r="9" spans="1:137" s="286" customFormat="1" ht="21" customHeight="1" x14ac:dyDescent="0.35">
      <c r="A9" s="284"/>
      <c r="B9" s="285" t="s">
        <v>54</v>
      </c>
      <c r="C9" s="643">
        <v>12</v>
      </c>
      <c r="D9" s="643">
        <v>35</v>
      </c>
      <c r="E9" s="643">
        <v>986</v>
      </c>
      <c r="F9" s="643">
        <v>106</v>
      </c>
      <c r="G9" s="643">
        <v>170</v>
      </c>
      <c r="H9" s="643">
        <v>0</v>
      </c>
      <c r="I9" s="643">
        <v>288</v>
      </c>
      <c r="J9" s="643">
        <v>924</v>
      </c>
      <c r="K9" s="643">
        <v>96</v>
      </c>
      <c r="L9" s="643">
        <v>440</v>
      </c>
      <c r="M9" s="643">
        <v>53</v>
      </c>
      <c r="N9" s="643">
        <v>135</v>
      </c>
      <c r="O9" s="643">
        <v>223</v>
      </c>
      <c r="P9" s="643">
        <v>203</v>
      </c>
      <c r="Q9" s="643">
        <v>106</v>
      </c>
      <c r="R9" s="643">
        <f>SUM(E9:Q9)</f>
        <v>3730</v>
      </c>
      <c r="S9" s="643">
        <v>1415</v>
      </c>
      <c r="T9" s="643">
        <v>117</v>
      </c>
      <c r="U9" s="643">
        <v>1695</v>
      </c>
      <c r="V9" s="643">
        <v>23837</v>
      </c>
      <c r="W9" s="643">
        <v>1156</v>
      </c>
      <c r="X9" s="643">
        <v>2392</v>
      </c>
      <c r="Y9" s="643">
        <v>1918</v>
      </c>
      <c r="Z9" s="643">
        <v>817</v>
      </c>
      <c r="AA9" s="643">
        <v>5592</v>
      </c>
      <c r="AB9" s="643">
        <v>24509</v>
      </c>
      <c r="AC9" s="643">
        <v>2211</v>
      </c>
      <c r="AD9" s="643">
        <v>14529</v>
      </c>
      <c r="AE9" s="643">
        <v>1011</v>
      </c>
      <c r="AF9" s="643">
        <v>2016</v>
      </c>
      <c r="AG9" s="643">
        <v>12386</v>
      </c>
      <c r="AH9" s="643">
        <v>3618</v>
      </c>
      <c r="AI9" s="643">
        <v>3218</v>
      </c>
      <c r="AJ9" s="643">
        <v>20511</v>
      </c>
      <c r="AK9" s="643">
        <v>18763</v>
      </c>
      <c r="AL9" s="643">
        <v>3258</v>
      </c>
      <c r="AM9" s="643">
        <v>14633</v>
      </c>
      <c r="AN9" s="643">
        <v>160</v>
      </c>
      <c r="AO9" s="643">
        <v>104</v>
      </c>
      <c r="AP9" s="644">
        <f>SUM(S9:AO9)+R9+C9+D9</f>
        <v>163643</v>
      </c>
      <c r="AT9" s="414"/>
      <c r="AU9" s="414"/>
      <c r="AV9" s="414"/>
      <c r="AW9" s="414"/>
      <c r="AX9" s="414"/>
      <c r="AY9" s="414"/>
      <c r="AZ9" s="414"/>
      <c r="BA9" s="414"/>
      <c r="BB9" s="414"/>
      <c r="BC9" s="414"/>
      <c r="BD9" s="414"/>
      <c r="BE9" s="414"/>
      <c r="BF9" s="414"/>
      <c r="BG9" s="414"/>
      <c r="BH9" s="414"/>
      <c r="BI9" s="414"/>
      <c r="BJ9" s="414"/>
      <c r="BK9" s="414"/>
      <c r="BL9" s="414"/>
      <c r="BM9" s="414"/>
      <c r="BN9" s="414"/>
      <c r="BO9" s="414"/>
      <c r="BP9" s="414"/>
      <c r="BQ9" s="414"/>
      <c r="BR9" s="414"/>
      <c r="BS9" s="414"/>
      <c r="BT9" s="414"/>
      <c r="BU9" s="414"/>
      <c r="BV9" s="414"/>
      <c r="BW9" s="414"/>
      <c r="BX9" s="414"/>
      <c r="BY9" s="414"/>
      <c r="BZ9" s="414"/>
      <c r="CA9" s="414"/>
      <c r="CB9" s="414"/>
      <c r="CC9" s="414"/>
      <c r="CD9" s="414"/>
      <c r="CE9" s="414"/>
      <c r="CF9" s="414"/>
      <c r="CG9" s="414"/>
      <c r="CH9" s="414"/>
      <c r="CI9" s="414"/>
      <c r="CJ9" s="414"/>
      <c r="CK9" s="414"/>
      <c r="CL9" s="414"/>
      <c r="CM9" s="414"/>
      <c r="CN9" s="414"/>
      <c r="CO9" s="414"/>
      <c r="CP9" s="414"/>
      <c r="CQ9" s="414"/>
      <c r="CR9" s="414"/>
      <c r="CS9" s="414"/>
      <c r="CT9" s="414"/>
      <c r="CU9" s="414"/>
      <c r="CV9" s="414"/>
      <c r="CW9" s="414"/>
      <c r="CX9" s="414"/>
      <c r="CY9" s="414"/>
      <c r="CZ9" s="414"/>
      <c r="DA9" s="414"/>
      <c r="DB9" s="414"/>
      <c r="DC9" s="414"/>
      <c r="DD9" s="414"/>
      <c r="DE9" s="414"/>
      <c r="DF9" s="414"/>
      <c r="DG9" s="414"/>
      <c r="DH9" s="414"/>
      <c r="DI9" s="414"/>
      <c r="DJ9" s="414"/>
      <c r="DK9" s="414"/>
      <c r="DL9" s="414"/>
      <c r="DM9" s="414"/>
      <c r="DN9" s="414"/>
      <c r="DO9" s="414"/>
      <c r="DP9" s="414"/>
      <c r="DQ9" s="414"/>
      <c r="DR9" s="414"/>
      <c r="DS9" s="414"/>
      <c r="DT9" s="414"/>
      <c r="DU9" s="414"/>
      <c r="DV9" s="414"/>
      <c r="DW9" s="414"/>
      <c r="DX9" s="414"/>
      <c r="DY9" s="414"/>
      <c r="DZ9" s="414"/>
      <c r="EA9" s="414"/>
      <c r="EB9" s="414"/>
      <c r="EC9" s="414"/>
      <c r="ED9" s="414"/>
      <c r="EE9" s="414"/>
      <c r="EF9" s="414"/>
      <c r="EG9" s="414"/>
    </row>
    <row r="10" spans="1:137" s="283" customFormat="1" ht="33.9" customHeight="1" x14ac:dyDescent="0.35">
      <c r="A10" s="281" t="s">
        <v>55</v>
      </c>
      <c r="B10" s="288"/>
      <c r="C10" s="645">
        <f>C11+C15+C18+C22+C29+C38</f>
        <v>938</v>
      </c>
      <c r="D10" s="645">
        <f t="shared" ref="D10:AP10" si="1">D11+D15+D18+D22+D29+D38</f>
        <v>127</v>
      </c>
      <c r="E10" s="645">
        <f t="shared" si="1"/>
        <v>12613</v>
      </c>
      <c r="F10" s="645">
        <f t="shared" si="1"/>
        <v>2567</v>
      </c>
      <c r="G10" s="645">
        <f t="shared" si="1"/>
        <v>2986</v>
      </c>
      <c r="H10" s="645">
        <f t="shared" si="1"/>
        <v>562</v>
      </c>
      <c r="I10" s="645">
        <f t="shared" si="1"/>
        <v>5349</v>
      </c>
      <c r="J10" s="645">
        <f t="shared" si="1"/>
        <v>5660</v>
      </c>
      <c r="K10" s="645">
        <f t="shared" si="1"/>
        <v>3624</v>
      </c>
      <c r="L10" s="645">
        <f t="shared" si="1"/>
        <v>5122</v>
      </c>
      <c r="M10" s="645">
        <f t="shared" si="1"/>
        <v>1396</v>
      </c>
      <c r="N10" s="645">
        <f t="shared" si="1"/>
        <v>772</v>
      </c>
      <c r="O10" s="645">
        <f t="shared" si="1"/>
        <v>2599</v>
      </c>
      <c r="P10" s="645">
        <f t="shared" si="1"/>
        <v>1333</v>
      </c>
      <c r="Q10" s="645">
        <f t="shared" si="1"/>
        <v>3472</v>
      </c>
      <c r="R10" s="645">
        <f t="shared" si="1"/>
        <v>48055</v>
      </c>
      <c r="S10" s="645">
        <f t="shared" si="1"/>
        <v>2549</v>
      </c>
      <c r="T10" s="645">
        <f t="shared" si="1"/>
        <v>1849</v>
      </c>
      <c r="U10" s="645">
        <f t="shared" si="1"/>
        <v>14353</v>
      </c>
      <c r="V10" s="645">
        <f t="shared" si="1"/>
        <v>136400</v>
      </c>
      <c r="W10" s="645">
        <f t="shared" si="1"/>
        <v>22555</v>
      </c>
      <c r="X10" s="645">
        <f t="shared" si="1"/>
        <v>5110</v>
      </c>
      <c r="Y10" s="645">
        <f t="shared" si="1"/>
        <v>3649</v>
      </c>
      <c r="Z10" s="645">
        <f t="shared" si="1"/>
        <v>1536</v>
      </c>
      <c r="AA10" s="645">
        <f t="shared" si="1"/>
        <v>15367</v>
      </c>
      <c r="AB10" s="645">
        <f t="shared" si="1"/>
        <v>26723</v>
      </c>
      <c r="AC10" s="645">
        <f t="shared" si="1"/>
        <v>5333</v>
      </c>
      <c r="AD10" s="645">
        <f t="shared" si="1"/>
        <v>47415</v>
      </c>
      <c r="AE10" s="645">
        <f t="shared" si="1"/>
        <v>5192</v>
      </c>
      <c r="AF10" s="645">
        <f t="shared" si="1"/>
        <v>7233</v>
      </c>
      <c r="AG10" s="645">
        <f t="shared" si="1"/>
        <v>50330</v>
      </c>
      <c r="AH10" s="645">
        <f t="shared" si="1"/>
        <v>7157</v>
      </c>
      <c r="AI10" s="645">
        <f t="shared" si="1"/>
        <v>4380</v>
      </c>
      <c r="AJ10" s="645">
        <f t="shared" si="1"/>
        <v>94056</v>
      </c>
      <c r="AK10" s="645">
        <f t="shared" si="1"/>
        <v>102659</v>
      </c>
      <c r="AL10" s="645">
        <f t="shared" si="1"/>
        <v>5241</v>
      </c>
      <c r="AM10" s="645">
        <f t="shared" si="1"/>
        <v>10062</v>
      </c>
      <c r="AN10" s="645">
        <f t="shared" si="1"/>
        <v>2916</v>
      </c>
      <c r="AO10" s="645">
        <f t="shared" si="1"/>
        <v>3</v>
      </c>
      <c r="AP10" s="646">
        <f t="shared" si="1"/>
        <v>621188</v>
      </c>
      <c r="AR10" s="286"/>
      <c r="AT10" s="445"/>
      <c r="AU10" s="445"/>
      <c r="AV10" s="445"/>
      <c r="AW10" s="445"/>
      <c r="AX10" s="445"/>
      <c r="AY10" s="445"/>
      <c r="AZ10" s="445"/>
      <c r="BA10" s="445"/>
      <c r="BB10" s="445"/>
      <c r="BC10" s="445"/>
      <c r="BD10" s="445"/>
      <c r="BE10" s="445"/>
      <c r="BF10" s="445"/>
      <c r="BG10" s="445"/>
      <c r="BH10" s="445"/>
      <c r="BI10" s="445"/>
      <c r="BJ10" s="445"/>
      <c r="BK10" s="445"/>
      <c r="BL10" s="445"/>
      <c r="BM10" s="445"/>
      <c r="BN10" s="445"/>
      <c r="BO10" s="445"/>
      <c r="BP10" s="445"/>
      <c r="BQ10" s="445"/>
      <c r="BR10" s="445"/>
      <c r="BS10" s="445"/>
      <c r="BT10" s="445"/>
      <c r="BU10" s="445"/>
      <c r="BV10" s="445"/>
      <c r="BW10" s="445"/>
      <c r="BX10" s="445"/>
      <c r="BY10" s="445"/>
      <c r="BZ10" s="445"/>
      <c r="CA10" s="445"/>
      <c r="CB10" s="445"/>
      <c r="CC10" s="445"/>
      <c r="CD10" s="445"/>
      <c r="CE10" s="445"/>
      <c r="CF10" s="445"/>
      <c r="CG10" s="445"/>
      <c r="CH10" s="445"/>
      <c r="CI10" s="445"/>
      <c r="CJ10" s="445"/>
      <c r="CK10" s="445"/>
      <c r="CL10" s="445"/>
      <c r="CM10" s="445"/>
      <c r="CN10" s="445"/>
      <c r="CO10" s="445"/>
      <c r="CP10" s="445"/>
      <c r="CQ10" s="445"/>
      <c r="CR10" s="445"/>
      <c r="CS10" s="445"/>
      <c r="CT10" s="445"/>
      <c r="CU10" s="445"/>
      <c r="CV10" s="445"/>
      <c r="CW10" s="445"/>
      <c r="CX10" s="445"/>
      <c r="CY10" s="445"/>
      <c r="CZ10" s="445"/>
      <c r="DA10" s="445"/>
      <c r="DB10" s="445"/>
      <c r="DC10" s="445"/>
      <c r="DD10" s="445"/>
      <c r="DE10" s="445"/>
      <c r="DF10" s="445"/>
      <c r="DG10" s="445"/>
      <c r="DH10" s="445"/>
      <c r="DI10" s="445"/>
      <c r="DJ10" s="445"/>
      <c r="DK10" s="445"/>
      <c r="DL10" s="445"/>
      <c r="DM10" s="445"/>
      <c r="DN10" s="445"/>
      <c r="DO10" s="445"/>
      <c r="DP10" s="445"/>
      <c r="DQ10" s="445"/>
      <c r="DR10" s="445"/>
      <c r="DS10" s="445"/>
      <c r="DT10" s="445"/>
      <c r="DU10" s="445"/>
      <c r="DV10" s="445"/>
      <c r="DW10" s="445"/>
      <c r="DX10" s="445"/>
      <c r="DY10" s="445"/>
      <c r="DZ10" s="445"/>
      <c r="EA10" s="445"/>
      <c r="EB10" s="445"/>
      <c r="EC10" s="445"/>
      <c r="ED10" s="445"/>
      <c r="EE10" s="445"/>
      <c r="EF10" s="445"/>
      <c r="EG10" s="445"/>
    </row>
    <row r="11" spans="1:137" s="291" customFormat="1" ht="26.4" customHeight="1" x14ac:dyDescent="0.35">
      <c r="A11" s="289" t="s">
        <v>56</v>
      </c>
      <c r="B11" s="290"/>
      <c r="C11" s="647">
        <f t="shared" ref="C11:Q11" si="2">SUM(C12:C14)</f>
        <v>300</v>
      </c>
      <c r="D11" s="647">
        <f t="shared" si="2"/>
        <v>110</v>
      </c>
      <c r="E11" s="647">
        <f t="shared" si="2"/>
        <v>3304</v>
      </c>
      <c r="F11" s="647">
        <f t="shared" si="2"/>
        <v>203</v>
      </c>
      <c r="G11" s="647">
        <f t="shared" si="2"/>
        <v>786</v>
      </c>
      <c r="H11" s="647">
        <f t="shared" si="2"/>
        <v>243</v>
      </c>
      <c r="I11" s="647">
        <f t="shared" si="2"/>
        <v>2770</v>
      </c>
      <c r="J11" s="647">
        <f t="shared" si="2"/>
        <v>5063</v>
      </c>
      <c r="K11" s="647">
        <f t="shared" si="2"/>
        <v>858</v>
      </c>
      <c r="L11" s="647">
        <f t="shared" si="2"/>
        <v>1754</v>
      </c>
      <c r="M11" s="647">
        <f t="shared" si="2"/>
        <v>308</v>
      </c>
      <c r="N11" s="647">
        <f t="shared" si="2"/>
        <v>144</v>
      </c>
      <c r="O11" s="647">
        <f t="shared" si="2"/>
        <v>1005</v>
      </c>
      <c r="P11" s="647">
        <f t="shared" si="2"/>
        <v>239</v>
      </c>
      <c r="Q11" s="647">
        <f t="shared" si="2"/>
        <v>846</v>
      </c>
      <c r="R11" s="647">
        <f t="shared" ref="R11:AP11" si="3">SUM(R12:R14)</f>
        <v>17523</v>
      </c>
      <c r="S11" s="647">
        <f t="shared" si="3"/>
        <v>588</v>
      </c>
      <c r="T11" s="647">
        <f t="shared" si="3"/>
        <v>901</v>
      </c>
      <c r="U11" s="647">
        <f t="shared" si="3"/>
        <v>4542</v>
      </c>
      <c r="V11" s="647">
        <f t="shared" si="3"/>
        <v>40600</v>
      </c>
      <c r="W11" s="647">
        <f t="shared" si="3"/>
        <v>9211</v>
      </c>
      <c r="X11" s="647">
        <f t="shared" si="3"/>
        <v>1445</v>
      </c>
      <c r="Y11" s="647">
        <f t="shared" si="3"/>
        <v>1770</v>
      </c>
      <c r="Z11" s="647">
        <f t="shared" si="3"/>
        <v>1089</v>
      </c>
      <c r="AA11" s="647">
        <f t="shared" si="3"/>
        <v>4721</v>
      </c>
      <c r="AB11" s="647">
        <f t="shared" si="3"/>
        <v>9878</v>
      </c>
      <c r="AC11" s="647">
        <f t="shared" si="3"/>
        <v>1632</v>
      </c>
      <c r="AD11" s="647">
        <f t="shared" si="3"/>
        <v>13551</v>
      </c>
      <c r="AE11" s="647">
        <f t="shared" si="3"/>
        <v>1487</v>
      </c>
      <c r="AF11" s="647">
        <f t="shared" si="3"/>
        <v>2429</v>
      </c>
      <c r="AG11" s="647">
        <f t="shared" si="3"/>
        <v>15367</v>
      </c>
      <c r="AH11" s="647">
        <f t="shared" si="3"/>
        <v>2092</v>
      </c>
      <c r="AI11" s="647">
        <f t="shared" si="3"/>
        <v>1606</v>
      </c>
      <c r="AJ11" s="647">
        <f t="shared" si="3"/>
        <v>28714</v>
      </c>
      <c r="AK11" s="647">
        <f t="shared" si="3"/>
        <v>28517</v>
      </c>
      <c r="AL11" s="647">
        <f t="shared" si="3"/>
        <v>2116</v>
      </c>
      <c r="AM11" s="647">
        <f t="shared" si="3"/>
        <v>3045</v>
      </c>
      <c r="AN11" s="647">
        <f t="shared" si="3"/>
        <v>863</v>
      </c>
      <c r="AO11" s="647">
        <f t="shared" si="3"/>
        <v>0</v>
      </c>
      <c r="AP11" s="648">
        <f t="shared" si="3"/>
        <v>194097</v>
      </c>
      <c r="AR11" s="286"/>
      <c r="AT11" s="446"/>
      <c r="AU11" s="446"/>
      <c r="AV11" s="446"/>
      <c r="AW11" s="446"/>
      <c r="AX11" s="446"/>
      <c r="AY11" s="446"/>
      <c r="AZ11" s="446"/>
      <c r="BA11" s="446"/>
      <c r="BB11" s="446"/>
      <c r="BC11" s="446"/>
      <c r="BD11" s="446"/>
      <c r="BE11" s="446"/>
      <c r="BF11" s="446"/>
      <c r="BG11" s="446"/>
      <c r="BH11" s="446"/>
      <c r="BI11" s="446"/>
      <c r="BJ11" s="446"/>
      <c r="BK11" s="446"/>
      <c r="BL11" s="446"/>
      <c r="BM11" s="446"/>
      <c r="BN11" s="446"/>
      <c r="BO11" s="446"/>
      <c r="BP11" s="446"/>
      <c r="BQ11" s="446"/>
      <c r="BR11" s="446"/>
      <c r="BS11" s="446"/>
      <c r="BT11" s="446"/>
      <c r="BU11" s="446"/>
      <c r="BV11" s="446"/>
      <c r="BW11" s="446"/>
      <c r="BX11" s="446"/>
      <c r="BY11" s="446"/>
      <c r="BZ11" s="446"/>
      <c r="CA11" s="446"/>
      <c r="CB11" s="446"/>
      <c r="CC11" s="446"/>
      <c r="CD11" s="446"/>
      <c r="CE11" s="446"/>
      <c r="CF11" s="446"/>
      <c r="CG11" s="446"/>
      <c r="CH11" s="446"/>
      <c r="CI11" s="446"/>
      <c r="CJ11" s="446"/>
      <c r="CK11" s="446"/>
      <c r="CL11" s="446"/>
      <c r="CM11" s="446"/>
      <c r="CN11" s="446"/>
      <c r="CO11" s="446"/>
      <c r="CP11" s="446"/>
      <c r="CQ11" s="446"/>
      <c r="CR11" s="446"/>
      <c r="CS11" s="446"/>
      <c r="CT11" s="446"/>
      <c r="CU11" s="446"/>
      <c r="CV11" s="446"/>
      <c r="CW11" s="446"/>
      <c r="CX11" s="446"/>
      <c r="CY11" s="446"/>
      <c r="CZ11" s="446"/>
      <c r="DA11" s="446"/>
      <c r="DB11" s="446"/>
      <c r="DC11" s="446"/>
      <c r="DD11" s="446"/>
      <c r="DE11" s="446"/>
      <c r="DF11" s="446"/>
      <c r="DG11" s="446"/>
      <c r="DH11" s="446"/>
      <c r="DI11" s="446"/>
      <c r="DJ11" s="446"/>
      <c r="DK11" s="446"/>
      <c r="DL11" s="446"/>
      <c r="DM11" s="446"/>
      <c r="DN11" s="446"/>
      <c r="DO11" s="446"/>
      <c r="DP11" s="446"/>
      <c r="DQ11" s="446"/>
      <c r="DR11" s="446"/>
      <c r="DS11" s="446"/>
      <c r="DT11" s="446"/>
      <c r="DU11" s="446"/>
      <c r="DV11" s="446"/>
      <c r="DW11" s="446"/>
      <c r="DX11" s="446"/>
      <c r="DY11" s="446"/>
      <c r="DZ11" s="446"/>
      <c r="EA11" s="446"/>
      <c r="EB11" s="446"/>
      <c r="EC11" s="446"/>
      <c r="ED11" s="446"/>
      <c r="EE11" s="446"/>
      <c r="EF11" s="446"/>
      <c r="EG11" s="446"/>
    </row>
    <row r="12" spans="1:137" s="286" customFormat="1" ht="21" customHeight="1" x14ac:dyDescent="0.35">
      <c r="A12" s="292"/>
      <c r="B12" s="285" t="s">
        <v>56</v>
      </c>
      <c r="C12" s="643">
        <v>30</v>
      </c>
      <c r="D12" s="643">
        <v>71</v>
      </c>
      <c r="E12" s="643">
        <v>1350</v>
      </c>
      <c r="F12" s="643">
        <v>124</v>
      </c>
      <c r="G12" s="643">
        <v>334</v>
      </c>
      <c r="H12" s="643">
        <v>243</v>
      </c>
      <c r="I12" s="643">
        <v>1552</v>
      </c>
      <c r="J12" s="643">
        <v>89</v>
      </c>
      <c r="K12" s="643">
        <v>238</v>
      </c>
      <c r="L12" s="643">
        <v>769</v>
      </c>
      <c r="M12" s="643">
        <v>267</v>
      </c>
      <c r="N12" s="643">
        <v>82</v>
      </c>
      <c r="O12" s="643">
        <v>714</v>
      </c>
      <c r="P12" s="643">
        <v>47</v>
      </c>
      <c r="Q12" s="643">
        <v>523</v>
      </c>
      <c r="R12" s="643">
        <f>SUM(E12:Q12)</f>
        <v>6332</v>
      </c>
      <c r="S12" s="643">
        <v>200</v>
      </c>
      <c r="T12" s="643">
        <v>502</v>
      </c>
      <c r="U12" s="643">
        <v>2541</v>
      </c>
      <c r="V12" s="643">
        <v>24686</v>
      </c>
      <c r="W12" s="643">
        <v>5958</v>
      </c>
      <c r="X12" s="643">
        <v>1034</v>
      </c>
      <c r="Y12" s="643">
        <v>1413</v>
      </c>
      <c r="Z12" s="643">
        <v>49</v>
      </c>
      <c r="AA12" s="643">
        <v>3153</v>
      </c>
      <c r="AB12" s="643">
        <v>7711</v>
      </c>
      <c r="AC12" s="643">
        <v>1061</v>
      </c>
      <c r="AD12" s="643">
        <v>9194</v>
      </c>
      <c r="AE12" s="643">
        <v>449</v>
      </c>
      <c r="AF12" s="643">
        <v>1661</v>
      </c>
      <c r="AG12" s="643">
        <v>10320</v>
      </c>
      <c r="AH12" s="643">
        <v>1328</v>
      </c>
      <c r="AI12" s="643">
        <v>965</v>
      </c>
      <c r="AJ12" s="643">
        <v>17824</v>
      </c>
      <c r="AK12" s="643">
        <v>16153</v>
      </c>
      <c r="AL12" s="643">
        <v>1416</v>
      </c>
      <c r="AM12" s="643">
        <v>2139</v>
      </c>
      <c r="AN12" s="643">
        <v>495</v>
      </c>
      <c r="AO12" s="643">
        <v>0</v>
      </c>
      <c r="AP12" s="644">
        <f>SUM(S12:AO12)+R12+C12+D12</f>
        <v>116685</v>
      </c>
      <c r="AT12" s="414"/>
      <c r="AU12" s="414"/>
      <c r="AV12" s="414"/>
      <c r="AW12" s="414"/>
      <c r="AX12" s="414"/>
      <c r="AY12" s="414"/>
      <c r="AZ12" s="414"/>
      <c r="BA12" s="414"/>
      <c r="BB12" s="414"/>
      <c r="BC12" s="414"/>
      <c r="BD12" s="414"/>
      <c r="BE12" s="414"/>
      <c r="BF12" s="414"/>
      <c r="BG12" s="414"/>
      <c r="BH12" s="414"/>
      <c r="BI12" s="414"/>
      <c r="BJ12" s="414"/>
      <c r="BK12" s="414"/>
      <c r="BL12" s="414"/>
      <c r="BM12" s="414"/>
      <c r="BN12" s="414"/>
      <c r="BO12" s="414"/>
      <c r="BP12" s="414"/>
      <c r="BQ12" s="414"/>
      <c r="BR12" s="414"/>
      <c r="BS12" s="414"/>
      <c r="BT12" s="414"/>
      <c r="BU12" s="414"/>
      <c r="BV12" s="414"/>
      <c r="BW12" s="414"/>
      <c r="BX12" s="414"/>
      <c r="BY12" s="414"/>
      <c r="BZ12" s="414"/>
      <c r="CA12" s="414"/>
      <c r="CB12" s="414"/>
      <c r="CC12" s="414"/>
      <c r="CD12" s="414"/>
      <c r="CE12" s="414"/>
      <c r="CF12" s="414"/>
      <c r="CG12" s="414"/>
      <c r="CH12" s="414"/>
      <c r="CI12" s="414"/>
      <c r="CJ12" s="414"/>
      <c r="CK12" s="414"/>
      <c r="CL12" s="414"/>
      <c r="CM12" s="414"/>
      <c r="CN12" s="414"/>
      <c r="CO12" s="414"/>
      <c r="CP12" s="414"/>
      <c r="CQ12" s="414"/>
      <c r="CR12" s="414"/>
      <c r="CS12" s="414"/>
      <c r="CT12" s="414"/>
      <c r="CU12" s="414"/>
      <c r="CV12" s="414"/>
      <c r="CW12" s="414"/>
      <c r="CX12" s="414"/>
      <c r="CY12" s="414"/>
      <c r="CZ12" s="414"/>
      <c r="DA12" s="414"/>
      <c r="DB12" s="414"/>
      <c r="DC12" s="414"/>
      <c r="DD12" s="414"/>
      <c r="DE12" s="414"/>
      <c r="DF12" s="414"/>
      <c r="DG12" s="414"/>
      <c r="DH12" s="414"/>
      <c r="DI12" s="414"/>
      <c r="DJ12" s="414"/>
      <c r="DK12" s="414"/>
      <c r="DL12" s="414"/>
      <c r="DM12" s="414"/>
      <c r="DN12" s="414"/>
      <c r="DO12" s="414"/>
      <c r="DP12" s="414"/>
      <c r="DQ12" s="414"/>
      <c r="DR12" s="414"/>
      <c r="DS12" s="414"/>
      <c r="DT12" s="414"/>
      <c r="DU12" s="414"/>
      <c r="DV12" s="414"/>
      <c r="DW12" s="414"/>
      <c r="DX12" s="414"/>
      <c r="DY12" s="414"/>
      <c r="DZ12" s="414"/>
      <c r="EA12" s="414"/>
      <c r="EB12" s="414"/>
      <c r="EC12" s="414"/>
      <c r="ED12" s="414"/>
      <c r="EE12" s="414"/>
      <c r="EF12" s="414"/>
      <c r="EG12" s="414"/>
    </row>
    <row r="13" spans="1:137" s="286" customFormat="1" ht="21" customHeight="1" x14ac:dyDescent="0.35">
      <c r="A13" s="284"/>
      <c r="B13" s="285" t="s">
        <v>57</v>
      </c>
      <c r="C13" s="643">
        <v>43</v>
      </c>
      <c r="D13" s="643">
        <v>0</v>
      </c>
      <c r="E13" s="643">
        <v>872</v>
      </c>
      <c r="F13" s="643">
        <v>25</v>
      </c>
      <c r="G13" s="643">
        <v>150</v>
      </c>
      <c r="H13" s="643">
        <v>0</v>
      </c>
      <c r="I13" s="643">
        <v>534</v>
      </c>
      <c r="J13" s="643">
        <v>1996</v>
      </c>
      <c r="K13" s="643">
        <v>189</v>
      </c>
      <c r="L13" s="643">
        <v>193</v>
      </c>
      <c r="M13" s="643">
        <v>15</v>
      </c>
      <c r="N13" s="643">
        <v>33</v>
      </c>
      <c r="O13" s="643">
        <v>142</v>
      </c>
      <c r="P13" s="643">
        <v>121</v>
      </c>
      <c r="Q13" s="643">
        <v>73</v>
      </c>
      <c r="R13" s="643">
        <f>SUM(E13:Q13)</f>
        <v>4343</v>
      </c>
      <c r="S13" s="643">
        <v>323</v>
      </c>
      <c r="T13" s="643">
        <v>140</v>
      </c>
      <c r="U13" s="643">
        <v>609</v>
      </c>
      <c r="V13" s="643">
        <v>7305</v>
      </c>
      <c r="W13" s="643">
        <v>953</v>
      </c>
      <c r="X13" s="643">
        <v>181</v>
      </c>
      <c r="Y13" s="643">
        <v>297</v>
      </c>
      <c r="Z13" s="643">
        <v>1035</v>
      </c>
      <c r="AA13" s="643">
        <v>1134</v>
      </c>
      <c r="AB13" s="643">
        <v>845</v>
      </c>
      <c r="AC13" s="643">
        <v>253</v>
      </c>
      <c r="AD13" s="643">
        <v>2321</v>
      </c>
      <c r="AE13" s="643">
        <v>748</v>
      </c>
      <c r="AF13" s="643">
        <v>325</v>
      </c>
      <c r="AG13" s="643">
        <v>2794</v>
      </c>
      <c r="AH13" s="643">
        <v>367</v>
      </c>
      <c r="AI13" s="643">
        <v>248</v>
      </c>
      <c r="AJ13" s="643">
        <v>6208</v>
      </c>
      <c r="AK13" s="643">
        <v>5221</v>
      </c>
      <c r="AL13" s="643">
        <v>398</v>
      </c>
      <c r="AM13" s="643">
        <v>454</v>
      </c>
      <c r="AN13" s="643">
        <v>156</v>
      </c>
      <c r="AO13" s="643">
        <v>0</v>
      </c>
      <c r="AP13" s="644">
        <f>SUM(S13:AO13)+R13+C13+D13</f>
        <v>36701</v>
      </c>
      <c r="AT13" s="414"/>
      <c r="AU13" s="414"/>
      <c r="AV13" s="414"/>
      <c r="AW13" s="414"/>
      <c r="AX13" s="414"/>
      <c r="AY13" s="414"/>
      <c r="AZ13" s="414"/>
      <c r="BA13" s="414"/>
      <c r="BB13" s="414"/>
      <c r="BC13" s="414"/>
      <c r="BD13" s="414"/>
      <c r="BE13" s="414"/>
      <c r="BF13" s="414"/>
      <c r="BG13" s="414"/>
      <c r="BH13" s="414"/>
      <c r="BI13" s="414"/>
      <c r="BJ13" s="414"/>
      <c r="BK13" s="414"/>
      <c r="BL13" s="414"/>
      <c r="BM13" s="414"/>
      <c r="BN13" s="414"/>
      <c r="BO13" s="414"/>
      <c r="BP13" s="414"/>
      <c r="BQ13" s="414"/>
      <c r="BR13" s="414"/>
      <c r="BS13" s="414"/>
      <c r="BT13" s="414"/>
      <c r="BU13" s="414"/>
      <c r="BV13" s="414"/>
      <c r="BW13" s="414"/>
      <c r="BX13" s="414"/>
      <c r="BY13" s="414"/>
      <c r="BZ13" s="414"/>
      <c r="CA13" s="414"/>
      <c r="CB13" s="414"/>
      <c r="CC13" s="414"/>
      <c r="CD13" s="414"/>
      <c r="CE13" s="414"/>
      <c r="CF13" s="414"/>
      <c r="CG13" s="414"/>
      <c r="CH13" s="414"/>
      <c r="CI13" s="414"/>
      <c r="CJ13" s="414"/>
      <c r="CK13" s="414"/>
      <c r="CL13" s="414"/>
      <c r="CM13" s="414"/>
      <c r="CN13" s="414"/>
      <c r="CO13" s="414"/>
      <c r="CP13" s="414"/>
      <c r="CQ13" s="414"/>
      <c r="CR13" s="414"/>
      <c r="CS13" s="414"/>
      <c r="CT13" s="414"/>
      <c r="CU13" s="414"/>
      <c r="CV13" s="414"/>
      <c r="CW13" s="414"/>
      <c r="CX13" s="414"/>
      <c r="CY13" s="414"/>
      <c r="CZ13" s="414"/>
      <c r="DA13" s="414"/>
      <c r="DB13" s="414"/>
      <c r="DC13" s="414"/>
      <c r="DD13" s="414"/>
      <c r="DE13" s="414"/>
      <c r="DF13" s="414"/>
      <c r="DG13" s="414"/>
      <c r="DH13" s="414"/>
      <c r="DI13" s="414"/>
      <c r="DJ13" s="414"/>
      <c r="DK13" s="414"/>
      <c r="DL13" s="414"/>
      <c r="DM13" s="414"/>
      <c r="DN13" s="414"/>
      <c r="DO13" s="414"/>
      <c r="DP13" s="414"/>
      <c r="DQ13" s="414"/>
      <c r="DR13" s="414"/>
      <c r="DS13" s="414"/>
      <c r="DT13" s="414"/>
      <c r="DU13" s="414"/>
      <c r="DV13" s="414"/>
      <c r="DW13" s="414"/>
      <c r="DX13" s="414"/>
      <c r="DY13" s="414"/>
      <c r="DZ13" s="414"/>
      <c r="EA13" s="414"/>
      <c r="EB13" s="414"/>
      <c r="EC13" s="414"/>
      <c r="ED13" s="414"/>
      <c r="EE13" s="414"/>
      <c r="EF13" s="414"/>
      <c r="EG13" s="414"/>
    </row>
    <row r="14" spans="1:137" s="286" customFormat="1" ht="21" customHeight="1" x14ac:dyDescent="0.35">
      <c r="A14" s="293"/>
      <c r="B14" s="285" t="s">
        <v>58</v>
      </c>
      <c r="C14" s="643">
        <v>227</v>
      </c>
      <c r="D14" s="643">
        <v>39</v>
      </c>
      <c r="E14" s="643">
        <v>1082</v>
      </c>
      <c r="F14" s="643">
        <v>54</v>
      </c>
      <c r="G14" s="643">
        <v>302</v>
      </c>
      <c r="H14" s="643">
        <v>0</v>
      </c>
      <c r="I14" s="643">
        <v>684</v>
      </c>
      <c r="J14" s="643">
        <v>2978</v>
      </c>
      <c r="K14" s="643">
        <v>431</v>
      </c>
      <c r="L14" s="643">
        <v>792</v>
      </c>
      <c r="M14" s="643">
        <v>26</v>
      </c>
      <c r="N14" s="643">
        <v>29</v>
      </c>
      <c r="O14" s="643">
        <v>149</v>
      </c>
      <c r="P14" s="643">
        <v>71</v>
      </c>
      <c r="Q14" s="643">
        <v>250</v>
      </c>
      <c r="R14" s="643">
        <f>SUM(E14:Q14)</f>
        <v>6848</v>
      </c>
      <c r="S14" s="643">
        <v>65</v>
      </c>
      <c r="T14" s="643">
        <v>259</v>
      </c>
      <c r="U14" s="643">
        <v>1392</v>
      </c>
      <c r="V14" s="643">
        <v>8609</v>
      </c>
      <c r="W14" s="643">
        <v>2300</v>
      </c>
      <c r="X14" s="643">
        <v>230</v>
      </c>
      <c r="Y14" s="643">
        <v>60</v>
      </c>
      <c r="Z14" s="643">
        <v>5</v>
      </c>
      <c r="AA14" s="643">
        <v>434</v>
      </c>
      <c r="AB14" s="643">
        <v>1322</v>
      </c>
      <c r="AC14" s="643">
        <v>318</v>
      </c>
      <c r="AD14" s="643">
        <v>2036</v>
      </c>
      <c r="AE14" s="643">
        <v>290</v>
      </c>
      <c r="AF14" s="643">
        <v>443</v>
      </c>
      <c r="AG14" s="643">
        <v>2253</v>
      </c>
      <c r="AH14" s="643">
        <v>397</v>
      </c>
      <c r="AI14" s="643">
        <v>393</v>
      </c>
      <c r="AJ14" s="643">
        <v>4682</v>
      </c>
      <c r="AK14" s="643">
        <v>7143</v>
      </c>
      <c r="AL14" s="643">
        <v>302</v>
      </c>
      <c r="AM14" s="643">
        <v>452</v>
      </c>
      <c r="AN14" s="643">
        <v>212</v>
      </c>
      <c r="AO14" s="643">
        <v>0</v>
      </c>
      <c r="AP14" s="644">
        <f>SUM(S14:AO14)+R14+C14+D14</f>
        <v>40711</v>
      </c>
      <c r="AT14" s="414"/>
      <c r="AU14" s="414"/>
      <c r="AV14" s="414"/>
      <c r="AW14" s="414"/>
      <c r="AX14" s="414"/>
      <c r="AY14" s="414"/>
      <c r="AZ14" s="414"/>
      <c r="BA14" s="414"/>
      <c r="BB14" s="414"/>
      <c r="BC14" s="414"/>
      <c r="BD14" s="414"/>
      <c r="BE14" s="414"/>
      <c r="BF14" s="414"/>
      <c r="BG14" s="414"/>
      <c r="BH14" s="414"/>
      <c r="BI14" s="414"/>
      <c r="BJ14" s="414"/>
      <c r="BK14" s="414"/>
      <c r="BL14" s="414"/>
      <c r="BM14" s="414"/>
      <c r="BN14" s="414"/>
      <c r="BO14" s="414"/>
      <c r="BP14" s="414"/>
      <c r="BQ14" s="414"/>
      <c r="BR14" s="414"/>
      <c r="BS14" s="414"/>
      <c r="BT14" s="414"/>
      <c r="BU14" s="414"/>
      <c r="BV14" s="414"/>
      <c r="BW14" s="414"/>
      <c r="BX14" s="414"/>
      <c r="BY14" s="414"/>
      <c r="BZ14" s="414"/>
      <c r="CA14" s="414"/>
      <c r="CB14" s="414"/>
      <c r="CC14" s="414"/>
      <c r="CD14" s="414"/>
      <c r="CE14" s="414"/>
      <c r="CF14" s="414"/>
      <c r="CG14" s="414"/>
      <c r="CH14" s="414"/>
      <c r="CI14" s="414"/>
      <c r="CJ14" s="414"/>
      <c r="CK14" s="414"/>
      <c r="CL14" s="414"/>
      <c r="CM14" s="414"/>
      <c r="CN14" s="414"/>
      <c r="CO14" s="414"/>
      <c r="CP14" s="414"/>
      <c r="CQ14" s="414"/>
      <c r="CR14" s="414"/>
      <c r="CS14" s="414"/>
      <c r="CT14" s="414"/>
      <c r="CU14" s="414"/>
      <c r="CV14" s="414"/>
      <c r="CW14" s="414"/>
      <c r="CX14" s="414"/>
      <c r="CY14" s="414"/>
      <c r="CZ14" s="414"/>
      <c r="DA14" s="414"/>
      <c r="DB14" s="414"/>
      <c r="DC14" s="414"/>
      <c r="DD14" s="414"/>
      <c r="DE14" s="414"/>
      <c r="DF14" s="414"/>
      <c r="DG14" s="414"/>
      <c r="DH14" s="414"/>
      <c r="DI14" s="414"/>
      <c r="DJ14" s="414"/>
      <c r="DK14" s="414"/>
      <c r="DL14" s="414"/>
      <c r="DM14" s="414"/>
      <c r="DN14" s="414"/>
      <c r="DO14" s="414"/>
      <c r="DP14" s="414"/>
      <c r="DQ14" s="414"/>
      <c r="DR14" s="414"/>
      <c r="DS14" s="414"/>
      <c r="DT14" s="414"/>
      <c r="DU14" s="414"/>
      <c r="DV14" s="414"/>
      <c r="DW14" s="414"/>
      <c r="DX14" s="414"/>
      <c r="DY14" s="414"/>
      <c r="DZ14" s="414"/>
      <c r="EA14" s="414"/>
      <c r="EB14" s="414"/>
      <c r="EC14" s="414"/>
      <c r="ED14" s="414"/>
      <c r="EE14" s="414"/>
      <c r="EF14" s="414"/>
      <c r="EG14" s="414"/>
    </row>
    <row r="15" spans="1:137" s="291" customFormat="1" ht="26.4" customHeight="1" x14ac:dyDescent="0.35">
      <c r="A15" s="289" t="s">
        <v>59</v>
      </c>
      <c r="B15" s="244"/>
      <c r="C15" s="647">
        <f t="shared" ref="C15:AP15" si="4">SUM(C16:C17)</f>
        <v>68</v>
      </c>
      <c r="D15" s="647">
        <f t="shared" si="4"/>
        <v>2</v>
      </c>
      <c r="E15" s="647">
        <f t="shared" si="4"/>
        <v>1938</v>
      </c>
      <c r="F15" s="647">
        <f t="shared" si="4"/>
        <v>51</v>
      </c>
      <c r="G15" s="647">
        <f t="shared" si="4"/>
        <v>266</v>
      </c>
      <c r="H15" s="647">
        <f t="shared" si="4"/>
        <v>191</v>
      </c>
      <c r="I15" s="647">
        <f t="shared" si="4"/>
        <v>546</v>
      </c>
      <c r="J15" s="647">
        <f t="shared" si="4"/>
        <v>236</v>
      </c>
      <c r="K15" s="647">
        <f t="shared" si="4"/>
        <v>369</v>
      </c>
      <c r="L15" s="647">
        <f t="shared" si="4"/>
        <v>243</v>
      </c>
      <c r="M15" s="647">
        <f t="shared" si="4"/>
        <v>91</v>
      </c>
      <c r="N15" s="647">
        <f t="shared" si="4"/>
        <v>174</v>
      </c>
      <c r="O15" s="647">
        <f t="shared" si="4"/>
        <v>172</v>
      </c>
      <c r="P15" s="647">
        <f t="shared" si="4"/>
        <v>113</v>
      </c>
      <c r="Q15" s="647">
        <f t="shared" si="4"/>
        <v>960</v>
      </c>
      <c r="R15" s="647">
        <f t="shared" si="4"/>
        <v>5350</v>
      </c>
      <c r="S15" s="647">
        <f t="shared" si="4"/>
        <v>158</v>
      </c>
      <c r="T15" s="647">
        <f t="shared" si="4"/>
        <v>77</v>
      </c>
      <c r="U15" s="647">
        <f t="shared" si="4"/>
        <v>1575</v>
      </c>
      <c r="V15" s="647">
        <f t="shared" si="4"/>
        <v>26850</v>
      </c>
      <c r="W15" s="647">
        <f t="shared" si="4"/>
        <v>5932</v>
      </c>
      <c r="X15" s="647">
        <f t="shared" si="4"/>
        <v>989</v>
      </c>
      <c r="Y15" s="647">
        <f t="shared" si="4"/>
        <v>983</v>
      </c>
      <c r="Z15" s="647">
        <f t="shared" si="4"/>
        <v>230</v>
      </c>
      <c r="AA15" s="647">
        <f t="shared" si="4"/>
        <v>4777</v>
      </c>
      <c r="AB15" s="647">
        <f t="shared" si="4"/>
        <v>4526</v>
      </c>
      <c r="AC15" s="647">
        <f t="shared" si="4"/>
        <v>765</v>
      </c>
      <c r="AD15" s="647">
        <f t="shared" si="4"/>
        <v>14080</v>
      </c>
      <c r="AE15" s="647">
        <f t="shared" si="4"/>
        <v>1467</v>
      </c>
      <c r="AF15" s="647">
        <f t="shared" si="4"/>
        <v>1885</v>
      </c>
      <c r="AG15" s="647">
        <f t="shared" si="4"/>
        <v>8636</v>
      </c>
      <c r="AH15" s="647">
        <f t="shared" si="4"/>
        <v>602</v>
      </c>
      <c r="AI15" s="647">
        <f t="shared" si="4"/>
        <v>725</v>
      </c>
      <c r="AJ15" s="647">
        <f t="shared" si="4"/>
        <v>15633</v>
      </c>
      <c r="AK15" s="647">
        <f t="shared" si="4"/>
        <v>16002</v>
      </c>
      <c r="AL15" s="647">
        <f t="shared" si="4"/>
        <v>639</v>
      </c>
      <c r="AM15" s="647">
        <f t="shared" si="4"/>
        <v>1809</v>
      </c>
      <c r="AN15" s="647">
        <f t="shared" si="4"/>
        <v>436</v>
      </c>
      <c r="AO15" s="647">
        <f t="shared" si="4"/>
        <v>0</v>
      </c>
      <c r="AP15" s="648">
        <f t="shared" si="4"/>
        <v>114196</v>
      </c>
      <c r="AR15" s="286"/>
      <c r="AT15" s="446"/>
      <c r="AU15" s="446"/>
      <c r="AV15" s="446"/>
      <c r="AW15" s="446"/>
      <c r="AX15" s="446"/>
      <c r="AY15" s="446"/>
      <c r="AZ15" s="446"/>
      <c r="BA15" s="446"/>
      <c r="BB15" s="446"/>
      <c r="BC15" s="446"/>
      <c r="BD15" s="446"/>
      <c r="BE15" s="446"/>
      <c r="BF15" s="446"/>
      <c r="BG15" s="446"/>
      <c r="BH15" s="446"/>
      <c r="BI15" s="446"/>
      <c r="BJ15" s="446"/>
      <c r="BK15" s="446"/>
      <c r="BL15" s="446"/>
      <c r="BM15" s="446"/>
      <c r="BN15" s="446"/>
      <c r="BO15" s="446"/>
      <c r="BP15" s="446"/>
      <c r="BQ15" s="446"/>
      <c r="BR15" s="446"/>
      <c r="BS15" s="446"/>
      <c r="BT15" s="446"/>
      <c r="BU15" s="446"/>
      <c r="BV15" s="446"/>
      <c r="BW15" s="446"/>
      <c r="BX15" s="446"/>
      <c r="BY15" s="446"/>
      <c r="BZ15" s="446"/>
      <c r="CA15" s="446"/>
      <c r="CB15" s="446"/>
      <c r="CC15" s="446"/>
      <c r="CD15" s="446"/>
      <c r="CE15" s="446"/>
      <c r="CF15" s="446"/>
      <c r="CG15" s="446"/>
      <c r="CH15" s="446"/>
      <c r="CI15" s="446"/>
      <c r="CJ15" s="446"/>
      <c r="CK15" s="446"/>
      <c r="CL15" s="446"/>
      <c r="CM15" s="446"/>
      <c r="CN15" s="446"/>
      <c r="CO15" s="446"/>
      <c r="CP15" s="446"/>
      <c r="CQ15" s="446"/>
      <c r="CR15" s="446"/>
      <c r="CS15" s="446"/>
      <c r="CT15" s="446"/>
      <c r="CU15" s="446"/>
      <c r="CV15" s="446"/>
      <c r="CW15" s="446"/>
      <c r="CX15" s="446"/>
      <c r="CY15" s="446"/>
      <c r="CZ15" s="446"/>
      <c r="DA15" s="446"/>
      <c r="DB15" s="446"/>
      <c r="DC15" s="446"/>
      <c r="DD15" s="446"/>
      <c r="DE15" s="446"/>
      <c r="DF15" s="446"/>
      <c r="DG15" s="446"/>
      <c r="DH15" s="446"/>
      <c r="DI15" s="446"/>
      <c r="DJ15" s="446"/>
      <c r="DK15" s="446"/>
      <c r="DL15" s="446"/>
      <c r="DM15" s="446"/>
      <c r="DN15" s="446"/>
      <c r="DO15" s="446"/>
      <c r="DP15" s="446"/>
      <c r="DQ15" s="446"/>
      <c r="DR15" s="446"/>
      <c r="DS15" s="446"/>
      <c r="DT15" s="446"/>
      <c r="DU15" s="446"/>
      <c r="DV15" s="446"/>
      <c r="DW15" s="446"/>
      <c r="DX15" s="446"/>
      <c r="DY15" s="446"/>
      <c r="DZ15" s="446"/>
      <c r="EA15" s="446"/>
      <c r="EB15" s="446"/>
      <c r="EC15" s="446"/>
      <c r="ED15" s="446"/>
      <c r="EE15" s="446"/>
      <c r="EF15" s="446"/>
      <c r="EG15" s="446"/>
    </row>
    <row r="16" spans="1:137" s="286" customFormat="1" ht="21" customHeight="1" x14ac:dyDescent="0.35">
      <c r="A16" s="293"/>
      <c r="B16" s="285" t="s">
        <v>60</v>
      </c>
      <c r="C16" s="643">
        <v>32</v>
      </c>
      <c r="D16" s="643">
        <v>1</v>
      </c>
      <c r="E16" s="643">
        <v>986</v>
      </c>
      <c r="F16" s="643">
        <v>17</v>
      </c>
      <c r="G16" s="643">
        <v>188</v>
      </c>
      <c r="H16" s="643">
        <v>191</v>
      </c>
      <c r="I16" s="643">
        <v>318</v>
      </c>
      <c r="J16" s="643">
        <v>223</v>
      </c>
      <c r="K16" s="643">
        <v>216</v>
      </c>
      <c r="L16" s="643">
        <v>150</v>
      </c>
      <c r="M16" s="643">
        <v>39</v>
      </c>
      <c r="N16" s="643">
        <v>116</v>
      </c>
      <c r="O16" s="643">
        <v>115</v>
      </c>
      <c r="P16" s="643">
        <v>71</v>
      </c>
      <c r="Q16" s="643">
        <v>334</v>
      </c>
      <c r="R16" s="643">
        <f>SUM(E16:Q16)</f>
        <v>2964</v>
      </c>
      <c r="S16" s="643">
        <v>37</v>
      </c>
      <c r="T16" s="643">
        <v>57</v>
      </c>
      <c r="U16" s="643">
        <v>1107</v>
      </c>
      <c r="V16" s="643">
        <v>19131</v>
      </c>
      <c r="W16" s="643">
        <v>5496</v>
      </c>
      <c r="X16" s="643">
        <v>775</v>
      </c>
      <c r="Y16" s="643">
        <v>720</v>
      </c>
      <c r="Z16" s="643">
        <v>200</v>
      </c>
      <c r="AA16" s="643">
        <v>3550</v>
      </c>
      <c r="AB16" s="643">
        <v>1833</v>
      </c>
      <c r="AC16" s="643">
        <v>479</v>
      </c>
      <c r="AD16" s="643">
        <v>10472</v>
      </c>
      <c r="AE16" s="643">
        <v>295</v>
      </c>
      <c r="AF16" s="643">
        <v>1256</v>
      </c>
      <c r="AG16" s="643">
        <v>5396</v>
      </c>
      <c r="AH16" s="643">
        <v>175</v>
      </c>
      <c r="AI16" s="643">
        <v>305</v>
      </c>
      <c r="AJ16" s="643">
        <v>3359</v>
      </c>
      <c r="AK16" s="643">
        <v>7159</v>
      </c>
      <c r="AL16" s="643">
        <v>327</v>
      </c>
      <c r="AM16" s="643">
        <v>715</v>
      </c>
      <c r="AN16" s="643">
        <v>196</v>
      </c>
      <c r="AO16" s="643">
        <v>0</v>
      </c>
      <c r="AP16" s="644">
        <f>SUM(S16:AO16)+R16+C16+D16</f>
        <v>66037</v>
      </c>
      <c r="AT16" s="414"/>
      <c r="AU16" s="414"/>
      <c r="AV16" s="414"/>
      <c r="AW16" s="414"/>
      <c r="AX16" s="414"/>
      <c r="AY16" s="414"/>
      <c r="AZ16" s="414"/>
      <c r="BA16" s="414"/>
      <c r="BB16" s="414"/>
      <c r="BC16" s="414"/>
      <c r="BD16" s="414"/>
      <c r="BE16" s="414"/>
      <c r="BF16" s="414"/>
      <c r="BG16" s="414"/>
      <c r="BH16" s="414"/>
      <c r="BI16" s="414"/>
      <c r="BJ16" s="414"/>
      <c r="BK16" s="414"/>
      <c r="BL16" s="414"/>
      <c r="BM16" s="414"/>
      <c r="BN16" s="414"/>
      <c r="BO16" s="414"/>
      <c r="BP16" s="414"/>
      <c r="BQ16" s="414"/>
      <c r="BR16" s="414"/>
      <c r="BS16" s="414"/>
      <c r="BT16" s="414"/>
      <c r="BU16" s="414"/>
      <c r="BV16" s="414"/>
      <c r="BW16" s="414"/>
      <c r="BX16" s="414"/>
      <c r="BY16" s="414"/>
      <c r="BZ16" s="414"/>
      <c r="CA16" s="414"/>
      <c r="CB16" s="414"/>
      <c r="CC16" s="414"/>
      <c r="CD16" s="414"/>
      <c r="CE16" s="414"/>
      <c r="CF16" s="414"/>
      <c r="CG16" s="414"/>
      <c r="CH16" s="414"/>
      <c r="CI16" s="414"/>
      <c r="CJ16" s="414"/>
      <c r="CK16" s="414"/>
      <c r="CL16" s="414"/>
      <c r="CM16" s="414"/>
      <c r="CN16" s="414"/>
      <c r="CO16" s="414"/>
      <c r="CP16" s="414"/>
      <c r="CQ16" s="414"/>
      <c r="CR16" s="414"/>
      <c r="CS16" s="414"/>
      <c r="CT16" s="414"/>
      <c r="CU16" s="414"/>
      <c r="CV16" s="414"/>
      <c r="CW16" s="414"/>
      <c r="CX16" s="414"/>
      <c r="CY16" s="414"/>
      <c r="CZ16" s="414"/>
      <c r="DA16" s="414"/>
      <c r="DB16" s="414"/>
      <c r="DC16" s="414"/>
      <c r="DD16" s="414"/>
      <c r="DE16" s="414"/>
      <c r="DF16" s="414"/>
      <c r="DG16" s="414"/>
      <c r="DH16" s="414"/>
      <c r="DI16" s="414"/>
      <c r="DJ16" s="414"/>
      <c r="DK16" s="414"/>
      <c r="DL16" s="414"/>
      <c r="DM16" s="414"/>
      <c r="DN16" s="414"/>
      <c r="DO16" s="414"/>
      <c r="DP16" s="414"/>
      <c r="DQ16" s="414"/>
      <c r="DR16" s="414"/>
      <c r="DS16" s="414"/>
      <c r="DT16" s="414"/>
      <c r="DU16" s="414"/>
      <c r="DV16" s="414"/>
      <c r="DW16" s="414"/>
      <c r="DX16" s="414"/>
      <c r="DY16" s="414"/>
      <c r="DZ16" s="414"/>
      <c r="EA16" s="414"/>
      <c r="EB16" s="414"/>
      <c r="EC16" s="414"/>
      <c r="ED16" s="414"/>
      <c r="EE16" s="414"/>
      <c r="EF16" s="414"/>
      <c r="EG16" s="414"/>
    </row>
    <row r="17" spans="1:137" s="286" customFormat="1" ht="21" customHeight="1" x14ac:dyDescent="0.35">
      <c r="A17" s="293"/>
      <c r="B17" s="285" t="s">
        <v>61</v>
      </c>
      <c r="C17" s="643">
        <v>36</v>
      </c>
      <c r="D17" s="643">
        <v>1</v>
      </c>
      <c r="E17" s="643">
        <v>952</v>
      </c>
      <c r="F17" s="643">
        <v>34</v>
      </c>
      <c r="G17" s="643">
        <v>78</v>
      </c>
      <c r="H17" s="643">
        <v>0</v>
      </c>
      <c r="I17" s="643">
        <v>228</v>
      </c>
      <c r="J17" s="643">
        <v>13</v>
      </c>
      <c r="K17" s="643">
        <v>153</v>
      </c>
      <c r="L17" s="643">
        <v>93</v>
      </c>
      <c r="M17" s="643">
        <v>52</v>
      </c>
      <c r="N17" s="643">
        <v>58</v>
      </c>
      <c r="O17" s="643">
        <v>57</v>
      </c>
      <c r="P17" s="643">
        <v>42</v>
      </c>
      <c r="Q17" s="643">
        <v>626</v>
      </c>
      <c r="R17" s="643">
        <f>SUM(E17:Q17)</f>
        <v>2386</v>
      </c>
      <c r="S17" s="643">
        <v>121</v>
      </c>
      <c r="T17" s="643">
        <v>20</v>
      </c>
      <c r="U17" s="643">
        <v>468</v>
      </c>
      <c r="V17" s="643">
        <v>7719</v>
      </c>
      <c r="W17" s="643">
        <v>436</v>
      </c>
      <c r="X17" s="643">
        <v>214</v>
      </c>
      <c r="Y17" s="643">
        <v>263</v>
      </c>
      <c r="Z17" s="643">
        <v>30</v>
      </c>
      <c r="AA17" s="643">
        <v>1227</v>
      </c>
      <c r="AB17" s="643">
        <v>2693</v>
      </c>
      <c r="AC17" s="643">
        <v>286</v>
      </c>
      <c r="AD17" s="643">
        <v>3608</v>
      </c>
      <c r="AE17" s="643">
        <v>1172</v>
      </c>
      <c r="AF17" s="643">
        <v>629</v>
      </c>
      <c r="AG17" s="643">
        <v>3240</v>
      </c>
      <c r="AH17" s="643">
        <v>427</v>
      </c>
      <c r="AI17" s="643">
        <v>420</v>
      </c>
      <c r="AJ17" s="643">
        <v>12274</v>
      </c>
      <c r="AK17" s="643">
        <v>8843</v>
      </c>
      <c r="AL17" s="643">
        <v>312</v>
      </c>
      <c r="AM17" s="643">
        <v>1094</v>
      </c>
      <c r="AN17" s="643">
        <v>240</v>
      </c>
      <c r="AO17" s="643">
        <v>0</v>
      </c>
      <c r="AP17" s="644">
        <f>SUM(S17:AO17)+R17+C17+D17</f>
        <v>48159</v>
      </c>
      <c r="AT17" s="414"/>
      <c r="AU17" s="414"/>
      <c r="AV17" s="414"/>
      <c r="AW17" s="414"/>
      <c r="AX17" s="414"/>
      <c r="AY17" s="414"/>
      <c r="AZ17" s="414"/>
      <c r="BA17" s="414"/>
      <c r="BB17" s="414"/>
      <c r="BC17" s="414"/>
      <c r="BD17" s="414"/>
      <c r="BE17" s="414"/>
      <c r="BF17" s="414"/>
      <c r="BG17" s="414"/>
      <c r="BH17" s="414"/>
      <c r="BI17" s="414"/>
      <c r="BJ17" s="414"/>
      <c r="BK17" s="414"/>
      <c r="BL17" s="414"/>
      <c r="BM17" s="414"/>
      <c r="BN17" s="414"/>
      <c r="BO17" s="414"/>
      <c r="BP17" s="414"/>
      <c r="BQ17" s="414"/>
      <c r="BR17" s="414"/>
      <c r="BS17" s="414"/>
      <c r="BT17" s="414"/>
      <c r="BU17" s="414"/>
      <c r="BV17" s="414"/>
      <c r="BW17" s="414"/>
      <c r="BX17" s="414"/>
      <c r="BY17" s="414"/>
      <c r="BZ17" s="414"/>
      <c r="CA17" s="414"/>
      <c r="CB17" s="414"/>
      <c r="CC17" s="414"/>
      <c r="CD17" s="414"/>
      <c r="CE17" s="414"/>
      <c r="CF17" s="414"/>
      <c r="CG17" s="414"/>
      <c r="CH17" s="414"/>
      <c r="CI17" s="414"/>
      <c r="CJ17" s="414"/>
      <c r="CK17" s="414"/>
      <c r="CL17" s="414"/>
      <c r="CM17" s="414"/>
      <c r="CN17" s="414"/>
      <c r="CO17" s="414"/>
      <c r="CP17" s="414"/>
      <c r="CQ17" s="414"/>
      <c r="CR17" s="414"/>
      <c r="CS17" s="414"/>
      <c r="CT17" s="414"/>
      <c r="CU17" s="414"/>
      <c r="CV17" s="414"/>
      <c r="CW17" s="414"/>
      <c r="CX17" s="414"/>
      <c r="CY17" s="414"/>
      <c r="CZ17" s="414"/>
      <c r="DA17" s="414"/>
      <c r="DB17" s="414"/>
      <c r="DC17" s="414"/>
      <c r="DD17" s="414"/>
      <c r="DE17" s="414"/>
      <c r="DF17" s="414"/>
      <c r="DG17" s="414"/>
      <c r="DH17" s="414"/>
      <c r="DI17" s="414"/>
      <c r="DJ17" s="414"/>
      <c r="DK17" s="414"/>
      <c r="DL17" s="414"/>
      <c r="DM17" s="414"/>
      <c r="DN17" s="414"/>
      <c r="DO17" s="414"/>
      <c r="DP17" s="414"/>
      <c r="DQ17" s="414"/>
      <c r="DR17" s="414"/>
      <c r="DS17" s="414"/>
      <c r="DT17" s="414"/>
      <c r="DU17" s="414"/>
      <c r="DV17" s="414"/>
      <c r="DW17" s="414"/>
      <c r="DX17" s="414"/>
      <c r="DY17" s="414"/>
      <c r="DZ17" s="414"/>
      <c r="EA17" s="414"/>
      <c r="EB17" s="414"/>
      <c r="EC17" s="414"/>
      <c r="ED17" s="414"/>
      <c r="EE17" s="414"/>
      <c r="EF17" s="414"/>
      <c r="EG17" s="414"/>
    </row>
    <row r="18" spans="1:137" s="291" customFormat="1" ht="26.4" customHeight="1" x14ac:dyDescent="0.35">
      <c r="A18" s="289" t="s">
        <v>62</v>
      </c>
      <c r="B18" s="285"/>
      <c r="C18" s="647">
        <f t="shared" ref="C18:AP18" si="5">SUM(C19:C21)</f>
        <v>111</v>
      </c>
      <c r="D18" s="647">
        <f t="shared" si="5"/>
        <v>8</v>
      </c>
      <c r="E18" s="647">
        <f t="shared" si="5"/>
        <v>1368</v>
      </c>
      <c r="F18" s="647">
        <f t="shared" si="5"/>
        <v>88</v>
      </c>
      <c r="G18" s="647">
        <f t="shared" si="5"/>
        <v>250</v>
      </c>
      <c r="H18" s="647">
        <f t="shared" si="5"/>
        <v>0</v>
      </c>
      <c r="I18" s="647">
        <f t="shared" si="5"/>
        <v>495</v>
      </c>
      <c r="J18" s="647">
        <f t="shared" si="5"/>
        <v>16</v>
      </c>
      <c r="K18" s="647">
        <f t="shared" si="5"/>
        <v>740</v>
      </c>
      <c r="L18" s="647">
        <f t="shared" si="5"/>
        <v>811</v>
      </c>
      <c r="M18" s="647">
        <f t="shared" si="5"/>
        <v>177</v>
      </c>
      <c r="N18" s="647">
        <f t="shared" si="5"/>
        <v>62</v>
      </c>
      <c r="O18" s="647">
        <f t="shared" si="5"/>
        <v>159</v>
      </c>
      <c r="P18" s="647">
        <f t="shared" si="5"/>
        <v>260</v>
      </c>
      <c r="Q18" s="647">
        <f t="shared" si="5"/>
        <v>360</v>
      </c>
      <c r="R18" s="647">
        <f t="shared" si="5"/>
        <v>4786</v>
      </c>
      <c r="S18" s="647">
        <f t="shared" si="5"/>
        <v>406</v>
      </c>
      <c r="T18" s="647">
        <f t="shared" si="5"/>
        <v>168</v>
      </c>
      <c r="U18" s="647">
        <f t="shared" si="5"/>
        <v>1789</v>
      </c>
      <c r="V18" s="647">
        <f t="shared" si="5"/>
        <v>16611</v>
      </c>
      <c r="W18" s="647">
        <f t="shared" si="5"/>
        <v>2769</v>
      </c>
      <c r="X18" s="647">
        <f t="shared" si="5"/>
        <v>787</v>
      </c>
      <c r="Y18" s="647">
        <f t="shared" si="5"/>
        <v>212</v>
      </c>
      <c r="Z18" s="647">
        <f t="shared" si="5"/>
        <v>54</v>
      </c>
      <c r="AA18" s="647">
        <f t="shared" si="5"/>
        <v>1119</v>
      </c>
      <c r="AB18" s="647">
        <f t="shared" si="5"/>
        <v>2640</v>
      </c>
      <c r="AC18" s="647">
        <f t="shared" si="5"/>
        <v>533</v>
      </c>
      <c r="AD18" s="647">
        <f t="shared" si="5"/>
        <v>4222</v>
      </c>
      <c r="AE18" s="647">
        <f t="shared" si="5"/>
        <v>133</v>
      </c>
      <c r="AF18" s="647">
        <f t="shared" si="5"/>
        <v>658</v>
      </c>
      <c r="AG18" s="647">
        <f t="shared" si="5"/>
        <v>5028</v>
      </c>
      <c r="AH18" s="647">
        <f t="shared" si="5"/>
        <v>994</v>
      </c>
      <c r="AI18" s="647">
        <f t="shared" si="5"/>
        <v>416</v>
      </c>
      <c r="AJ18" s="647">
        <f t="shared" si="5"/>
        <v>9503</v>
      </c>
      <c r="AK18" s="647">
        <f t="shared" si="5"/>
        <v>14201</v>
      </c>
      <c r="AL18" s="647">
        <f t="shared" si="5"/>
        <v>517</v>
      </c>
      <c r="AM18" s="647">
        <f t="shared" si="5"/>
        <v>1231</v>
      </c>
      <c r="AN18" s="647">
        <f t="shared" si="5"/>
        <v>520</v>
      </c>
      <c r="AO18" s="647">
        <f t="shared" si="5"/>
        <v>0</v>
      </c>
      <c r="AP18" s="648">
        <f t="shared" si="5"/>
        <v>69416</v>
      </c>
      <c r="AR18" s="286"/>
      <c r="AT18" s="446"/>
      <c r="AU18" s="446"/>
      <c r="AV18" s="446"/>
      <c r="AW18" s="446"/>
      <c r="AX18" s="446"/>
      <c r="AY18" s="446"/>
      <c r="AZ18" s="446"/>
      <c r="BA18" s="446"/>
      <c r="BB18" s="446"/>
      <c r="BC18" s="446"/>
      <c r="BD18" s="446"/>
      <c r="BE18" s="446"/>
      <c r="BF18" s="446"/>
      <c r="BG18" s="446"/>
      <c r="BH18" s="446"/>
      <c r="BI18" s="446"/>
      <c r="BJ18" s="446"/>
      <c r="BK18" s="446"/>
      <c r="BL18" s="446"/>
      <c r="BM18" s="446"/>
      <c r="BN18" s="446"/>
      <c r="BO18" s="446"/>
      <c r="BP18" s="446"/>
      <c r="BQ18" s="446"/>
      <c r="BR18" s="446"/>
      <c r="BS18" s="446"/>
      <c r="BT18" s="446"/>
      <c r="BU18" s="446"/>
      <c r="BV18" s="446"/>
      <c r="BW18" s="446"/>
      <c r="BX18" s="446"/>
      <c r="BY18" s="446"/>
      <c r="BZ18" s="446"/>
      <c r="CA18" s="446"/>
      <c r="CB18" s="446"/>
      <c r="CC18" s="446"/>
      <c r="CD18" s="446"/>
      <c r="CE18" s="446"/>
      <c r="CF18" s="446"/>
      <c r="CG18" s="446"/>
      <c r="CH18" s="446"/>
      <c r="CI18" s="446"/>
      <c r="CJ18" s="446"/>
      <c r="CK18" s="446"/>
      <c r="CL18" s="446"/>
      <c r="CM18" s="446"/>
      <c r="CN18" s="446"/>
      <c r="CO18" s="446"/>
      <c r="CP18" s="446"/>
      <c r="CQ18" s="446"/>
      <c r="CR18" s="446"/>
      <c r="CS18" s="446"/>
      <c r="CT18" s="446"/>
      <c r="CU18" s="446"/>
      <c r="CV18" s="446"/>
      <c r="CW18" s="446"/>
      <c r="CX18" s="446"/>
      <c r="CY18" s="446"/>
      <c r="CZ18" s="446"/>
      <c r="DA18" s="446"/>
      <c r="DB18" s="446"/>
      <c r="DC18" s="446"/>
      <c r="DD18" s="446"/>
      <c r="DE18" s="446"/>
      <c r="DF18" s="446"/>
      <c r="DG18" s="446"/>
      <c r="DH18" s="446"/>
      <c r="DI18" s="446"/>
      <c r="DJ18" s="446"/>
      <c r="DK18" s="446"/>
      <c r="DL18" s="446"/>
      <c r="DM18" s="446"/>
      <c r="DN18" s="446"/>
      <c r="DO18" s="446"/>
      <c r="DP18" s="446"/>
      <c r="DQ18" s="446"/>
      <c r="DR18" s="446"/>
      <c r="DS18" s="446"/>
      <c r="DT18" s="446"/>
      <c r="DU18" s="446"/>
      <c r="DV18" s="446"/>
      <c r="DW18" s="446"/>
      <c r="DX18" s="446"/>
      <c r="DY18" s="446"/>
      <c r="DZ18" s="446"/>
      <c r="EA18" s="446"/>
      <c r="EB18" s="446"/>
      <c r="EC18" s="446"/>
      <c r="ED18" s="446"/>
      <c r="EE18" s="446"/>
      <c r="EF18" s="446"/>
      <c r="EG18" s="446"/>
    </row>
    <row r="19" spans="1:137" s="286" customFormat="1" ht="21" customHeight="1" x14ac:dyDescent="0.35">
      <c r="A19" s="293"/>
      <c r="B19" s="285" t="s">
        <v>63</v>
      </c>
      <c r="C19" s="643">
        <v>31</v>
      </c>
      <c r="D19" s="643">
        <v>0</v>
      </c>
      <c r="E19" s="643">
        <v>711</v>
      </c>
      <c r="F19" s="643">
        <v>58</v>
      </c>
      <c r="G19" s="643">
        <v>141</v>
      </c>
      <c r="H19" s="643">
        <v>0</v>
      </c>
      <c r="I19" s="643">
        <v>450</v>
      </c>
      <c r="J19" s="643">
        <v>9</v>
      </c>
      <c r="K19" s="643">
        <v>335</v>
      </c>
      <c r="L19" s="643">
        <v>390</v>
      </c>
      <c r="M19" s="643">
        <v>115</v>
      </c>
      <c r="N19" s="643">
        <v>30</v>
      </c>
      <c r="O19" s="643">
        <v>76</v>
      </c>
      <c r="P19" s="643">
        <v>198</v>
      </c>
      <c r="Q19" s="643">
        <v>140</v>
      </c>
      <c r="R19" s="643">
        <f>SUM(E19:Q19)</f>
        <v>2653</v>
      </c>
      <c r="S19" s="643">
        <v>406</v>
      </c>
      <c r="T19" s="643">
        <v>77</v>
      </c>
      <c r="U19" s="643">
        <v>918</v>
      </c>
      <c r="V19" s="643">
        <v>9126</v>
      </c>
      <c r="W19" s="643">
        <v>2369</v>
      </c>
      <c r="X19" s="643">
        <v>277</v>
      </c>
      <c r="Y19" s="643">
        <v>190</v>
      </c>
      <c r="Z19" s="643">
        <v>51</v>
      </c>
      <c r="AA19" s="643">
        <v>988</v>
      </c>
      <c r="AB19" s="643">
        <v>1782</v>
      </c>
      <c r="AC19" s="643">
        <v>306</v>
      </c>
      <c r="AD19" s="643">
        <v>2810</v>
      </c>
      <c r="AE19" s="643">
        <v>109</v>
      </c>
      <c r="AF19" s="643">
        <v>447</v>
      </c>
      <c r="AG19" s="643">
        <v>3413</v>
      </c>
      <c r="AH19" s="643">
        <v>878</v>
      </c>
      <c r="AI19" s="643">
        <v>337</v>
      </c>
      <c r="AJ19" s="643">
        <v>6457</v>
      </c>
      <c r="AK19" s="643">
        <v>8300</v>
      </c>
      <c r="AL19" s="643">
        <v>317</v>
      </c>
      <c r="AM19" s="643">
        <v>945</v>
      </c>
      <c r="AN19" s="643">
        <v>278</v>
      </c>
      <c r="AO19" s="643">
        <v>0</v>
      </c>
      <c r="AP19" s="644">
        <f>SUM(S19:AO19)+R19+C19+D19</f>
        <v>43465</v>
      </c>
      <c r="AT19" s="414"/>
      <c r="AU19" s="414"/>
      <c r="AV19" s="414"/>
      <c r="AW19" s="414"/>
      <c r="AX19" s="414"/>
      <c r="AY19" s="414"/>
      <c r="AZ19" s="414"/>
      <c r="BA19" s="414"/>
      <c r="BB19" s="414"/>
      <c r="BC19" s="414"/>
      <c r="BD19" s="414"/>
      <c r="BE19" s="414"/>
      <c r="BF19" s="414"/>
      <c r="BG19" s="414"/>
      <c r="BH19" s="414"/>
      <c r="BI19" s="414"/>
      <c r="BJ19" s="414"/>
      <c r="BK19" s="414"/>
      <c r="BL19" s="414"/>
      <c r="BM19" s="414"/>
      <c r="BN19" s="414"/>
      <c r="BO19" s="414"/>
      <c r="BP19" s="414"/>
      <c r="BQ19" s="414"/>
      <c r="BR19" s="414"/>
      <c r="BS19" s="414"/>
      <c r="BT19" s="414"/>
      <c r="BU19" s="414"/>
      <c r="BV19" s="414"/>
      <c r="BW19" s="414"/>
      <c r="BX19" s="414"/>
      <c r="BY19" s="414"/>
      <c r="BZ19" s="414"/>
      <c r="CA19" s="414"/>
      <c r="CB19" s="414"/>
      <c r="CC19" s="414"/>
      <c r="CD19" s="414"/>
      <c r="CE19" s="414"/>
      <c r="CF19" s="414"/>
      <c r="CG19" s="414"/>
      <c r="CH19" s="414"/>
      <c r="CI19" s="414"/>
      <c r="CJ19" s="414"/>
      <c r="CK19" s="414"/>
      <c r="CL19" s="414"/>
      <c r="CM19" s="414"/>
      <c r="CN19" s="414"/>
      <c r="CO19" s="414"/>
      <c r="CP19" s="414"/>
      <c r="CQ19" s="414"/>
      <c r="CR19" s="414"/>
      <c r="CS19" s="414"/>
      <c r="CT19" s="414"/>
      <c r="CU19" s="414"/>
      <c r="CV19" s="414"/>
      <c r="CW19" s="414"/>
      <c r="CX19" s="414"/>
      <c r="CY19" s="414"/>
      <c r="CZ19" s="414"/>
      <c r="DA19" s="414"/>
      <c r="DB19" s="414"/>
      <c r="DC19" s="414"/>
      <c r="DD19" s="414"/>
      <c r="DE19" s="414"/>
      <c r="DF19" s="414"/>
      <c r="DG19" s="414"/>
      <c r="DH19" s="414"/>
      <c r="DI19" s="414"/>
      <c r="DJ19" s="414"/>
      <c r="DK19" s="414"/>
      <c r="DL19" s="414"/>
      <c r="DM19" s="414"/>
      <c r="DN19" s="414"/>
      <c r="DO19" s="414"/>
      <c r="DP19" s="414"/>
      <c r="DQ19" s="414"/>
      <c r="DR19" s="414"/>
      <c r="DS19" s="414"/>
      <c r="DT19" s="414"/>
      <c r="DU19" s="414"/>
      <c r="DV19" s="414"/>
      <c r="DW19" s="414"/>
      <c r="DX19" s="414"/>
      <c r="DY19" s="414"/>
      <c r="DZ19" s="414"/>
      <c r="EA19" s="414"/>
      <c r="EB19" s="414"/>
      <c r="EC19" s="414"/>
      <c r="ED19" s="414"/>
      <c r="EE19" s="414"/>
      <c r="EF19" s="414"/>
      <c r="EG19" s="414"/>
    </row>
    <row r="20" spans="1:137" s="286" customFormat="1" ht="21" customHeight="1" x14ac:dyDescent="0.35">
      <c r="A20" s="245"/>
      <c r="B20" s="285" t="s">
        <v>64</v>
      </c>
      <c r="C20" s="643">
        <v>34</v>
      </c>
      <c r="D20" s="643">
        <v>5</v>
      </c>
      <c r="E20" s="643">
        <v>345</v>
      </c>
      <c r="F20" s="643">
        <v>22</v>
      </c>
      <c r="G20" s="643">
        <v>55</v>
      </c>
      <c r="H20" s="643">
        <v>0</v>
      </c>
      <c r="I20" s="643">
        <v>19</v>
      </c>
      <c r="J20" s="643">
        <v>7</v>
      </c>
      <c r="K20" s="643">
        <v>181</v>
      </c>
      <c r="L20" s="643">
        <v>379</v>
      </c>
      <c r="M20" s="643">
        <v>54</v>
      </c>
      <c r="N20" s="643">
        <v>29</v>
      </c>
      <c r="O20" s="643">
        <v>72</v>
      </c>
      <c r="P20" s="643">
        <v>58</v>
      </c>
      <c r="Q20" s="643">
        <v>185</v>
      </c>
      <c r="R20" s="643">
        <f>SUM(E20:Q20)</f>
        <v>1406</v>
      </c>
      <c r="S20" s="643">
        <v>0</v>
      </c>
      <c r="T20" s="643">
        <v>67</v>
      </c>
      <c r="U20" s="643">
        <v>617</v>
      </c>
      <c r="V20" s="643">
        <v>4039</v>
      </c>
      <c r="W20" s="643">
        <v>218</v>
      </c>
      <c r="X20" s="643">
        <v>378</v>
      </c>
      <c r="Y20" s="643">
        <v>20</v>
      </c>
      <c r="Z20" s="643">
        <v>0</v>
      </c>
      <c r="AA20" s="643">
        <v>104</v>
      </c>
      <c r="AB20" s="643">
        <v>521</v>
      </c>
      <c r="AC20" s="643">
        <v>151</v>
      </c>
      <c r="AD20" s="643">
        <v>835</v>
      </c>
      <c r="AE20" s="643">
        <v>19</v>
      </c>
      <c r="AF20" s="643">
        <v>95</v>
      </c>
      <c r="AG20" s="643">
        <v>900</v>
      </c>
      <c r="AH20" s="643">
        <v>62</v>
      </c>
      <c r="AI20" s="643">
        <v>40</v>
      </c>
      <c r="AJ20" s="643">
        <v>1887</v>
      </c>
      <c r="AK20" s="643">
        <v>3627</v>
      </c>
      <c r="AL20" s="643">
        <v>130</v>
      </c>
      <c r="AM20" s="643">
        <v>149</v>
      </c>
      <c r="AN20" s="643">
        <v>130</v>
      </c>
      <c r="AO20" s="643">
        <v>0</v>
      </c>
      <c r="AP20" s="644">
        <f>SUM(S20:AO20)+R20+C20+D20</f>
        <v>15434</v>
      </c>
      <c r="AT20" s="414"/>
      <c r="AU20" s="414"/>
      <c r="AV20" s="414"/>
      <c r="AW20" s="414"/>
      <c r="AX20" s="414"/>
      <c r="AY20" s="414"/>
      <c r="AZ20" s="414"/>
      <c r="BA20" s="414"/>
      <c r="BB20" s="414"/>
      <c r="BC20" s="414"/>
      <c r="BD20" s="414"/>
      <c r="BE20" s="414"/>
      <c r="BF20" s="414"/>
      <c r="BG20" s="414"/>
      <c r="BH20" s="414"/>
      <c r="BI20" s="414"/>
      <c r="BJ20" s="414"/>
      <c r="BK20" s="414"/>
      <c r="BL20" s="414"/>
      <c r="BM20" s="414"/>
      <c r="BN20" s="414"/>
      <c r="BO20" s="414"/>
      <c r="BP20" s="414"/>
      <c r="BQ20" s="414"/>
      <c r="BR20" s="414"/>
      <c r="BS20" s="414"/>
      <c r="BT20" s="414"/>
      <c r="BU20" s="414"/>
      <c r="BV20" s="414"/>
      <c r="BW20" s="414"/>
      <c r="BX20" s="414"/>
      <c r="BY20" s="414"/>
      <c r="BZ20" s="414"/>
      <c r="CA20" s="414"/>
      <c r="CB20" s="414"/>
      <c r="CC20" s="414"/>
      <c r="CD20" s="414"/>
      <c r="CE20" s="414"/>
      <c r="CF20" s="414"/>
      <c r="CG20" s="414"/>
      <c r="CH20" s="414"/>
      <c r="CI20" s="414"/>
      <c r="CJ20" s="414"/>
      <c r="CK20" s="414"/>
      <c r="CL20" s="414"/>
      <c r="CM20" s="414"/>
      <c r="CN20" s="414"/>
      <c r="CO20" s="414"/>
      <c r="CP20" s="414"/>
      <c r="CQ20" s="414"/>
      <c r="CR20" s="414"/>
      <c r="CS20" s="414"/>
      <c r="CT20" s="414"/>
      <c r="CU20" s="414"/>
      <c r="CV20" s="414"/>
      <c r="CW20" s="414"/>
      <c r="CX20" s="414"/>
      <c r="CY20" s="414"/>
      <c r="CZ20" s="414"/>
      <c r="DA20" s="414"/>
      <c r="DB20" s="414"/>
      <c r="DC20" s="414"/>
      <c r="DD20" s="414"/>
      <c r="DE20" s="414"/>
      <c r="DF20" s="414"/>
      <c r="DG20" s="414"/>
      <c r="DH20" s="414"/>
      <c r="DI20" s="414"/>
      <c r="DJ20" s="414"/>
      <c r="DK20" s="414"/>
      <c r="DL20" s="414"/>
      <c r="DM20" s="414"/>
      <c r="DN20" s="414"/>
      <c r="DO20" s="414"/>
      <c r="DP20" s="414"/>
      <c r="DQ20" s="414"/>
      <c r="DR20" s="414"/>
      <c r="DS20" s="414"/>
      <c r="DT20" s="414"/>
      <c r="DU20" s="414"/>
      <c r="DV20" s="414"/>
      <c r="DW20" s="414"/>
      <c r="DX20" s="414"/>
      <c r="DY20" s="414"/>
      <c r="DZ20" s="414"/>
      <c r="EA20" s="414"/>
      <c r="EB20" s="414"/>
      <c r="EC20" s="414"/>
      <c r="ED20" s="414"/>
      <c r="EE20" s="414"/>
      <c r="EF20" s="414"/>
      <c r="EG20" s="414"/>
    </row>
    <row r="21" spans="1:137" s="286" customFormat="1" ht="21" customHeight="1" x14ac:dyDescent="0.35">
      <c r="A21" s="245"/>
      <c r="B21" s="285" t="s">
        <v>65</v>
      </c>
      <c r="C21" s="643">
        <v>46</v>
      </c>
      <c r="D21" s="643">
        <v>3</v>
      </c>
      <c r="E21" s="643">
        <v>312</v>
      </c>
      <c r="F21" s="643">
        <v>8</v>
      </c>
      <c r="G21" s="643">
        <v>54</v>
      </c>
      <c r="H21" s="643">
        <v>0</v>
      </c>
      <c r="I21" s="643">
        <v>26</v>
      </c>
      <c r="J21" s="643">
        <v>0</v>
      </c>
      <c r="K21" s="643">
        <v>224</v>
      </c>
      <c r="L21" s="643">
        <v>42</v>
      </c>
      <c r="M21" s="643">
        <v>8</v>
      </c>
      <c r="N21" s="643">
        <v>3</v>
      </c>
      <c r="O21" s="643">
        <v>11</v>
      </c>
      <c r="P21" s="643">
        <v>4</v>
      </c>
      <c r="Q21" s="643">
        <v>35</v>
      </c>
      <c r="R21" s="643">
        <f>SUM(E21:Q21)</f>
        <v>727</v>
      </c>
      <c r="S21" s="643">
        <v>0</v>
      </c>
      <c r="T21" s="643">
        <v>24</v>
      </c>
      <c r="U21" s="643">
        <v>254</v>
      </c>
      <c r="V21" s="643">
        <v>3446</v>
      </c>
      <c r="W21" s="643">
        <v>182</v>
      </c>
      <c r="X21" s="643">
        <v>132</v>
      </c>
      <c r="Y21" s="643">
        <v>2</v>
      </c>
      <c r="Z21" s="643">
        <v>3</v>
      </c>
      <c r="AA21" s="643">
        <v>27</v>
      </c>
      <c r="AB21" s="643">
        <v>337</v>
      </c>
      <c r="AC21" s="643">
        <v>76</v>
      </c>
      <c r="AD21" s="643">
        <v>577</v>
      </c>
      <c r="AE21" s="643">
        <v>5</v>
      </c>
      <c r="AF21" s="643">
        <v>116</v>
      </c>
      <c r="AG21" s="643">
        <v>715</v>
      </c>
      <c r="AH21" s="643">
        <v>54</v>
      </c>
      <c r="AI21" s="643">
        <v>39</v>
      </c>
      <c r="AJ21" s="643">
        <v>1159</v>
      </c>
      <c r="AK21" s="643">
        <v>2274</v>
      </c>
      <c r="AL21" s="643">
        <v>70</v>
      </c>
      <c r="AM21" s="643">
        <v>137</v>
      </c>
      <c r="AN21" s="643">
        <v>112</v>
      </c>
      <c r="AO21" s="643">
        <v>0</v>
      </c>
      <c r="AP21" s="644">
        <f>SUM(S21:AO21)+R21+C21+D21</f>
        <v>10517</v>
      </c>
      <c r="AT21" s="414"/>
      <c r="AU21" s="414"/>
      <c r="AV21" s="414"/>
      <c r="AW21" s="414"/>
      <c r="AX21" s="414"/>
      <c r="AY21" s="414"/>
      <c r="AZ21" s="414"/>
      <c r="BA21" s="414"/>
      <c r="BB21" s="414"/>
      <c r="BC21" s="414"/>
      <c r="BD21" s="414"/>
      <c r="BE21" s="414"/>
      <c r="BF21" s="414"/>
      <c r="BG21" s="414"/>
      <c r="BH21" s="414"/>
      <c r="BI21" s="414"/>
      <c r="BJ21" s="414"/>
      <c r="BK21" s="414"/>
      <c r="BL21" s="414"/>
      <c r="BM21" s="414"/>
      <c r="BN21" s="414"/>
      <c r="BO21" s="414"/>
      <c r="BP21" s="414"/>
      <c r="BQ21" s="414"/>
      <c r="BR21" s="414"/>
      <c r="BS21" s="414"/>
      <c r="BT21" s="414"/>
      <c r="BU21" s="414"/>
      <c r="BV21" s="414"/>
      <c r="BW21" s="414"/>
      <c r="BX21" s="414"/>
      <c r="BY21" s="414"/>
      <c r="BZ21" s="414"/>
      <c r="CA21" s="414"/>
      <c r="CB21" s="414"/>
      <c r="CC21" s="414"/>
      <c r="CD21" s="414"/>
      <c r="CE21" s="414"/>
      <c r="CF21" s="414"/>
      <c r="CG21" s="414"/>
      <c r="CH21" s="414"/>
      <c r="CI21" s="414"/>
      <c r="CJ21" s="414"/>
      <c r="CK21" s="414"/>
      <c r="CL21" s="414"/>
      <c r="CM21" s="414"/>
      <c r="CN21" s="414"/>
      <c r="CO21" s="414"/>
      <c r="CP21" s="414"/>
      <c r="CQ21" s="414"/>
      <c r="CR21" s="414"/>
      <c r="CS21" s="414"/>
      <c r="CT21" s="414"/>
      <c r="CU21" s="414"/>
      <c r="CV21" s="414"/>
      <c r="CW21" s="414"/>
      <c r="CX21" s="414"/>
      <c r="CY21" s="414"/>
      <c r="CZ21" s="414"/>
      <c r="DA21" s="414"/>
      <c r="DB21" s="414"/>
      <c r="DC21" s="414"/>
      <c r="DD21" s="414"/>
      <c r="DE21" s="414"/>
      <c r="DF21" s="414"/>
      <c r="DG21" s="414"/>
      <c r="DH21" s="414"/>
      <c r="DI21" s="414"/>
      <c r="DJ21" s="414"/>
      <c r="DK21" s="414"/>
      <c r="DL21" s="414"/>
      <c r="DM21" s="414"/>
      <c r="DN21" s="414"/>
      <c r="DO21" s="414"/>
      <c r="DP21" s="414"/>
      <c r="DQ21" s="414"/>
      <c r="DR21" s="414"/>
      <c r="DS21" s="414"/>
      <c r="DT21" s="414"/>
      <c r="DU21" s="414"/>
      <c r="DV21" s="414"/>
      <c r="DW21" s="414"/>
      <c r="DX21" s="414"/>
      <c r="DY21" s="414"/>
      <c r="DZ21" s="414"/>
      <c r="EA21" s="414"/>
      <c r="EB21" s="414"/>
      <c r="EC21" s="414"/>
      <c r="ED21" s="414"/>
      <c r="EE21" s="414"/>
      <c r="EF21" s="414"/>
      <c r="EG21" s="414"/>
    </row>
    <row r="22" spans="1:137" s="291" customFormat="1" ht="26.4" customHeight="1" x14ac:dyDescent="0.35">
      <c r="A22" s="289" t="s">
        <v>66</v>
      </c>
      <c r="B22" s="294"/>
      <c r="C22" s="647">
        <f t="shared" ref="C22:AP22" si="6">SUM(C23:C28)</f>
        <v>260</v>
      </c>
      <c r="D22" s="647">
        <f t="shared" si="6"/>
        <v>6</v>
      </c>
      <c r="E22" s="647">
        <f t="shared" si="6"/>
        <v>2948</v>
      </c>
      <c r="F22" s="647">
        <f t="shared" si="6"/>
        <v>1036</v>
      </c>
      <c r="G22" s="647">
        <f t="shared" si="6"/>
        <v>879</v>
      </c>
      <c r="H22" s="647">
        <f t="shared" si="6"/>
        <v>128</v>
      </c>
      <c r="I22" s="647">
        <f t="shared" si="6"/>
        <v>1140</v>
      </c>
      <c r="J22" s="647">
        <f t="shared" si="6"/>
        <v>299</v>
      </c>
      <c r="K22" s="647">
        <f t="shared" si="6"/>
        <v>916</v>
      </c>
      <c r="L22" s="647">
        <f t="shared" si="6"/>
        <v>1160</v>
      </c>
      <c r="M22" s="647">
        <f t="shared" si="6"/>
        <v>224</v>
      </c>
      <c r="N22" s="647">
        <f t="shared" si="6"/>
        <v>196</v>
      </c>
      <c r="O22" s="647">
        <f t="shared" si="6"/>
        <v>322</v>
      </c>
      <c r="P22" s="647">
        <f t="shared" si="6"/>
        <v>603</v>
      </c>
      <c r="Q22" s="647">
        <f t="shared" si="6"/>
        <v>640</v>
      </c>
      <c r="R22" s="647">
        <f t="shared" si="6"/>
        <v>10491</v>
      </c>
      <c r="S22" s="647">
        <f t="shared" si="6"/>
        <v>1060</v>
      </c>
      <c r="T22" s="647">
        <f t="shared" si="6"/>
        <v>456</v>
      </c>
      <c r="U22" s="647">
        <f t="shared" si="6"/>
        <v>3839</v>
      </c>
      <c r="V22" s="647">
        <f t="shared" si="6"/>
        <v>28296</v>
      </c>
      <c r="W22" s="647">
        <f t="shared" si="6"/>
        <v>2993</v>
      </c>
      <c r="X22" s="647">
        <f t="shared" si="6"/>
        <v>850</v>
      </c>
      <c r="Y22" s="647">
        <f t="shared" si="6"/>
        <v>277</v>
      </c>
      <c r="Z22" s="647">
        <f t="shared" si="6"/>
        <v>135</v>
      </c>
      <c r="AA22" s="647">
        <f t="shared" si="6"/>
        <v>3406</v>
      </c>
      <c r="AB22" s="647">
        <f t="shared" si="6"/>
        <v>5655</v>
      </c>
      <c r="AC22" s="647">
        <f t="shared" si="6"/>
        <v>1121</v>
      </c>
      <c r="AD22" s="647">
        <f t="shared" si="6"/>
        <v>9234</v>
      </c>
      <c r="AE22" s="647">
        <f t="shared" si="6"/>
        <v>1914</v>
      </c>
      <c r="AF22" s="647">
        <f t="shared" si="6"/>
        <v>1406</v>
      </c>
      <c r="AG22" s="647">
        <f t="shared" si="6"/>
        <v>11210</v>
      </c>
      <c r="AH22" s="647">
        <f t="shared" si="6"/>
        <v>2033</v>
      </c>
      <c r="AI22" s="647">
        <f t="shared" si="6"/>
        <v>877</v>
      </c>
      <c r="AJ22" s="647">
        <f t="shared" si="6"/>
        <v>21722</v>
      </c>
      <c r="AK22" s="647">
        <f t="shared" si="6"/>
        <v>22772</v>
      </c>
      <c r="AL22" s="647">
        <f t="shared" si="6"/>
        <v>1067</v>
      </c>
      <c r="AM22" s="647">
        <f t="shared" si="6"/>
        <v>2157</v>
      </c>
      <c r="AN22" s="647">
        <f t="shared" si="6"/>
        <v>627</v>
      </c>
      <c r="AO22" s="647">
        <f t="shared" si="6"/>
        <v>0</v>
      </c>
      <c r="AP22" s="648">
        <f t="shared" si="6"/>
        <v>133864</v>
      </c>
      <c r="AR22" s="286"/>
      <c r="AT22" s="446"/>
      <c r="AU22" s="446"/>
      <c r="AV22" s="446"/>
      <c r="AW22" s="446"/>
      <c r="AX22" s="446"/>
      <c r="AY22" s="446"/>
      <c r="AZ22" s="446"/>
      <c r="BA22" s="446"/>
      <c r="BB22" s="446"/>
      <c r="BC22" s="446"/>
      <c r="BD22" s="446"/>
      <c r="BE22" s="446"/>
      <c r="BF22" s="446"/>
      <c r="BG22" s="446"/>
      <c r="BH22" s="446"/>
      <c r="BI22" s="446"/>
      <c r="BJ22" s="446"/>
      <c r="BK22" s="446"/>
      <c r="BL22" s="446"/>
      <c r="BM22" s="446"/>
      <c r="BN22" s="446"/>
      <c r="BO22" s="446"/>
      <c r="BP22" s="446"/>
      <c r="BQ22" s="446"/>
      <c r="BR22" s="446"/>
      <c r="BS22" s="446"/>
      <c r="BT22" s="446"/>
      <c r="BU22" s="446"/>
      <c r="BV22" s="446"/>
      <c r="BW22" s="446"/>
      <c r="BX22" s="446"/>
      <c r="BY22" s="446"/>
      <c r="BZ22" s="446"/>
      <c r="CA22" s="446"/>
      <c r="CB22" s="446"/>
      <c r="CC22" s="446"/>
      <c r="CD22" s="446"/>
      <c r="CE22" s="446"/>
      <c r="CF22" s="446"/>
      <c r="CG22" s="446"/>
      <c r="CH22" s="446"/>
      <c r="CI22" s="446"/>
      <c r="CJ22" s="446"/>
      <c r="CK22" s="446"/>
      <c r="CL22" s="446"/>
      <c r="CM22" s="446"/>
      <c r="CN22" s="446"/>
      <c r="CO22" s="446"/>
      <c r="CP22" s="446"/>
      <c r="CQ22" s="446"/>
      <c r="CR22" s="446"/>
      <c r="CS22" s="446"/>
      <c r="CT22" s="446"/>
      <c r="CU22" s="446"/>
      <c r="CV22" s="446"/>
      <c r="CW22" s="446"/>
      <c r="CX22" s="446"/>
      <c r="CY22" s="446"/>
      <c r="CZ22" s="446"/>
      <c r="DA22" s="446"/>
      <c r="DB22" s="446"/>
      <c r="DC22" s="446"/>
      <c r="DD22" s="446"/>
      <c r="DE22" s="446"/>
      <c r="DF22" s="446"/>
      <c r="DG22" s="446"/>
      <c r="DH22" s="446"/>
      <c r="DI22" s="446"/>
      <c r="DJ22" s="446"/>
      <c r="DK22" s="446"/>
      <c r="DL22" s="446"/>
      <c r="DM22" s="446"/>
      <c r="DN22" s="446"/>
      <c r="DO22" s="446"/>
      <c r="DP22" s="446"/>
      <c r="DQ22" s="446"/>
      <c r="DR22" s="446"/>
      <c r="DS22" s="446"/>
      <c r="DT22" s="446"/>
      <c r="DU22" s="446"/>
      <c r="DV22" s="446"/>
      <c r="DW22" s="446"/>
      <c r="DX22" s="446"/>
      <c r="DY22" s="446"/>
      <c r="DZ22" s="446"/>
      <c r="EA22" s="446"/>
      <c r="EB22" s="446"/>
      <c r="EC22" s="446"/>
      <c r="ED22" s="446"/>
      <c r="EE22" s="446"/>
      <c r="EF22" s="446"/>
      <c r="EG22" s="446"/>
    </row>
    <row r="23" spans="1:137" s="286" customFormat="1" ht="21" customHeight="1" x14ac:dyDescent="0.35">
      <c r="A23" s="245"/>
      <c r="B23" s="285" t="s">
        <v>67</v>
      </c>
      <c r="C23" s="643">
        <v>9</v>
      </c>
      <c r="D23" s="643">
        <v>0</v>
      </c>
      <c r="E23" s="643">
        <v>512</v>
      </c>
      <c r="F23" s="643">
        <v>44</v>
      </c>
      <c r="G23" s="643">
        <v>108</v>
      </c>
      <c r="H23" s="643">
        <v>0</v>
      </c>
      <c r="I23" s="643">
        <v>4</v>
      </c>
      <c r="J23" s="643">
        <v>0</v>
      </c>
      <c r="K23" s="643">
        <v>129</v>
      </c>
      <c r="L23" s="643">
        <v>73</v>
      </c>
      <c r="M23" s="643">
        <v>0</v>
      </c>
      <c r="N23" s="643">
        <v>32</v>
      </c>
      <c r="O23" s="643">
        <v>25</v>
      </c>
      <c r="P23" s="643">
        <v>12</v>
      </c>
      <c r="Q23" s="643">
        <v>92</v>
      </c>
      <c r="R23" s="643">
        <f t="shared" ref="R23:R28" si="7">SUM(E23:Q23)</f>
        <v>1031</v>
      </c>
      <c r="S23" s="643">
        <v>43</v>
      </c>
      <c r="T23" s="643">
        <v>57</v>
      </c>
      <c r="U23" s="643">
        <v>676</v>
      </c>
      <c r="V23" s="643">
        <v>4913</v>
      </c>
      <c r="W23" s="643">
        <v>210</v>
      </c>
      <c r="X23" s="643">
        <v>85</v>
      </c>
      <c r="Y23" s="643">
        <v>24</v>
      </c>
      <c r="Z23" s="643">
        <v>66</v>
      </c>
      <c r="AA23" s="643">
        <v>151</v>
      </c>
      <c r="AB23" s="643">
        <v>581</v>
      </c>
      <c r="AC23" s="643">
        <v>159</v>
      </c>
      <c r="AD23" s="643">
        <v>1299</v>
      </c>
      <c r="AE23" s="643">
        <v>4</v>
      </c>
      <c r="AF23" s="643">
        <v>135</v>
      </c>
      <c r="AG23" s="643">
        <v>1220</v>
      </c>
      <c r="AH23" s="643">
        <v>237</v>
      </c>
      <c r="AI23" s="643">
        <v>87</v>
      </c>
      <c r="AJ23" s="643">
        <v>4120</v>
      </c>
      <c r="AK23" s="643">
        <v>3310</v>
      </c>
      <c r="AL23" s="643">
        <v>84</v>
      </c>
      <c r="AM23" s="643">
        <v>204</v>
      </c>
      <c r="AN23" s="643">
        <v>109</v>
      </c>
      <c r="AO23" s="643">
        <v>0</v>
      </c>
      <c r="AP23" s="644">
        <f t="shared" ref="AP23:AP28" si="8">SUM(S23:AO23)+R23+C23+D23</f>
        <v>18814</v>
      </c>
      <c r="AT23" s="414"/>
      <c r="AU23" s="414"/>
      <c r="AV23" s="414"/>
      <c r="AW23" s="414"/>
      <c r="AX23" s="414"/>
      <c r="AY23" s="414"/>
      <c r="AZ23" s="414"/>
      <c r="BA23" s="414"/>
      <c r="BB23" s="414"/>
      <c r="BC23" s="414"/>
      <c r="BD23" s="414"/>
      <c r="BE23" s="414"/>
      <c r="BF23" s="414"/>
      <c r="BG23" s="414"/>
      <c r="BH23" s="414"/>
      <c r="BI23" s="414"/>
      <c r="BJ23" s="414"/>
      <c r="BK23" s="414"/>
      <c r="BL23" s="414"/>
      <c r="BM23" s="414"/>
      <c r="BN23" s="414"/>
      <c r="BO23" s="414"/>
      <c r="BP23" s="414"/>
      <c r="BQ23" s="414"/>
      <c r="BR23" s="414"/>
      <c r="BS23" s="414"/>
      <c r="BT23" s="414"/>
      <c r="BU23" s="414"/>
      <c r="BV23" s="414"/>
      <c r="BW23" s="414"/>
      <c r="BX23" s="414"/>
      <c r="BY23" s="414"/>
      <c r="BZ23" s="414"/>
      <c r="CA23" s="414"/>
      <c r="CB23" s="414"/>
      <c r="CC23" s="414"/>
      <c r="CD23" s="414"/>
      <c r="CE23" s="414"/>
      <c r="CF23" s="414"/>
      <c r="CG23" s="414"/>
      <c r="CH23" s="414"/>
      <c r="CI23" s="414"/>
      <c r="CJ23" s="414"/>
      <c r="CK23" s="414"/>
      <c r="CL23" s="414"/>
      <c r="CM23" s="414"/>
      <c r="CN23" s="414"/>
      <c r="CO23" s="414"/>
      <c r="CP23" s="414"/>
      <c r="CQ23" s="414"/>
      <c r="CR23" s="414"/>
      <c r="CS23" s="414"/>
      <c r="CT23" s="414"/>
      <c r="CU23" s="414"/>
      <c r="CV23" s="414"/>
      <c r="CW23" s="414"/>
      <c r="CX23" s="414"/>
      <c r="CY23" s="414"/>
      <c r="CZ23" s="414"/>
      <c r="DA23" s="414"/>
      <c r="DB23" s="414"/>
      <c r="DC23" s="414"/>
      <c r="DD23" s="414"/>
      <c r="DE23" s="414"/>
      <c r="DF23" s="414"/>
      <c r="DG23" s="414"/>
      <c r="DH23" s="414"/>
      <c r="DI23" s="414"/>
      <c r="DJ23" s="414"/>
      <c r="DK23" s="414"/>
      <c r="DL23" s="414"/>
      <c r="DM23" s="414"/>
      <c r="DN23" s="414"/>
      <c r="DO23" s="414"/>
      <c r="DP23" s="414"/>
      <c r="DQ23" s="414"/>
      <c r="DR23" s="414"/>
      <c r="DS23" s="414"/>
      <c r="DT23" s="414"/>
      <c r="DU23" s="414"/>
      <c r="DV23" s="414"/>
      <c r="DW23" s="414"/>
      <c r="DX23" s="414"/>
      <c r="DY23" s="414"/>
      <c r="DZ23" s="414"/>
      <c r="EA23" s="414"/>
      <c r="EB23" s="414"/>
      <c r="EC23" s="414"/>
      <c r="ED23" s="414"/>
      <c r="EE23" s="414"/>
      <c r="EF23" s="414"/>
      <c r="EG23" s="414"/>
    </row>
    <row r="24" spans="1:137" s="286" customFormat="1" ht="21" customHeight="1" x14ac:dyDescent="0.35">
      <c r="A24" s="245"/>
      <c r="B24" s="285" t="s">
        <v>68</v>
      </c>
      <c r="C24" s="643">
        <v>17</v>
      </c>
      <c r="D24" s="643">
        <v>0</v>
      </c>
      <c r="E24" s="643">
        <v>527</v>
      </c>
      <c r="F24" s="643">
        <v>393</v>
      </c>
      <c r="G24" s="643">
        <v>263</v>
      </c>
      <c r="H24" s="643">
        <v>0</v>
      </c>
      <c r="I24" s="643">
        <v>118</v>
      </c>
      <c r="J24" s="643">
        <v>136</v>
      </c>
      <c r="K24" s="643">
        <v>79</v>
      </c>
      <c r="L24" s="643">
        <v>103</v>
      </c>
      <c r="M24" s="643">
        <v>90</v>
      </c>
      <c r="N24" s="643">
        <v>4</v>
      </c>
      <c r="O24" s="643">
        <v>4</v>
      </c>
      <c r="P24" s="643">
        <v>3</v>
      </c>
      <c r="Q24" s="643">
        <v>140</v>
      </c>
      <c r="R24" s="643">
        <f t="shared" si="7"/>
        <v>1860</v>
      </c>
      <c r="S24" s="643">
        <v>1</v>
      </c>
      <c r="T24" s="643">
        <v>20</v>
      </c>
      <c r="U24" s="643">
        <v>465</v>
      </c>
      <c r="V24" s="643">
        <v>2671</v>
      </c>
      <c r="W24" s="643">
        <v>140</v>
      </c>
      <c r="X24" s="643">
        <v>60</v>
      </c>
      <c r="Y24" s="643">
        <v>7</v>
      </c>
      <c r="Z24" s="643">
        <v>0</v>
      </c>
      <c r="AA24" s="643">
        <v>77</v>
      </c>
      <c r="AB24" s="643">
        <v>356</v>
      </c>
      <c r="AC24" s="643">
        <v>108</v>
      </c>
      <c r="AD24" s="643">
        <v>695</v>
      </c>
      <c r="AE24" s="643">
        <v>17</v>
      </c>
      <c r="AF24" s="643">
        <v>149</v>
      </c>
      <c r="AG24" s="643">
        <v>434</v>
      </c>
      <c r="AH24" s="643">
        <v>67</v>
      </c>
      <c r="AI24" s="643">
        <v>49</v>
      </c>
      <c r="AJ24" s="643">
        <v>1685</v>
      </c>
      <c r="AK24" s="643">
        <v>2181</v>
      </c>
      <c r="AL24" s="643">
        <v>46</v>
      </c>
      <c r="AM24" s="643">
        <v>101</v>
      </c>
      <c r="AN24" s="643">
        <v>82</v>
      </c>
      <c r="AO24" s="643">
        <v>0</v>
      </c>
      <c r="AP24" s="644">
        <f t="shared" si="8"/>
        <v>11288</v>
      </c>
      <c r="AT24" s="414"/>
      <c r="AU24" s="414"/>
      <c r="AV24" s="414"/>
      <c r="AW24" s="414"/>
      <c r="AX24" s="414"/>
      <c r="AY24" s="414"/>
      <c r="AZ24" s="414"/>
      <c r="BA24" s="414"/>
      <c r="BB24" s="414"/>
      <c r="BC24" s="414"/>
      <c r="BD24" s="414"/>
      <c r="BE24" s="414"/>
      <c r="BF24" s="414"/>
      <c r="BG24" s="414"/>
      <c r="BH24" s="414"/>
      <c r="BI24" s="414"/>
      <c r="BJ24" s="414"/>
      <c r="BK24" s="414"/>
      <c r="BL24" s="414"/>
      <c r="BM24" s="414"/>
      <c r="BN24" s="414"/>
      <c r="BO24" s="414"/>
      <c r="BP24" s="414"/>
      <c r="BQ24" s="414"/>
      <c r="BR24" s="414"/>
      <c r="BS24" s="414"/>
      <c r="BT24" s="414"/>
      <c r="BU24" s="414"/>
      <c r="BV24" s="414"/>
      <c r="BW24" s="414"/>
      <c r="BX24" s="414"/>
      <c r="BY24" s="414"/>
      <c r="BZ24" s="414"/>
      <c r="CA24" s="414"/>
      <c r="CB24" s="414"/>
      <c r="CC24" s="414"/>
      <c r="CD24" s="414"/>
      <c r="CE24" s="414"/>
      <c r="CF24" s="414"/>
      <c r="CG24" s="414"/>
      <c r="CH24" s="414"/>
      <c r="CI24" s="414"/>
      <c r="CJ24" s="414"/>
      <c r="CK24" s="414"/>
      <c r="CL24" s="414"/>
      <c r="CM24" s="414"/>
      <c r="CN24" s="414"/>
      <c r="CO24" s="414"/>
      <c r="CP24" s="414"/>
      <c r="CQ24" s="414"/>
      <c r="CR24" s="414"/>
      <c r="CS24" s="414"/>
      <c r="CT24" s="414"/>
      <c r="CU24" s="414"/>
      <c r="CV24" s="414"/>
      <c r="CW24" s="414"/>
      <c r="CX24" s="414"/>
      <c r="CY24" s="414"/>
      <c r="CZ24" s="414"/>
      <c r="DA24" s="414"/>
      <c r="DB24" s="414"/>
      <c r="DC24" s="414"/>
      <c r="DD24" s="414"/>
      <c r="DE24" s="414"/>
      <c r="DF24" s="414"/>
      <c r="DG24" s="414"/>
      <c r="DH24" s="414"/>
      <c r="DI24" s="414"/>
      <c r="DJ24" s="414"/>
      <c r="DK24" s="414"/>
      <c r="DL24" s="414"/>
      <c r="DM24" s="414"/>
      <c r="DN24" s="414"/>
      <c r="DO24" s="414"/>
      <c r="DP24" s="414"/>
      <c r="DQ24" s="414"/>
      <c r="DR24" s="414"/>
      <c r="DS24" s="414"/>
      <c r="DT24" s="414"/>
      <c r="DU24" s="414"/>
      <c r="DV24" s="414"/>
      <c r="DW24" s="414"/>
      <c r="DX24" s="414"/>
      <c r="DY24" s="414"/>
      <c r="DZ24" s="414"/>
      <c r="EA24" s="414"/>
      <c r="EB24" s="414"/>
      <c r="EC24" s="414"/>
      <c r="ED24" s="414"/>
      <c r="EE24" s="414"/>
      <c r="EF24" s="414"/>
      <c r="EG24" s="414"/>
    </row>
    <row r="25" spans="1:137" s="286" customFormat="1" ht="21" customHeight="1" x14ac:dyDescent="0.35">
      <c r="A25" s="245"/>
      <c r="B25" s="285" t="s">
        <v>69</v>
      </c>
      <c r="C25" s="643">
        <v>8</v>
      </c>
      <c r="D25" s="643">
        <v>1</v>
      </c>
      <c r="E25" s="643">
        <v>218</v>
      </c>
      <c r="F25" s="643">
        <v>2</v>
      </c>
      <c r="G25" s="643">
        <v>122</v>
      </c>
      <c r="H25" s="643">
        <v>0</v>
      </c>
      <c r="I25" s="643">
        <v>22</v>
      </c>
      <c r="J25" s="643">
        <v>0</v>
      </c>
      <c r="K25" s="643">
        <v>35</v>
      </c>
      <c r="L25" s="643">
        <v>58</v>
      </c>
      <c r="M25" s="643">
        <v>0</v>
      </c>
      <c r="N25" s="643">
        <v>2</v>
      </c>
      <c r="O25" s="643">
        <v>39</v>
      </c>
      <c r="P25" s="643">
        <v>26</v>
      </c>
      <c r="Q25" s="643">
        <v>38</v>
      </c>
      <c r="R25" s="643">
        <f t="shared" si="7"/>
        <v>562</v>
      </c>
      <c r="S25" s="643">
        <v>1</v>
      </c>
      <c r="T25" s="643">
        <v>15</v>
      </c>
      <c r="U25" s="643">
        <v>141</v>
      </c>
      <c r="V25" s="643">
        <v>1298</v>
      </c>
      <c r="W25" s="643">
        <v>28</v>
      </c>
      <c r="X25" s="643">
        <v>19</v>
      </c>
      <c r="Y25" s="643">
        <v>6</v>
      </c>
      <c r="Z25" s="643">
        <v>0</v>
      </c>
      <c r="AA25" s="643">
        <v>22</v>
      </c>
      <c r="AB25" s="643">
        <v>210</v>
      </c>
      <c r="AC25" s="643">
        <v>47</v>
      </c>
      <c r="AD25" s="643">
        <v>402</v>
      </c>
      <c r="AE25" s="643">
        <v>0</v>
      </c>
      <c r="AF25" s="643">
        <v>25</v>
      </c>
      <c r="AG25" s="643">
        <v>206</v>
      </c>
      <c r="AH25" s="643">
        <v>48</v>
      </c>
      <c r="AI25" s="643">
        <v>18</v>
      </c>
      <c r="AJ25" s="643">
        <v>1808</v>
      </c>
      <c r="AK25" s="643">
        <v>1207</v>
      </c>
      <c r="AL25" s="643">
        <v>29</v>
      </c>
      <c r="AM25" s="643">
        <v>51</v>
      </c>
      <c r="AN25" s="643">
        <v>35</v>
      </c>
      <c r="AO25" s="643">
        <v>0</v>
      </c>
      <c r="AP25" s="644">
        <f t="shared" si="8"/>
        <v>6187</v>
      </c>
      <c r="AT25" s="414"/>
      <c r="AU25" s="414"/>
      <c r="AV25" s="414"/>
      <c r="AW25" s="414"/>
      <c r="AX25" s="414"/>
      <c r="AY25" s="414"/>
      <c r="AZ25" s="414"/>
      <c r="BA25" s="414"/>
      <c r="BB25" s="414"/>
      <c r="BC25" s="414"/>
      <c r="BD25" s="414"/>
      <c r="BE25" s="414"/>
      <c r="BF25" s="414"/>
      <c r="BG25" s="414"/>
      <c r="BH25" s="414"/>
      <c r="BI25" s="414"/>
      <c r="BJ25" s="414"/>
      <c r="BK25" s="414"/>
      <c r="BL25" s="414"/>
      <c r="BM25" s="414"/>
      <c r="BN25" s="414"/>
      <c r="BO25" s="414"/>
      <c r="BP25" s="414"/>
      <c r="BQ25" s="414"/>
      <c r="BR25" s="414"/>
      <c r="BS25" s="414"/>
      <c r="BT25" s="414"/>
      <c r="BU25" s="414"/>
      <c r="BV25" s="414"/>
      <c r="BW25" s="414"/>
      <c r="BX25" s="414"/>
      <c r="BY25" s="414"/>
      <c r="BZ25" s="414"/>
      <c r="CA25" s="414"/>
      <c r="CB25" s="414"/>
      <c r="CC25" s="414"/>
      <c r="CD25" s="414"/>
      <c r="CE25" s="414"/>
      <c r="CF25" s="414"/>
      <c r="CG25" s="414"/>
      <c r="CH25" s="414"/>
      <c r="CI25" s="414"/>
      <c r="CJ25" s="414"/>
      <c r="CK25" s="414"/>
      <c r="CL25" s="414"/>
      <c r="CM25" s="414"/>
      <c r="CN25" s="414"/>
      <c r="CO25" s="414"/>
      <c r="CP25" s="414"/>
      <c r="CQ25" s="414"/>
      <c r="CR25" s="414"/>
      <c r="CS25" s="414"/>
      <c r="CT25" s="414"/>
      <c r="CU25" s="414"/>
      <c r="CV25" s="414"/>
      <c r="CW25" s="414"/>
      <c r="CX25" s="414"/>
      <c r="CY25" s="414"/>
      <c r="CZ25" s="414"/>
      <c r="DA25" s="414"/>
      <c r="DB25" s="414"/>
      <c r="DC25" s="414"/>
      <c r="DD25" s="414"/>
      <c r="DE25" s="414"/>
      <c r="DF25" s="414"/>
      <c r="DG25" s="414"/>
      <c r="DH25" s="414"/>
      <c r="DI25" s="414"/>
      <c r="DJ25" s="414"/>
      <c r="DK25" s="414"/>
      <c r="DL25" s="414"/>
      <c r="DM25" s="414"/>
      <c r="DN25" s="414"/>
      <c r="DO25" s="414"/>
      <c r="DP25" s="414"/>
      <c r="DQ25" s="414"/>
      <c r="DR25" s="414"/>
      <c r="DS25" s="414"/>
      <c r="DT25" s="414"/>
      <c r="DU25" s="414"/>
      <c r="DV25" s="414"/>
      <c r="DW25" s="414"/>
      <c r="DX25" s="414"/>
      <c r="DY25" s="414"/>
      <c r="DZ25" s="414"/>
      <c r="EA25" s="414"/>
      <c r="EB25" s="414"/>
      <c r="EC25" s="414"/>
      <c r="ED25" s="414"/>
      <c r="EE25" s="414"/>
      <c r="EF25" s="414"/>
      <c r="EG25" s="414"/>
    </row>
    <row r="26" spans="1:137" s="286" customFormat="1" ht="21" customHeight="1" x14ac:dyDescent="0.35">
      <c r="A26" s="245"/>
      <c r="B26" s="285" t="s">
        <v>70</v>
      </c>
      <c r="C26" s="643">
        <v>196</v>
      </c>
      <c r="D26" s="643">
        <v>2</v>
      </c>
      <c r="E26" s="643">
        <v>1163</v>
      </c>
      <c r="F26" s="643">
        <v>234</v>
      </c>
      <c r="G26" s="643">
        <v>273</v>
      </c>
      <c r="H26" s="643">
        <v>128</v>
      </c>
      <c r="I26" s="643">
        <v>703</v>
      </c>
      <c r="J26" s="643">
        <v>154</v>
      </c>
      <c r="K26" s="643">
        <v>343</v>
      </c>
      <c r="L26" s="643">
        <v>666</v>
      </c>
      <c r="M26" s="643">
        <v>20</v>
      </c>
      <c r="N26" s="643">
        <v>69</v>
      </c>
      <c r="O26" s="643">
        <v>151</v>
      </c>
      <c r="P26" s="643">
        <v>535</v>
      </c>
      <c r="Q26" s="643">
        <v>258</v>
      </c>
      <c r="R26" s="643">
        <f t="shared" si="7"/>
        <v>4697</v>
      </c>
      <c r="S26" s="643">
        <v>795</v>
      </c>
      <c r="T26" s="643">
        <v>172</v>
      </c>
      <c r="U26" s="643">
        <v>1464</v>
      </c>
      <c r="V26" s="643">
        <v>12091</v>
      </c>
      <c r="W26" s="643">
        <v>1026</v>
      </c>
      <c r="X26" s="643">
        <v>561</v>
      </c>
      <c r="Y26" s="643">
        <v>222</v>
      </c>
      <c r="Z26" s="643">
        <v>68</v>
      </c>
      <c r="AA26" s="643">
        <v>2717</v>
      </c>
      <c r="AB26" s="643">
        <v>3441</v>
      </c>
      <c r="AC26" s="643">
        <v>537</v>
      </c>
      <c r="AD26" s="643">
        <v>5353</v>
      </c>
      <c r="AE26" s="643">
        <v>1865</v>
      </c>
      <c r="AF26" s="643">
        <v>837</v>
      </c>
      <c r="AG26" s="643">
        <v>7898</v>
      </c>
      <c r="AH26" s="643">
        <v>1339</v>
      </c>
      <c r="AI26" s="643">
        <v>544</v>
      </c>
      <c r="AJ26" s="643">
        <v>8730</v>
      </c>
      <c r="AK26" s="643">
        <v>10696</v>
      </c>
      <c r="AL26" s="643">
        <v>772</v>
      </c>
      <c r="AM26" s="643">
        <v>1431</v>
      </c>
      <c r="AN26" s="643">
        <v>215</v>
      </c>
      <c r="AO26" s="643">
        <v>0</v>
      </c>
      <c r="AP26" s="644">
        <f t="shared" si="8"/>
        <v>67669</v>
      </c>
      <c r="AT26" s="414"/>
      <c r="AU26" s="414"/>
      <c r="AV26" s="414"/>
      <c r="AW26" s="414"/>
      <c r="AX26" s="414"/>
      <c r="AY26" s="414"/>
      <c r="AZ26" s="414"/>
      <c r="BA26" s="414"/>
      <c r="BB26" s="414"/>
      <c r="BC26" s="414"/>
      <c r="BD26" s="414"/>
      <c r="BE26" s="414"/>
      <c r="BF26" s="414"/>
      <c r="BG26" s="414"/>
      <c r="BH26" s="414"/>
      <c r="BI26" s="414"/>
      <c r="BJ26" s="414"/>
      <c r="BK26" s="414"/>
      <c r="BL26" s="414"/>
      <c r="BM26" s="414"/>
      <c r="BN26" s="414"/>
      <c r="BO26" s="414"/>
      <c r="BP26" s="414"/>
      <c r="BQ26" s="414"/>
      <c r="BR26" s="414"/>
      <c r="BS26" s="414"/>
      <c r="BT26" s="414"/>
      <c r="BU26" s="414"/>
      <c r="BV26" s="414"/>
      <c r="BW26" s="414"/>
      <c r="BX26" s="414"/>
      <c r="BY26" s="414"/>
      <c r="BZ26" s="414"/>
      <c r="CA26" s="414"/>
      <c r="CB26" s="414"/>
      <c r="CC26" s="414"/>
      <c r="CD26" s="414"/>
      <c r="CE26" s="414"/>
      <c r="CF26" s="414"/>
      <c r="CG26" s="414"/>
      <c r="CH26" s="414"/>
      <c r="CI26" s="414"/>
      <c r="CJ26" s="414"/>
      <c r="CK26" s="414"/>
      <c r="CL26" s="414"/>
      <c r="CM26" s="414"/>
      <c r="CN26" s="414"/>
      <c r="CO26" s="414"/>
      <c r="CP26" s="414"/>
      <c r="CQ26" s="414"/>
      <c r="CR26" s="414"/>
      <c r="CS26" s="414"/>
      <c r="CT26" s="414"/>
      <c r="CU26" s="414"/>
      <c r="CV26" s="414"/>
      <c r="CW26" s="414"/>
      <c r="CX26" s="414"/>
      <c r="CY26" s="414"/>
      <c r="CZ26" s="414"/>
      <c r="DA26" s="414"/>
      <c r="DB26" s="414"/>
      <c r="DC26" s="414"/>
      <c r="DD26" s="414"/>
      <c r="DE26" s="414"/>
      <c r="DF26" s="414"/>
      <c r="DG26" s="414"/>
      <c r="DH26" s="414"/>
      <c r="DI26" s="414"/>
      <c r="DJ26" s="414"/>
      <c r="DK26" s="414"/>
      <c r="DL26" s="414"/>
      <c r="DM26" s="414"/>
      <c r="DN26" s="414"/>
      <c r="DO26" s="414"/>
      <c r="DP26" s="414"/>
      <c r="DQ26" s="414"/>
      <c r="DR26" s="414"/>
      <c r="DS26" s="414"/>
      <c r="DT26" s="414"/>
      <c r="DU26" s="414"/>
      <c r="DV26" s="414"/>
      <c r="DW26" s="414"/>
      <c r="DX26" s="414"/>
      <c r="DY26" s="414"/>
      <c r="DZ26" s="414"/>
      <c r="EA26" s="414"/>
      <c r="EB26" s="414"/>
      <c r="EC26" s="414"/>
      <c r="ED26" s="414"/>
      <c r="EE26" s="414"/>
      <c r="EF26" s="414"/>
      <c r="EG26" s="414"/>
    </row>
    <row r="27" spans="1:137" s="286" customFormat="1" ht="21" customHeight="1" x14ac:dyDescent="0.35">
      <c r="A27" s="245"/>
      <c r="B27" s="285" t="s">
        <v>71</v>
      </c>
      <c r="C27" s="643">
        <v>4</v>
      </c>
      <c r="D27" s="643">
        <v>0</v>
      </c>
      <c r="E27" s="643">
        <v>104</v>
      </c>
      <c r="F27" s="643">
        <v>286</v>
      </c>
      <c r="G27" s="643">
        <v>42</v>
      </c>
      <c r="H27" s="643">
        <v>0</v>
      </c>
      <c r="I27" s="643">
        <v>23</v>
      </c>
      <c r="J27" s="643">
        <v>0</v>
      </c>
      <c r="K27" s="643">
        <v>152</v>
      </c>
      <c r="L27" s="643">
        <v>97</v>
      </c>
      <c r="M27" s="643">
        <v>101</v>
      </c>
      <c r="N27" s="643">
        <v>1</v>
      </c>
      <c r="O27" s="643">
        <v>10</v>
      </c>
      <c r="P27" s="643">
        <v>0</v>
      </c>
      <c r="Q27" s="643">
        <v>30</v>
      </c>
      <c r="R27" s="643">
        <f t="shared" si="7"/>
        <v>846</v>
      </c>
      <c r="S27" s="643">
        <v>1</v>
      </c>
      <c r="T27" s="643">
        <v>10</v>
      </c>
      <c r="U27" s="643">
        <v>272</v>
      </c>
      <c r="V27" s="643">
        <v>1801</v>
      </c>
      <c r="W27" s="643">
        <v>112</v>
      </c>
      <c r="X27" s="643">
        <v>38</v>
      </c>
      <c r="Y27" s="643">
        <v>1</v>
      </c>
      <c r="Z27" s="643">
        <v>0</v>
      </c>
      <c r="AA27" s="643">
        <v>161</v>
      </c>
      <c r="AB27" s="643">
        <v>389</v>
      </c>
      <c r="AC27" s="643">
        <v>75</v>
      </c>
      <c r="AD27" s="643">
        <v>470</v>
      </c>
      <c r="AE27" s="643">
        <v>25</v>
      </c>
      <c r="AF27" s="643">
        <v>149</v>
      </c>
      <c r="AG27" s="643">
        <v>247</v>
      </c>
      <c r="AH27" s="643">
        <v>77</v>
      </c>
      <c r="AI27" s="643">
        <v>21</v>
      </c>
      <c r="AJ27" s="643">
        <v>1538</v>
      </c>
      <c r="AK27" s="643">
        <v>2390</v>
      </c>
      <c r="AL27" s="643">
        <v>39</v>
      </c>
      <c r="AM27" s="643">
        <v>69</v>
      </c>
      <c r="AN27" s="643">
        <v>63</v>
      </c>
      <c r="AO27" s="643">
        <v>0</v>
      </c>
      <c r="AP27" s="644">
        <f t="shared" si="8"/>
        <v>8798</v>
      </c>
      <c r="AT27" s="414"/>
      <c r="AU27" s="414"/>
      <c r="AV27" s="414"/>
      <c r="AW27" s="414"/>
      <c r="AX27" s="414"/>
      <c r="AY27" s="414"/>
      <c r="AZ27" s="414"/>
      <c r="BA27" s="414"/>
      <c r="BB27" s="414"/>
      <c r="BC27" s="414"/>
      <c r="BD27" s="414"/>
      <c r="BE27" s="414"/>
      <c r="BF27" s="414"/>
      <c r="BG27" s="414"/>
      <c r="BH27" s="414"/>
      <c r="BI27" s="414"/>
      <c r="BJ27" s="414"/>
      <c r="BK27" s="414"/>
      <c r="BL27" s="414"/>
      <c r="BM27" s="414"/>
      <c r="BN27" s="414"/>
      <c r="BO27" s="414"/>
      <c r="BP27" s="414"/>
      <c r="BQ27" s="414"/>
      <c r="BR27" s="414"/>
      <c r="BS27" s="414"/>
      <c r="BT27" s="414"/>
      <c r="BU27" s="414"/>
      <c r="BV27" s="414"/>
      <c r="BW27" s="414"/>
      <c r="BX27" s="414"/>
      <c r="BY27" s="414"/>
      <c r="BZ27" s="414"/>
      <c r="CA27" s="414"/>
      <c r="CB27" s="414"/>
      <c r="CC27" s="414"/>
      <c r="CD27" s="414"/>
      <c r="CE27" s="414"/>
      <c r="CF27" s="414"/>
      <c r="CG27" s="414"/>
      <c r="CH27" s="414"/>
      <c r="CI27" s="414"/>
      <c r="CJ27" s="414"/>
      <c r="CK27" s="414"/>
      <c r="CL27" s="414"/>
      <c r="CM27" s="414"/>
      <c r="CN27" s="414"/>
      <c r="CO27" s="414"/>
      <c r="CP27" s="414"/>
      <c r="CQ27" s="414"/>
      <c r="CR27" s="414"/>
      <c r="CS27" s="414"/>
      <c r="CT27" s="414"/>
      <c r="CU27" s="414"/>
      <c r="CV27" s="414"/>
      <c r="CW27" s="414"/>
      <c r="CX27" s="414"/>
      <c r="CY27" s="414"/>
      <c r="CZ27" s="414"/>
      <c r="DA27" s="414"/>
      <c r="DB27" s="414"/>
      <c r="DC27" s="414"/>
      <c r="DD27" s="414"/>
      <c r="DE27" s="414"/>
      <c r="DF27" s="414"/>
      <c r="DG27" s="414"/>
      <c r="DH27" s="414"/>
      <c r="DI27" s="414"/>
      <c r="DJ27" s="414"/>
      <c r="DK27" s="414"/>
      <c r="DL27" s="414"/>
      <c r="DM27" s="414"/>
      <c r="DN27" s="414"/>
      <c r="DO27" s="414"/>
      <c r="DP27" s="414"/>
      <c r="DQ27" s="414"/>
      <c r="DR27" s="414"/>
      <c r="DS27" s="414"/>
      <c r="DT27" s="414"/>
      <c r="DU27" s="414"/>
      <c r="DV27" s="414"/>
      <c r="DW27" s="414"/>
      <c r="DX27" s="414"/>
      <c r="DY27" s="414"/>
      <c r="DZ27" s="414"/>
      <c r="EA27" s="414"/>
      <c r="EB27" s="414"/>
      <c r="EC27" s="414"/>
      <c r="ED27" s="414"/>
      <c r="EE27" s="414"/>
      <c r="EF27" s="414"/>
      <c r="EG27" s="414"/>
    </row>
    <row r="28" spans="1:137" s="286" customFormat="1" ht="21" customHeight="1" x14ac:dyDescent="0.35">
      <c r="A28" s="245"/>
      <c r="B28" s="285" t="s">
        <v>72</v>
      </c>
      <c r="C28" s="643">
        <v>26</v>
      </c>
      <c r="D28" s="643">
        <v>3</v>
      </c>
      <c r="E28" s="643">
        <v>424</v>
      </c>
      <c r="F28" s="643">
        <v>77</v>
      </c>
      <c r="G28" s="643">
        <v>71</v>
      </c>
      <c r="H28" s="643">
        <v>0</v>
      </c>
      <c r="I28" s="643">
        <v>270</v>
      </c>
      <c r="J28" s="643">
        <v>9</v>
      </c>
      <c r="K28" s="643">
        <v>178</v>
      </c>
      <c r="L28" s="643">
        <v>163</v>
      </c>
      <c r="M28" s="643">
        <v>13</v>
      </c>
      <c r="N28" s="643">
        <v>88</v>
      </c>
      <c r="O28" s="643">
        <v>93</v>
      </c>
      <c r="P28" s="643">
        <v>27</v>
      </c>
      <c r="Q28" s="643">
        <v>82</v>
      </c>
      <c r="R28" s="643">
        <f t="shared" si="7"/>
        <v>1495</v>
      </c>
      <c r="S28" s="643">
        <v>219</v>
      </c>
      <c r="T28" s="643">
        <v>182</v>
      </c>
      <c r="U28" s="643">
        <v>821</v>
      </c>
      <c r="V28" s="643">
        <v>5522</v>
      </c>
      <c r="W28" s="643">
        <v>1477</v>
      </c>
      <c r="X28" s="643">
        <v>87</v>
      </c>
      <c r="Y28" s="643">
        <v>17</v>
      </c>
      <c r="Z28" s="643">
        <v>1</v>
      </c>
      <c r="AA28" s="643">
        <v>278</v>
      </c>
      <c r="AB28" s="643">
        <v>678</v>
      </c>
      <c r="AC28" s="643">
        <v>195</v>
      </c>
      <c r="AD28" s="643">
        <v>1015</v>
      </c>
      <c r="AE28" s="643">
        <v>3</v>
      </c>
      <c r="AF28" s="643">
        <v>111</v>
      </c>
      <c r="AG28" s="643">
        <v>1205</v>
      </c>
      <c r="AH28" s="643">
        <v>265</v>
      </c>
      <c r="AI28" s="643">
        <v>158</v>
      </c>
      <c r="AJ28" s="643">
        <v>3841</v>
      </c>
      <c r="AK28" s="643">
        <v>2988</v>
      </c>
      <c r="AL28" s="643">
        <v>97</v>
      </c>
      <c r="AM28" s="643">
        <v>301</v>
      </c>
      <c r="AN28" s="643">
        <v>123</v>
      </c>
      <c r="AO28" s="643">
        <v>0</v>
      </c>
      <c r="AP28" s="644">
        <f t="shared" si="8"/>
        <v>21108</v>
      </c>
      <c r="AT28" s="414"/>
      <c r="AU28" s="414"/>
      <c r="AV28" s="414"/>
      <c r="AW28" s="414"/>
      <c r="AX28" s="414"/>
      <c r="AY28" s="414"/>
      <c r="AZ28" s="414"/>
      <c r="BA28" s="414"/>
      <c r="BB28" s="414"/>
      <c r="BC28" s="414"/>
      <c r="BD28" s="414"/>
      <c r="BE28" s="414"/>
      <c r="BF28" s="414"/>
      <c r="BG28" s="414"/>
      <c r="BH28" s="414"/>
      <c r="BI28" s="414"/>
      <c r="BJ28" s="414"/>
      <c r="BK28" s="414"/>
      <c r="BL28" s="414"/>
      <c r="BM28" s="414"/>
      <c r="BN28" s="414"/>
      <c r="BO28" s="414"/>
      <c r="BP28" s="414"/>
      <c r="BQ28" s="414"/>
      <c r="BR28" s="414"/>
      <c r="BS28" s="414"/>
      <c r="BT28" s="414"/>
      <c r="BU28" s="414"/>
      <c r="BV28" s="414"/>
      <c r="BW28" s="414"/>
      <c r="BX28" s="414"/>
      <c r="BY28" s="414"/>
      <c r="BZ28" s="414"/>
      <c r="CA28" s="414"/>
      <c r="CB28" s="414"/>
      <c r="CC28" s="414"/>
      <c r="CD28" s="414"/>
      <c r="CE28" s="414"/>
      <c r="CF28" s="414"/>
      <c r="CG28" s="414"/>
      <c r="CH28" s="414"/>
      <c r="CI28" s="414"/>
      <c r="CJ28" s="414"/>
      <c r="CK28" s="414"/>
      <c r="CL28" s="414"/>
      <c r="CM28" s="414"/>
      <c r="CN28" s="414"/>
      <c r="CO28" s="414"/>
      <c r="CP28" s="414"/>
      <c r="CQ28" s="414"/>
      <c r="CR28" s="414"/>
      <c r="CS28" s="414"/>
      <c r="CT28" s="414"/>
      <c r="CU28" s="414"/>
      <c r="CV28" s="414"/>
      <c r="CW28" s="414"/>
      <c r="CX28" s="414"/>
      <c r="CY28" s="414"/>
      <c r="CZ28" s="414"/>
      <c r="DA28" s="414"/>
      <c r="DB28" s="414"/>
      <c r="DC28" s="414"/>
      <c r="DD28" s="414"/>
      <c r="DE28" s="414"/>
      <c r="DF28" s="414"/>
      <c r="DG28" s="414"/>
      <c r="DH28" s="414"/>
      <c r="DI28" s="414"/>
      <c r="DJ28" s="414"/>
      <c r="DK28" s="414"/>
      <c r="DL28" s="414"/>
      <c r="DM28" s="414"/>
      <c r="DN28" s="414"/>
      <c r="DO28" s="414"/>
      <c r="DP28" s="414"/>
      <c r="DQ28" s="414"/>
      <c r="DR28" s="414"/>
      <c r="DS28" s="414"/>
      <c r="DT28" s="414"/>
      <c r="DU28" s="414"/>
      <c r="DV28" s="414"/>
      <c r="DW28" s="414"/>
      <c r="DX28" s="414"/>
      <c r="DY28" s="414"/>
      <c r="DZ28" s="414"/>
      <c r="EA28" s="414"/>
      <c r="EB28" s="414"/>
      <c r="EC28" s="414"/>
      <c r="ED28" s="414"/>
      <c r="EE28" s="414"/>
      <c r="EF28" s="414"/>
      <c r="EG28" s="414"/>
    </row>
    <row r="29" spans="1:137" s="291" customFormat="1" ht="26.4" customHeight="1" x14ac:dyDescent="0.35">
      <c r="A29" s="289" t="s">
        <v>73</v>
      </c>
      <c r="B29" s="294"/>
      <c r="C29" s="647">
        <f t="shared" ref="C29:Q29" si="9">SUM(C30:C37)</f>
        <v>198</v>
      </c>
      <c r="D29" s="647">
        <f t="shared" si="9"/>
        <v>0</v>
      </c>
      <c r="E29" s="647">
        <f t="shared" si="9"/>
        <v>3052</v>
      </c>
      <c r="F29" s="647">
        <f t="shared" si="9"/>
        <v>1189</v>
      </c>
      <c r="G29" s="647">
        <f t="shared" si="9"/>
        <v>804</v>
      </c>
      <c r="H29" s="647">
        <f t="shared" si="9"/>
        <v>0</v>
      </c>
      <c r="I29" s="647">
        <f t="shared" si="9"/>
        <v>394</v>
      </c>
      <c r="J29" s="647">
        <f t="shared" si="9"/>
        <v>44</v>
      </c>
      <c r="K29" s="647">
        <f t="shared" si="9"/>
        <v>740</v>
      </c>
      <c r="L29" s="647">
        <f t="shared" si="9"/>
        <v>1150</v>
      </c>
      <c r="M29" s="647">
        <f t="shared" si="9"/>
        <v>596</v>
      </c>
      <c r="N29" s="647">
        <f t="shared" si="9"/>
        <v>196</v>
      </c>
      <c r="O29" s="647">
        <f t="shared" si="9"/>
        <v>938</v>
      </c>
      <c r="P29" s="647">
        <f t="shared" si="9"/>
        <v>115</v>
      </c>
      <c r="Q29" s="647">
        <f t="shared" si="9"/>
        <v>658</v>
      </c>
      <c r="R29" s="647">
        <f t="shared" ref="R29:AP29" si="10">SUM(R30:R37)</f>
        <v>9876</v>
      </c>
      <c r="S29" s="647">
        <f t="shared" si="10"/>
        <v>336</v>
      </c>
      <c r="T29" s="647">
        <f t="shared" si="10"/>
        <v>245</v>
      </c>
      <c r="U29" s="647">
        <f t="shared" si="10"/>
        <v>2604</v>
      </c>
      <c r="V29" s="647">
        <f t="shared" si="10"/>
        <v>23342</v>
      </c>
      <c r="W29" s="647">
        <f t="shared" si="10"/>
        <v>1606</v>
      </c>
      <c r="X29" s="647">
        <f t="shared" si="10"/>
        <v>1036</v>
      </c>
      <c r="Y29" s="647">
        <f t="shared" si="10"/>
        <v>395</v>
      </c>
      <c r="Z29" s="647">
        <f t="shared" si="10"/>
        <v>27</v>
      </c>
      <c r="AA29" s="647">
        <f t="shared" si="10"/>
        <v>1265</v>
      </c>
      <c r="AB29" s="647">
        <f t="shared" si="10"/>
        <v>3991</v>
      </c>
      <c r="AC29" s="647">
        <f t="shared" si="10"/>
        <v>1279</v>
      </c>
      <c r="AD29" s="647">
        <f t="shared" si="10"/>
        <v>6251</v>
      </c>
      <c r="AE29" s="647">
        <f t="shared" si="10"/>
        <v>163</v>
      </c>
      <c r="AF29" s="647">
        <f t="shared" si="10"/>
        <v>798</v>
      </c>
      <c r="AG29" s="647">
        <f t="shared" si="10"/>
        <v>10034</v>
      </c>
      <c r="AH29" s="647">
        <f t="shared" si="10"/>
        <v>1436</v>
      </c>
      <c r="AI29" s="647">
        <f t="shared" si="10"/>
        <v>636</v>
      </c>
      <c r="AJ29" s="647">
        <f t="shared" si="10"/>
        <v>18466</v>
      </c>
      <c r="AK29" s="647">
        <f t="shared" si="10"/>
        <v>21157</v>
      </c>
      <c r="AL29" s="647">
        <f t="shared" si="10"/>
        <v>887</v>
      </c>
      <c r="AM29" s="647">
        <f t="shared" si="10"/>
        <v>1752</v>
      </c>
      <c r="AN29" s="647">
        <f t="shared" si="10"/>
        <v>466</v>
      </c>
      <c r="AO29" s="647">
        <f t="shared" si="10"/>
        <v>0</v>
      </c>
      <c r="AP29" s="648">
        <f t="shared" si="10"/>
        <v>108246</v>
      </c>
      <c r="AR29" s="286"/>
      <c r="AT29" s="446"/>
      <c r="AU29" s="446"/>
      <c r="AV29" s="446"/>
      <c r="AW29" s="446"/>
      <c r="AX29" s="446"/>
      <c r="AY29" s="446"/>
      <c r="AZ29" s="446"/>
      <c r="BA29" s="446"/>
      <c r="BB29" s="446"/>
      <c r="BC29" s="446"/>
      <c r="BD29" s="446"/>
      <c r="BE29" s="446"/>
      <c r="BF29" s="446"/>
      <c r="BG29" s="446"/>
      <c r="BH29" s="446"/>
      <c r="BI29" s="446"/>
      <c r="BJ29" s="446"/>
      <c r="BK29" s="446"/>
      <c r="BL29" s="446"/>
      <c r="BM29" s="446"/>
      <c r="BN29" s="446"/>
      <c r="BO29" s="446"/>
      <c r="BP29" s="446"/>
      <c r="BQ29" s="446"/>
      <c r="BR29" s="446"/>
      <c r="BS29" s="446"/>
      <c r="BT29" s="446"/>
      <c r="BU29" s="446"/>
      <c r="BV29" s="446"/>
      <c r="BW29" s="446"/>
      <c r="BX29" s="446"/>
      <c r="BY29" s="446"/>
      <c r="BZ29" s="446"/>
      <c r="CA29" s="446"/>
      <c r="CB29" s="446"/>
      <c r="CC29" s="446"/>
      <c r="CD29" s="446"/>
      <c r="CE29" s="446"/>
      <c r="CF29" s="446"/>
      <c r="CG29" s="446"/>
      <c r="CH29" s="446"/>
      <c r="CI29" s="446"/>
      <c r="CJ29" s="446"/>
      <c r="CK29" s="446"/>
      <c r="CL29" s="446"/>
      <c r="CM29" s="446"/>
      <c r="CN29" s="446"/>
      <c r="CO29" s="446"/>
      <c r="CP29" s="446"/>
      <c r="CQ29" s="446"/>
      <c r="CR29" s="446"/>
      <c r="CS29" s="446"/>
      <c r="CT29" s="446"/>
      <c r="CU29" s="446"/>
      <c r="CV29" s="446"/>
      <c r="CW29" s="446"/>
      <c r="CX29" s="446"/>
      <c r="CY29" s="446"/>
      <c r="CZ29" s="446"/>
      <c r="DA29" s="446"/>
      <c r="DB29" s="446"/>
      <c r="DC29" s="446"/>
      <c r="DD29" s="446"/>
      <c r="DE29" s="446"/>
      <c r="DF29" s="446"/>
      <c r="DG29" s="446"/>
      <c r="DH29" s="446"/>
      <c r="DI29" s="446"/>
      <c r="DJ29" s="446"/>
      <c r="DK29" s="446"/>
      <c r="DL29" s="446"/>
      <c r="DM29" s="446"/>
      <c r="DN29" s="446"/>
      <c r="DO29" s="446"/>
      <c r="DP29" s="446"/>
      <c r="DQ29" s="446"/>
      <c r="DR29" s="446"/>
      <c r="DS29" s="446"/>
      <c r="DT29" s="446"/>
      <c r="DU29" s="446"/>
      <c r="DV29" s="446"/>
      <c r="DW29" s="446"/>
      <c r="DX29" s="446"/>
      <c r="DY29" s="446"/>
      <c r="DZ29" s="446"/>
      <c r="EA29" s="446"/>
      <c r="EB29" s="446"/>
      <c r="EC29" s="446"/>
      <c r="ED29" s="446"/>
      <c r="EE29" s="446"/>
      <c r="EF29" s="446"/>
      <c r="EG29" s="446"/>
    </row>
    <row r="30" spans="1:137" s="286" customFormat="1" ht="21" customHeight="1" x14ac:dyDescent="0.35">
      <c r="A30" s="245"/>
      <c r="B30" s="285" t="s">
        <v>74</v>
      </c>
      <c r="C30" s="643">
        <v>21</v>
      </c>
      <c r="D30" s="643">
        <v>0</v>
      </c>
      <c r="E30" s="643">
        <v>555</v>
      </c>
      <c r="F30" s="643">
        <v>61</v>
      </c>
      <c r="G30" s="643">
        <v>144</v>
      </c>
      <c r="H30" s="643">
        <v>0</v>
      </c>
      <c r="I30" s="643">
        <v>85</v>
      </c>
      <c r="J30" s="643">
        <v>7</v>
      </c>
      <c r="K30" s="643">
        <v>38</v>
      </c>
      <c r="L30" s="643">
        <v>71</v>
      </c>
      <c r="M30" s="643">
        <v>66</v>
      </c>
      <c r="N30" s="643">
        <v>47</v>
      </c>
      <c r="O30" s="643">
        <v>260</v>
      </c>
      <c r="P30" s="643">
        <v>18</v>
      </c>
      <c r="Q30" s="643">
        <v>148</v>
      </c>
      <c r="R30" s="643">
        <f t="shared" ref="R30:R38" si="11">SUM(E30:Q30)</f>
        <v>1500</v>
      </c>
      <c r="S30" s="643">
        <v>122</v>
      </c>
      <c r="T30" s="643">
        <v>26</v>
      </c>
      <c r="U30" s="643">
        <v>456</v>
      </c>
      <c r="V30" s="643">
        <v>6115</v>
      </c>
      <c r="W30" s="643">
        <v>696</v>
      </c>
      <c r="X30" s="643">
        <v>451</v>
      </c>
      <c r="Y30" s="643">
        <v>84</v>
      </c>
      <c r="Z30" s="643">
        <v>18</v>
      </c>
      <c r="AA30" s="643">
        <v>422</v>
      </c>
      <c r="AB30" s="643">
        <v>856</v>
      </c>
      <c r="AC30" s="643">
        <v>342</v>
      </c>
      <c r="AD30" s="643">
        <v>1360</v>
      </c>
      <c r="AE30" s="643">
        <v>2</v>
      </c>
      <c r="AF30" s="643">
        <v>261</v>
      </c>
      <c r="AG30" s="643">
        <v>1542</v>
      </c>
      <c r="AH30" s="643">
        <v>560</v>
      </c>
      <c r="AI30" s="643">
        <v>262</v>
      </c>
      <c r="AJ30" s="643">
        <v>4175</v>
      </c>
      <c r="AK30" s="643">
        <v>5434</v>
      </c>
      <c r="AL30" s="643">
        <v>317</v>
      </c>
      <c r="AM30" s="643">
        <v>509</v>
      </c>
      <c r="AN30" s="643">
        <v>135</v>
      </c>
      <c r="AO30" s="643">
        <v>0</v>
      </c>
      <c r="AP30" s="644">
        <f t="shared" ref="AP30:AP38" si="12">SUM(S30:AO30)+R30+C30+D30</f>
        <v>25666</v>
      </c>
      <c r="AT30" s="414"/>
      <c r="AU30" s="414"/>
      <c r="AV30" s="414"/>
      <c r="AW30" s="414"/>
      <c r="AX30" s="414"/>
      <c r="AY30" s="414"/>
      <c r="AZ30" s="414"/>
      <c r="BA30" s="414"/>
      <c r="BB30" s="414"/>
      <c r="BC30" s="414"/>
      <c r="BD30" s="414"/>
      <c r="BE30" s="414"/>
      <c r="BF30" s="414"/>
      <c r="BG30" s="414"/>
      <c r="BH30" s="414"/>
      <c r="BI30" s="414"/>
      <c r="BJ30" s="414"/>
      <c r="BK30" s="414"/>
      <c r="BL30" s="414"/>
      <c r="BM30" s="414"/>
      <c r="BN30" s="414"/>
      <c r="BO30" s="414"/>
      <c r="BP30" s="414"/>
      <c r="BQ30" s="414"/>
      <c r="BR30" s="414"/>
      <c r="BS30" s="414"/>
      <c r="BT30" s="414"/>
      <c r="BU30" s="414"/>
      <c r="BV30" s="414"/>
      <c r="BW30" s="414"/>
      <c r="BX30" s="414"/>
      <c r="BY30" s="414"/>
      <c r="BZ30" s="414"/>
      <c r="CA30" s="414"/>
      <c r="CB30" s="414"/>
      <c r="CC30" s="414"/>
      <c r="CD30" s="414"/>
      <c r="CE30" s="414"/>
      <c r="CF30" s="414"/>
      <c r="CG30" s="414"/>
      <c r="CH30" s="414"/>
      <c r="CI30" s="414"/>
      <c r="CJ30" s="414"/>
      <c r="CK30" s="414"/>
      <c r="CL30" s="414"/>
      <c r="CM30" s="414"/>
      <c r="CN30" s="414"/>
      <c r="CO30" s="414"/>
      <c r="CP30" s="414"/>
      <c r="CQ30" s="414"/>
      <c r="CR30" s="414"/>
      <c r="CS30" s="414"/>
      <c r="CT30" s="414"/>
      <c r="CU30" s="414"/>
      <c r="CV30" s="414"/>
      <c r="CW30" s="414"/>
      <c r="CX30" s="414"/>
      <c r="CY30" s="414"/>
      <c r="CZ30" s="414"/>
      <c r="DA30" s="414"/>
      <c r="DB30" s="414"/>
      <c r="DC30" s="414"/>
      <c r="DD30" s="414"/>
      <c r="DE30" s="414"/>
      <c r="DF30" s="414"/>
      <c r="DG30" s="414"/>
      <c r="DH30" s="414"/>
      <c r="DI30" s="414"/>
      <c r="DJ30" s="414"/>
      <c r="DK30" s="414"/>
      <c r="DL30" s="414"/>
      <c r="DM30" s="414"/>
      <c r="DN30" s="414"/>
      <c r="DO30" s="414"/>
      <c r="DP30" s="414"/>
      <c r="DQ30" s="414"/>
      <c r="DR30" s="414"/>
      <c r="DS30" s="414"/>
      <c r="DT30" s="414"/>
      <c r="DU30" s="414"/>
      <c r="DV30" s="414"/>
      <c r="DW30" s="414"/>
      <c r="DX30" s="414"/>
      <c r="DY30" s="414"/>
      <c r="DZ30" s="414"/>
      <c r="EA30" s="414"/>
      <c r="EB30" s="414"/>
      <c r="EC30" s="414"/>
      <c r="ED30" s="414"/>
      <c r="EE30" s="414"/>
      <c r="EF30" s="414"/>
      <c r="EG30" s="414"/>
    </row>
    <row r="31" spans="1:137" s="286" customFormat="1" ht="21" customHeight="1" x14ac:dyDescent="0.35">
      <c r="A31" s="245"/>
      <c r="B31" s="285" t="s">
        <v>75</v>
      </c>
      <c r="C31" s="643">
        <v>18</v>
      </c>
      <c r="D31" s="643">
        <v>0</v>
      </c>
      <c r="E31" s="643">
        <v>60</v>
      </c>
      <c r="F31" s="643">
        <v>3</v>
      </c>
      <c r="G31" s="643">
        <v>7</v>
      </c>
      <c r="H31" s="643">
        <v>0</v>
      </c>
      <c r="I31" s="643">
        <v>0</v>
      </c>
      <c r="J31" s="643">
        <v>0</v>
      </c>
      <c r="K31" s="643">
        <v>13</v>
      </c>
      <c r="L31" s="643">
        <v>30</v>
      </c>
      <c r="M31" s="643">
        <v>0</v>
      </c>
      <c r="N31" s="643">
        <v>0</v>
      </c>
      <c r="O31" s="643">
        <v>27</v>
      </c>
      <c r="P31" s="643">
        <v>1</v>
      </c>
      <c r="Q31" s="643">
        <v>32</v>
      </c>
      <c r="R31" s="643">
        <f t="shared" si="11"/>
        <v>173</v>
      </c>
      <c r="S31" s="643">
        <v>0</v>
      </c>
      <c r="T31" s="643">
        <v>23</v>
      </c>
      <c r="U31" s="643">
        <v>90</v>
      </c>
      <c r="V31" s="643">
        <v>626</v>
      </c>
      <c r="W31" s="643">
        <v>18</v>
      </c>
      <c r="X31" s="643">
        <v>7</v>
      </c>
      <c r="Y31" s="643">
        <v>9</v>
      </c>
      <c r="Z31" s="643">
        <v>0</v>
      </c>
      <c r="AA31" s="643">
        <v>9</v>
      </c>
      <c r="AB31" s="643">
        <v>123</v>
      </c>
      <c r="AC31" s="643">
        <v>16</v>
      </c>
      <c r="AD31" s="643">
        <v>144</v>
      </c>
      <c r="AE31" s="643">
        <v>0</v>
      </c>
      <c r="AF31" s="643">
        <v>12</v>
      </c>
      <c r="AG31" s="643">
        <v>91</v>
      </c>
      <c r="AH31" s="643">
        <v>22</v>
      </c>
      <c r="AI31" s="643">
        <v>0</v>
      </c>
      <c r="AJ31" s="643">
        <v>183</v>
      </c>
      <c r="AK31" s="643">
        <v>1375</v>
      </c>
      <c r="AL31" s="643">
        <v>13</v>
      </c>
      <c r="AM31" s="643">
        <v>25</v>
      </c>
      <c r="AN31" s="643">
        <v>22</v>
      </c>
      <c r="AO31" s="643">
        <v>0</v>
      </c>
      <c r="AP31" s="644">
        <f t="shared" si="12"/>
        <v>2999</v>
      </c>
      <c r="AT31" s="414"/>
      <c r="AU31" s="414"/>
      <c r="AV31" s="414"/>
      <c r="AW31" s="414"/>
      <c r="AX31" s="414"/>
      <c r="AY31" s="414"/>
      <c r="AZ31" s="414"/>
      <c r="BA31" s="414"/>
      <c r="BB31" s="414"/>
      <c r="BC31" s="414"/>
      <c r="BD31" s="414"/>
      <c r="BE31" s="414"/>
      <c r="BF31" s="414"/>
      <c r="BG31" s="414"/>
      <c r="BH31" s="414"/>
      <c r="BI31" s="414"/>
      <c r="BJ31" s="414"/>
      <c r="BK31" s="414"/>
      <c r="BL31" s="414"/>
      <c r="BM31" s="414"/>
      <c r="BN31" s="414"/>
      <c r="BO31" s="414"/>
      <c r="BP31" s="414"/>
      <c r="BQ31" s="414"/>
      <c r="BR31" s="414"/>
      <c r="BS31" s="414"/>
      <c r="BT31" s="414"/>
      <c r="BU31" s="414"/>
      <c r="BV31" s="414"/>
      <c r="BW31" s="414"/>
      <c r="BX31" s="414"/>
      <c r="BY31" s="414"/>
      <c r="BZ31" s="414"/>
      <c r="CA31" s="414"/>
      <c r="CB31" s="414"/>
      <c r="CC31" s="414"/>
      <c r="CD31" s="414"/>
      <c r="CE31" s="414"/>
      <c r="CF31" s="414"/>
      <c r="CG31" s="414"/>
      <c r="CH31" s="414"/>
      <c r="CI31" s="414"/>
      <c r="CJ31" s="414"/>
      <c r="CK31" s="414"/>
      <c r="CL31" s="414"/>
      <c r="CM31" s="414"/>
      <c r="CN31" s="414"/>
      <c r="CO31" s="414"/>
      <c r="CP31" s="414"/>
      <c r="CQ31" s="414"/>
      <c r="CR31" s="414"/>
      <c r="CS31" s="414"/>
      <c r="CT31" s="414"/>
      <c r="CU31" s="414"/>
      <c r="CV31" s="414"/>
      <c r="CW31" s="414"/>
      <c r="CX31" s="414"/>
      <c r="CY31" s="414"/>
      <c r="CZ31" s="414"/>
      <c r="DA31" s="414"/>
      <c r="DB31" s="414"/>
      <c r="DC31" s="414"/>
      <c r="DD31" s="414"/>
      <c r="DE31" s="414"/>
      <c r="DF31" s="414"/>
      <c r="DG31" s="414"/>
      <c r="DH31" s="414"/>
      <c r="DI31" s="414"/>
      <c r="DJ31" s="414"/>
      <c r="DK31" s="414"/>
      <c r="DL31" s="414"/>
      <c r="DM31" s="414"/>
      <c r="DN31" s="414"/>
      <c r="DO31" s="414"/>
      <c r="DP31" s="414"/>
      <c r="DQ31" s="414"/>
      <c r="DR31" s="414"/>
      <c r="DS31" s="414"/>
      <c r="DT31" s="414"/>
      <c r="DU31" s="414"/>
      <c r="DV31" s="414"/>
      <c r="DW31" s="414"/>
      <c r="DX31" s="414"/>
      <c r="DY31" s="414"/>
      <c r="DZ31" s="414"/>
      <c r="EA31" s="414"/>
      <c r="EB31" s="414"/>
      <c r="EC31" s="414"/>
      <c r="ED31" s="414"/>
      <c r="EE31" s="414"/>
      <c r="EF31" s="414"/>
      <c r="EG31" s="414"/>
    </row>
    <row r="32" spans="1:137" s="286" customFormat="1" ht="21" customHeight="1" x14ac:dyDescent="0.35">
      <c r="A32" s="245"/>
      <c r="B32" s="285" t="s">
        <v>76</v>
      </c>
      <c r="C32" s="643">
        <v>36</v>
      </c>
      <c r="D32" s="643">
        <v>0</v>
      </c>
      <c r="E32" s="643">
        <v>445</v>
      </c>
      <c r="F32" s="643">
        <v>31</v>
      </c>
      <c r="G32" s="643">
        <v>38</v>
      </c>
      <c r="H32" s="643">
        <v>0</v>
      </c>
      <c r="I32" s="643">
        <v>97</v>
      </c>
      <c r="J32" s="643">
        <v>0</v>
      </c>
      <c r="K32" s="643">
        <v>25</v>
      </c>
      <c r="L32" s="643">
        <v>84</v>
      </c>
      <c r="M32" s="643">
        <v>109</v>
      </c>
      <c r="N32" s="643">
        <v>25</v>
      </c>
      <c r="O32" s="643">
        <v>103</v>
      </c>
      <c r="P32" s="643">
        <v>2</v>
      </c>
      <c r="Q32" s="643">
        <v>57</v>
      </c>
      <c r="R32" s="643">
        <f t="shared" si="11"/>
        <v>1016</v>
      </c>
      <c r="S32" s="643">
        <v>44</v>
      </c>
      <c r="T32" s="643">
        <v>38</v>
      </c>
      <c r="U32" s="643">
        <v>191</v>
      </c>
      <c r="V32" s="643">
        <v>1462</v>
      </c>
      <c r="W32" s="643">
        <v>132</v>
      </c>
      <c r="X32" s="643">
        <v>36</v>
      </c>
      <c r="Y32" s="643">
        <v>1</v>
      </c>
      <c r="Z32" s="643">
        <v>0</v>
      </c>
      <c r="AA32" s="643">
        <v>88</v>
      </c>
      <c r="AB32" s="643">
        <v>344</v>
      </c>
      <c r="AC32" s="643">
        <v>42</v>
      </c>
      <c r="AD32" s="643">
        <v>410</v>
      </c>
      <c r="AE32" s="643">
        <v>0</v>
      </c>
      <c r="AF32" s="643">
        <v>29</v>
      </c>
      <c r="AG32" s="643">
        <v>483</v>
      </c>
      <c r="AH32" s="643">
        <v>35</v>
      </c>
      <c r="AI32" s="643">
        <v>20</v>
      </c>
      <c r="AJ32" s="643">
        <v>1673</v>
      </c>
      <c r="AK32" s="643">
        <v>2033</v>
      </c>
      <c r="AL32" s="643">
        <v>56</v>
      </c>
      <c r="AM32" s="643">
        <v>67</v>
      </c>
      <c r="AN32" s="643">
        <v>40</v>
      </c>
      <c r="AO32" s="643">
        <v>0</v>
      </c>
      <c r="AP32" s="644">
        <f t="shared" si="12"/>
        <v>8276</v>
      </c>
      <c r="AT32" s="414"/>
      <c r="AU32" s="414"/>
      <c r="AV32" s="414"/>
      <c r="AW32" s="414"/>
      <c r="AX32" s="414"/>
      <c r="AY32" s="414"/>
      <c r="AZ32" s="414"/>
      <c r="BA32" s="414"/>
      <c r="BB32" s="414"/>
      <c r="BC32" s="414"/>
      <c r="BD32" s="414"/>
      <c r="BE32" s="414"/>
      <c r="BF32" s="414"/>
      <c r="BG32" s="414"/>
      <c r="BH32" s="414"/>
      <c r="BI32" s="414"/>
      <c r="BJ32" s="414"/>
      <c r="BK32" s="414"/>
      <c r="BL32" s="414"/>
      <c r="BM32" s="414"/>
      <c r="BN32" s="414"/>
      <c r="BO32" s="414"/>
      <c r="BP32" s="414"/>
      <c r="BQ32" s="414"/>
      <c r="BR32" s="414"/>
      <c r="BS32" s="414"/>
      <c r="BT32" s="414"/>
      <c r="BU32" s="414"/>
      <c r="BV32" s="414"/>
      <c r="BW32" s="414"/>
      <c r="BX32" s="414"/>
      <c r="BY32" s="414"/>
      <c r="BZ32" s="414"/>
      <c r="CA32" s="414"/>
      <c r="CB32" s="414"/>
      <c r="CC32" s="414"/>
      <c r="CD32" s="414"/>
      <c r="CE32" s="414"/>
      <c r="CF32" s="414"/>
      <c r="CG32" s="414"/>
      <c r="CH32" s="414"/>
      <c r="CI32" s="414"/>
      <c r="CJ32" s="414"/>
      <c r="CK32" s="414"/>
      <c r="CL32" s="414"/>
      <c r="CM32" s="414"/>
      <c r="CN32" s="414"/>
      <c r="CO32" s="414"/>
      <c r="CP32" s="414"/>
      <c r="CQ32" s="414"/>
      <c r="CR32" s="414"/>
      <c r="CS32" s="414"/>
      <c r="CT32" s="414"/>
      <c r="CU32" s="414"/>
      <c r="CV32" s="414"/>
      <c r="CW32" s="414"/>
      <c r="CX32" s="414"/>
      <c r="CY32" s="414"/>
      <c r="CZ32" s="414"/>
      <c r="DA32" s="414"/>
      <c r="DB32" s="414"/>
      <c r="DC32" s="414"/>
      <c r="DD32" s="414"/>
      <c r="DE32" s="414"/>
      <c r="DF32" s="414"/>
      <c r="DG32" s="414"/>
      <c r="DH32" s="414"/>
      <c r="DI32" s="414"/>
      <c r="DJ32" s="414"/>
      <c r="DK32" s="414"/>
      <c r="DL32" s="414"/>
      <c r="DM32" s="414"/>
      <c r="DN32" s="414"/>
      <c r="DO32" s="414"/>
      <c r="DP32" s="414"/>
      <c r="DQ32" s="414"/>
      <c r="DR32" s="414"/>
      <c r="DS32" s="414"/>
      <c r="DT32" s="414"/>
      <c r="DU32" s="414"/>
      <c r="DV32" s="414"/>
      <c r="DW32" s="414"/>
      <c r="DX32" s="414"/>
      <c r="DY32" s="414"/>
      <c r="DZ32" s="414"/>
      <c r="EA32" s="414"/>
      <c r="EB32" s="414"/>
      <c r="EC32" s="414"/>
      <c r="ED32" s="414"/>
      <c r="EE32" s="414"/>
      <c r="EF32" s="414"/>
      <c r="EG32" s="414"/>
    </row>
    <row r="33" spans="1:137" s="286" customFormat="1" ht="21" customHeight="1" x14ac:dyDescent="0.35">
      <c r="A33" s="245"/>
      <c r="B33" s="285" t="s">
        <v>77</v>
      </c>
      <c r="C33" s="643">
        <v>23</v>
      </c>
      <c r="D33" s="643">
        <v>0</v>
      </c>
      <c r="E33" s="643">
        <v>554</v>
      </c>
      <c r="F33" s="643">
        <v>539</v>
      </c>
      <c r="G33" s="643">
        <v>266</v>
      </c>
      <c r="H33" s="643">
        <v>0</v>
      </c>
      <c r="I33" s="643">
        <v>121</v>
      </c>
      <c r="J33" s="643">
        <v>37</v>
      </c>
      <c r="K33" s="643">
        <v>290</v>
      </c>
      <c r="L33" s="643">
        <v>525</v>
      </c>
      <c r="M33" s="643">
        <v>339</v>
      </c>
      <c r="N33" s="643">
        <v>97</v>
      </c>
      <c r="O33" s="643">
        <v>222</v>
      </c>
      <c r="P33" s="643">
        <v>22</v>
      </c>
      <c r="Q33" s="643">
        <v>179</v>
      </c>
      <c r="R33" s="643">
        <f t="shared" si="11"/>
        <v>3191</v>
      </c>
      <c r="S33" s="643">
        <v>136</v>
      </c>
      <c r="T33" s="643">
        <v>35</v>
      </c>
      <c r="U33" s="643">
        <v>908</v>
      </c>
      <c r="V33" s="643">
        <v>6679</v>
      </c>
      <c r="W33" s="643">
        <v>362</v>
      </c>
      <c r="X33" s="643">
        <v>123</v>
      </c>
      <c r="Y33" s="643">
        <v>16</v>
      </c>
      <c r="Z33" s="643">
        <v>4</v>
      </c>
      <c r="AA33" s="643">
        <v>502</v>
      </c>
      <c r="AB33" s="643">
        <v>1332</v>
      </c>
      <c r="AC33" s="643">
        <v>245</v>
      </c>
      <c r="AD33" s="643">
        <v>2214</v>
      </c>
      <c r="AE33" s="643">
        <v>13</v>
      </c>
      <c r="AF33" s="643">
        <v>233</v>
      </c>
      <c r="AG33" s="643">
        <v>2765</v>
      </c>
      <c r="AH33" s="643">
        <v>449</v>
      </c>
      <c r="AI33" s="643">
        <v>195</v>
      </c>
      <c r="AJ33" s="643">
        <v>4939</v>
      </c>
      <c r="AK33" s="643">
        <v>5372</v>
      </c>
      <c r="AL33" s="643">
        <v>150</v>
      </c>
      <c r="AM33" s="643">
        <v>563</v>
      </c>
      <c r="AN33" s="643">
        <v>103</v>
      </c>
      <c r="AO33" s="643">
        <v>0</v>
      </c>
      <c r="AP33" s="644">
        <f t="shared" si="12"/>
        <v>30552</v>
      </c>
      <c r="AT33" s="414"/>
      <c r="AU33" s="414"/>
      <c r="AV33" s="414"/>
      <c r="AW33" s="414"/>
      <c r="AX33" s="414"/>
      <c r="AY33" s="414"/>
      <c r="AZ33" s="414"/>
      <c r="BA33" s="414"/>
      <c r="BB33" s="414"/>
      <c r="BC33" s="414"/>
      <c r="BD33" s="414"/>
      <c r="BE33" s="414"/>
      <c r="BF33" s="414"/>
      <c r="BG33" s="414"/>
      <c r="BH33" s="414"/>
      <c r="BI33" s="414"/>
      <c r="BJ33" s="414"/>
      <c r="BK33" s="414"/>
      <c r="BL33" s="414"/>
      <c r="BM33" s="414"/>
      <c r="BN33" s="414"/>
      <c r="BO33" s="414"/>
      <c r="BP33" s="414"/>
      <c r="BQ33" s="414"/>
      <c r="BR33" s="414"/>
      <c r="BS33" s="414"/>
      <c r="BT33" s="414"/>
      <c r="BU33" s="414"/>
      <c r="BV33" s="414"/>
      <c r="BW33" s="414"/>
      <c r="BX33" s="414"/>
      <c r="BY33" s="414"/>
      <c r="BZ33" s="414"/>
      <c r="CA33" s="414"/>
      <c r="CB33" s="414"/>
      <c r="CC33" s="414"/>
      <c r="CD33" s="414"/>
      <c r="CE33" s="414"/>
      <c r="CF33" s="414"/>
      <c r="CG33" s="414"/>
      <c r="CH33" s="414"/>
      <c r="CI33" s="414"/>
      <c r="CJ33" s="414"/>
      <c r="CK33" s="414"/>
      <c r="CL33" s="414"/>
      <c r="CM33" s="414"/>
      <c r="CN33" s="414"/>
      <c r="CO33" s="414"/>
      <c r="CP33" s="414"/>
      <c r="CQ33" s="414"/>
      <c r="CR33" s="414"/>
      <c r="CS33" s="414"/>
      <c r="CT33" s="414"/>
      <c r="CU33" s="414"/>
      <c r="CV33" s="414"/>
      <c r="CW33" s="414"/>
      <c r="CX33" s="414"/>
      <c r="CY33" s="414"/>
      <c r="CZ33" s="414"/>
      <c r="DA33" s="414"/>
      <c r="DB33" s="414"/>
      <c r="DC33" s="414"/>
      <c r="DD33" s="414"/>
      <c r="DE33" s="414"/>
      <c r="DF33" s="414"/>
      <c r="DG33" s="414"/>
      <c r="DH33" s="414"/>
      <c r="DI33" s="414"/>
      <c r="DJ33" s="414"/>
      <c r="DK33" s="414"/>
      <c r="DL33" s="414"/>
      <c r="DM33" s="414"/>
      <c r="DN33" s="414"/>
      <c r="DO33" s="414"/>
      <c r="DP33" s="414"/>
      <c r="DQ33" s="414"/>
      <c r="DR33" s="414"/>
      <c r="DS33" s="414"/>
      <c r="DT33" s="414"/>
      <c r="DU33" s="414"/>
      <c r="DV33" s="414"/>
      <c r="DW33" s="414"/>
      <c r="DX33" s="414"/>
      <c r="DY33" s="414"/>
      <c r="DZ33" s="414"/>
      <c r="EA33" s="414"/>
      <c r="EB33" s="414"/>
      <c r="EC33" s="414"/>
      <c r="ED33" s="414"/>
      <c r="EE33" s="414"/>
      <c r="EF33" s="414"/>
      <c r="EG33" s="414"/>
    </row>
    <row r="34" spans="1:137" s="286" customFormat="1" ht="21" customHeight="1" x14ac:dyDescent="0.35">
      <c r="A34" s="245"/>
      <c r="B34" s="285" t="s">
        <v>78</v>
      </c>
      <c r="C34" s="643">
        <v>7</v>
      </c>
      <c r="D34" s="643">
        <v>0</v>
      </c>
      <c r="E34" s="643">
        <v>264</v>
      </c>
      <c r="F34" s="643">
        <v>15</v>
      </c>
      <c r="G34" s="643">
        <v>3</v>
      </c>
      <c r="H34" s="643">
        <v>0</v>
      </c>
      <c r="I34" s="643">
        <v>33</v>
      </c>
      <c r="J34" s="643">
        <v>0</v>
      </c>
      <c r="K34" s="643">
        <v>36</v>
      </c>
      <c r="L34" s="643">
        <v>16</v>
      </c>
      <c r="M34" s="643">
        <v>30</v>
      </c>
      <c r="N34" s="643">
        <v>0</v>
      </c>
      <c r="O34" s="643">
        <v>193</v>
      </c>
      <c r="P34" s="643">
        <v>3</v>
      </c>
      <c r="Q34" s="643">
        <v>23</v>
      </c>
      <c r="R34" s="643">
        <f t="shared" si="11"/>
        <v>616</v>
      </c>
      <c r="S34" s="643">
        <v>30</v>
      </c>
      <c r="T34" s="643">
        <v>15</v>
      </c>
      <c r="U34" s="643">
        <v>181</v>
      </c>
      <c r="V34" s="643">
        <v>2625</v>
      </c>
      <c r="W34" s="643">
        <v>158</v>
      </c>
      <c r="X34" s="643">
        <v>238</v>
      </c>
      <c r="Y34" s="643">
        <v>13</v>
      </c>
      <c r="Z34" s="643">
        <v>2</v>
      </c>
      <c r="AA34" s="643">
        <v>48</v>
      </c>
      <c r="AB34" s="643">
        <v>224</v>
      </c>
      <c r="AC34" s="643">
        <v>264</v>
      </c>
      <c r="AD34" s="643">
        <v>444</v>
      </c>
      <c r="AE34" s="643">
        <v>4</v>
      </c>
      <c r="AF34" s="643">
        <v>50</v>
      </c>
      <c r="AG34" s="643">
        <v>1016</v>
      </c>
      <c r="AH34" s="643">
        <v>156</v>
      </c>
      <c r="AI34" s="643">
        <v>50</v>
      </c>
      <c r="AJ34" s="643">
        <v>2187</v>
      </c>
      <c r="AK34" s="643">
        <v>1780</v>
      </c>
      <c r="AL34" s="643">
        <v>131</v>
      </c>
      <c r="AM34" s="643">
        <v>235</v>
      </c>
      <c r="AN34" s="643">
        <v>68</v>
      </c>
      <c r="AO34" s="643">
        <v>0</v>
      </c>
      <c r="AP34" s="644">
        <f t="shared" si="12"/>
        <v>10542</v>
      </c>
      <c r="AT34" s="414"/>
      <c r="AU34" s="414"/>
      <c r="AV34" s="414"/>
      <c r="AW34" s="414"/>
      <c r="AX34" s="414"/>
      <c r="AY34" s="414"/>
      <c r="AZ34" s="414"/>
      <c r="BA34" s="414"/>
      <c r="BB34" s="414"/>
      <c r="BC34" s="414"/>
      <c r="BD34" s="414"/>
      <c r="BE34" s="414"/>
      <c r="BF34" s="414"/>
      <c r="BG34" s="414"/>
      <c r="BH34" s="414"/>
      <c r="BI34" s="414"/>
      <c r="BJ34" s="414"/>
      <c r="BK34" s="414"/>
      <c r="BL34" s="414"/>
      <c r="BM34" s="414"/>
      <c r="BN34" s="414"/>
      <c r="BO34" s="414"/>
      <c r="BP34" s="414"/>
      <c r="BQ34" s="414"/>
      <c r="BR34" s="414"/>
      <c r="BS34" s="414"/>
      <c r="BT34" s="414"/>
      <c r="BU34" s="414"/>
      <c r="BV34" s="414"/>
      <c r="BW34" s="414"/>
      <c r="BX34" s="414"/>
      <c r="BY34" s="414"/>
      <c r="BZ34" s="414"/>
      <c r="CA34" s="414"/>
      <c r="CB34" s="414"/>
      <c r="CC34" s="414"/>
      <c r="CD34" s="414"/>
      <c r="CE34" s="414"/>
      <c r="CF34" s="414"/>
      <c r="CG34" s="414"/>
      <c r="CH34" s="414"/>
      <c r="CI34" s="414"/>
      <c r="CJ34" s="414"/>
      <c r="CK34" s="414"/>
      <c r="CL34" s="414"/>
      <c r="CM34" s="414"/>
      <c r="CN34" s="414"/>
      <c r="CO34" s="414"/>
      <c r="CP34" s="414"/>
      <c r="CQ34" s="414"/>
      <c r="CR34" s="414"/>
      <c r="CS34" s="414"/>
      <c r="CT34" s="414"/>
      <c r="CU34" s="414"/>
      <c r="CV34" s="414"/>
      <c r="CW34" s="414"/>
      <c r="CX34" s="414"/>
      <c r="CY34" s="414"/>
      <c r="CZ34" s="414"/>
      <c r="DA34" s="414"/>
      <c r="DB34" s="414"/>
      <c r="DC34" s="414"/>
      <c r="DD34" s="414"/>
      <c r="DE34" s="414"/>
      <c r="DF34" s="414"/>
      <c r="DG34" s="414"/>
      <c r="DH34" s="414"/>
      <c r="DI34" s="414"/>
      <c r="DJ34" s="414"/>
      <c r="DK34" s="414"/>
      <c r="DL34" s="414"/>
      <c r="DM34" s="414"/>
      <c r="DN34" s="414"/>
      <c r="DO34" s="414"/>
      <c r="DP34" s="414"/>
      <c r="DQ34" s="414"/>
      <c r="DR34" s="414"/>
      <c r="DS34" s="414"/>
      <c r="DT34" s="414"/>
      <c r="DU34" s="414"/>
      <c r="DV34" s="414"/>
      <c r="DW34" s="414"/>
      <c r="DX34" s="414"/>
      <c r="DY34" s="414"/>
      <c r="DZ34" s="414"/>
      <c r="EA34" s="414"/>
      <c r="EB34" s="414"/>
      <c r="EC34" s="414"/>
      <c r="ED34" s="414"/>
      <c r="EE34" s="414"/>
      <c r="EF34" s="414"/>
      <c r="EG34" s="414"/>
    </row>
    <row r="35" spans="1:137" s="286" customFormat="1" ht="21" customHeight="1" x14ac:dyDescent="0.35">
      <c r="A35" s="245"/>
      <c r="B35" s="285" t="s">
        <v>79</v>
      </c>
      <c r="C35" s="643">
        <v>50</v>
      </c>
      <c r="D35" s="643">
        <v>0</v>
      </c>
      <c r="E35" s="643">
        <v>574</v>
      </c>
      <c r="F35" s="643">
        <v>61</v>
      </c>
      <c r="G35" s="643">
        <v>61</v>
      </c>
      <c r="H35" s="643">
        <v>0</v>
      </c>
      <c r="I35" s="643">
        <v>27</v>
      </c>
      <c r="J35" s="643">
        <v>0</v>
      </c>
      <c r="K35" s="643">
        <v>152</v>
      </c>
      <c r="L35" s="643">
        <v>195</v>
      </c>
      <c r="M35" s="643">
        <v>51</v>
      </c>
      <c r="N35" s="643">
        <v>4</v>
      </c>
      <c r="O35" s="643">
        <v>95</v>
      </c>
      <c r="P35" s="643">
        <v>63</v>
      </c>
      <c r="Q35" s="643">
        <v>138</v>
      </c>
      <c r="R35" s="643">
        <f t="shared" si="11"/>
        <v>1421</v>
      </c>
      <c r="S35" s="643">
        <v>0</v>
      </c>
      <c r="T35" s="643">
        <v>68</v>
      </c>
      <c r="U35" s="643">
        <v>387</v>
      </c>
      <c r="V35" s="643">
        <v>3235</v>
      </c>
      <c r="W35" s="643">
        <v>151</v>
      </c>
      <c r="X35" s="643">
        <v>37</v>
      </c>
      <c r="Y35" s="643">
        <v>192</v>
      </c>
      <c r="Z35" s="643">
        <v>2</v>
      </c>
      <c r="AA35" s="643">
        <v>92</v>
      </c>
      <c r="AB35" s="643">
        <v>783</v>
      </c>
      <c r="AC35" s="643">
        <v>159</v>
      </c>
      <c r="AD35" s="643">
        <v>1095</v>
      </c>
      <c r="AE35" s="643">
        <v>142</v>
      </c>
      <c r="AF35" s="643">
        <v>137</v>
      </c>
      <c r="AG35" s="643">
        <v>3575</v>
      </c>
      <c r="AH35" s="643">
        <v>185</v>
      </c>
      <c r="AI35" s="643">
        <v>86</v>
      </c>
      <c r="AJ35" s="643">
        <v>3409</v>
      </c>
      <c r="AK35" s="643">
        <v>3010</v>
      </c>
      <c r="AL35" s="643">
        <v>122</v>
      </c>
      <c r="AM35" s="643">
        <v>256</v>
      </c>
      <c r="AN35" s="643">
        <v>51</v>
      </c>
      <c r="AO35" s="643">
        <v>0</v>
      </c>
      <c r="AP35" s="644">
        <f t="shared" si="12"/>
        <v>18645</v>
      </c>
      <c r="AT35" s="414"/>
      <c r="AU35" s="414"/>
      <c r="AV35" s="414"/>
      <c r="AW35" s="414"/>
      <c r="AX35" s="414"/>
      <c r="AY35" s="414"/>
      <c r="AZ35" s="414"/>
      <c r="BA35" s="414"/>
      <c r="BB35" s="414"/>
      <c r="BC35" s="414"/>
      <c r="BD35" s="414"/>
      <c r="BE35" s="414"/>
      <c r="BF35" s="414"/>
      <c r="BG35" s="414"/>
      <c r="BH35" s="414"/>
      <c r="BI35" s="414"/>
      <c r="BJ35" s="414"/>
      <c r="BK35" s="414"/>
      <c r="BL35" s="414"/>
      <c r="BM35" s="414"/>
      <c r="BN35" s="414"/>
      <c r="BO35" s="414"/>
      <c r="BP35" s="414"/>
      <c r="BQ35" s="414"/>
      <c r="BR35" s="414"/>
      <c r="BS35" s="414"/>
      <c r="BT35" s="414"/>
      <c r="BU35" s="414"/>
      <c r="BV35" s="414"/>
      <c r="BW35" s="414"/>
      <c r="BX35" s="414"/>
      <c r="BY35" s="414"/>
      <c r="BZ35" s="414"/>
      <c r="CA35" s="414"/>
      <c r="CB35" s="414"/>
      <c r="CC35" s="414"/>
      <c r="CD35" s="414"/>
      <c r="CE35" s="414"/>
      <c r="CF35" s="414"/>
      <c r="CG35" s="414"/>
      <c r="CH35" s="414"/>
      <c r="CI35" s="414"/>
      <c r="CJ35" s="414"/>
      <c r="CK35" s="414"/>
      <c r="CL35" s="414"/>
      <c r="CM35" s="414"/>
      <c r="CN35" s="414"/>
      <c r="CO35" s="414"/>
      <c r="CP35" s="414"/>
      <c r="CQ35" s="414"/>
      <c r="CR35" s="414"/>
      <c r="CS35" s="414"/>
      <c r="CT35" s="414"/>
      <c r="CU35" s="414"/>
      <c r="CV35" s="414"/>
      <c r="CW35" s="414"/>
      <c r="CX35" s="414"/>
      <c r="CY35" s="414"/>
      <c r="CZ35" s="414"/>
      <c r="DA35" s="414"/>
      <c r="DB35" s="414"/>
      <c r="DC35" s="414"/>
      <c r="DD35" s="414"/>
      <c r="DE35" s="414"/>
      <c r="DF35" s="414"/>
      <c r="DG35" s="414"/>
      <c r="DH35" s="414"/>
      <c r="DI35" s="414"/>
      <c r="DJ35" s="414"/>
      <c r="DK35" s="414"/>
      <c r="DL35" s="414"/>
      <c r="DM35" s="414"/>
      <c r="DN35" s="414"/>
      <c r="DO35" s="414"/>
      <c r="DP35" s="414"/>
      <c r="DQ35" s="414"/>
      <c r="DR35" s="414"/>
      <c r="DS35" s="414"/>
      <c r="DT35" s="414"/>
      <c r="DU35" s="414"/>
      <c r="DV35" s="414"/>
      <c r="DW35" s="414"/>
      <c r="DX35" s="414"/>
      <c r="DY35" s="414"/>
      <c r="DZ35" s="414"/>
      <c r="EA35" s="414"/>
      <c r="EB35" s="414"/>
      <c r="EC35" s="414"/>
      <c r="ED35" s="414"/>
      <c r="EE35" s="414"/>
      <c r="EF35" s="414"/>
      <c r="EG35" s="414"/>
    </row>
    <row r="36" spans="1:137" s="286" customFormat="1" ht="21" customHeight="1" x14ac:dyDescent="0.35">
      <c r="A36" s="245"/>
      <c r="B36" s="285" t="s">
        <v>80</v>
      </c>
      <c r="C36" s="643">
        <v>29</v>
      </c>
      <c r="D36" s="643">
        <v>0</v>
      </c>
      <c r="E36" s="643">
        <v>429</v>
      </c>
      <c r="F36" s="643">
        <v>464</v>
      </c>
      <c r="G36" s="643">
        <v>282</v>
      </c>
      <c r="H36" s="643">
        <v>0</v>
      </c>
      <c r="I36" s="643">
        <v>31</v>
      </c>
      <c r="J36" s="643">
        <v>0</v>
      </c>
      <c r="K36" s="643">
        <v>179</v>
      </c>
      <c r="L36" s="643">
        <v>177</v>
      </c>
      <c r="M36" s="643">
        <v>0</v>
      </c>
      <c r="N36" s="643">
        <v>18</v>
      </c>
      <c r="O36" s="643">
        <v>20</v>
      </c>
      <c r="P36" s="643">
        <v>6</v>
      </c>
      <c r="Q36" s="643">
        <v>77</v>
      </c>
      <c r="R36" s="643">
        <f t="shared" si="11"/>
        <v>1683</v>
      </c>
      <c r="S36" s="643">
        <v>4</v>
      </c>
      <c r="T36" s="643">
        <v>40</v>
      </c>
      <c r="U36" s="643">
        <v>274</v>
      </c>
      <c r="V36" s="643">
        <v>1265</v>
      </c>
      <c r="W36" s="643">
        <v>74</v>
      </c>
      <c r="X36" s="643">
        <v>25</v>
      </c>
      <c r="Y36" s="643">
        <v>75</v>
      </c>
      <c r="Z36" s="643">
        <v>0</v>
      </c>
      <c r="AA36" s="643">
        <v>100</v>
      </c>
      <c r="AB36" s="643">
        <v>223</v>
      </c>
      <c r="AC36" s="643">
        <v>61</v>
      </c>
      <c r="AD36" s="643">
        <v>432</v>
      </c>
      <c r="AE36" s="643">
        <v>2</v>
      </c>
      <c r="AF36" s="643">
        <v>56</v>
      </c>
      <c r="AG36" s="643">
        <v>238</v>
      </c>
      <c r="AH36" s="643">
        <v>19</v>
      </c>
      <c r="AI36" s="643">
        <v>3</v>
      </c>
      <c r="AJ36" s="643">
        <v>974</v>
      </c>
      <c r="AK36" s="643">
        <v>1196</v>
      </c>
      <c r="AL36" s="643">
        <v>13</v>
      </c>
      <c r="AM36" s="643">
        <v>48</v>
      </c>
      <c r="AN36" s="643">
        <v>26</v>
      </c>
      <c r="AO36" s="643">
        <v>0</v>
      </c>
      <c r="AP36" s="644">
        <f t="shared" si="12"/>
        <v>6860</v>
      </c>
      <c r="AT36" s="414"/>
      <c r="AU36" s="414"/>
      <c r="AV36" s="414"/>
      <c r="AW36" s="414"/>
      <c r="AX36" s="414"/>
      <c r="AY36" s="414"/>
      <c r="AZ36" s="414"/>
      <c r="BA36" s="414"/>
      <c r="BB36" s="414"/>
      <c r="BC36" s="414"/>
      <c r="BD36" s="414"/>
      <c r="BE36" s="414"/>
      <c r="BF36" s="414"/>
      <c r="BG36" s="414"/>
      <c r="BH36" s="414"/>
      <c r="BI36" s="414"/>
      <c r="BJ36" s="414"/>
      <c r="BK36" s="414"/>
      <c r="BL36" s="414"/>
      <c r="BM36" s="414"/>
      <c r="BN36" s="414"/>
      <c r="BO36" s="414"/>
      <c r="BP36" s="414"/>
      <c r="BQ36" s="414"/>
      <c r="BR36" s="414"/>
      <c r="BS36" s="414"/>
      <c r="BT36" s="414"/>
      <c r="BU36" s="414"/>
      <c r="BV36" s="414"/>
      <c r="BW36" s="414"/>
      <c r="BX36" s="414"/>
      <c r="BY36" s="414"/>
      <c r="BZ36" s="414"/>
      <c r="CA36" s="414"/>
      <c r="CB36" s="414"/>
      <c r="CC36" s="414"/>
      <c r="CD36" s="414"/>
      <c r="CE36" s="414"/>
      <c r="CF36" s="414"/>
      <c r="CG36" s="414"/>
      <c r="CH36" s="414"/>
      <c r="CI36" s="414"/>
      <c r="CJ36" s="414"/>
      <c r="CK36" s="414"/>
      <c r="CL36" s="414"/>
      <c r="CM36" s="414"/>
      <c r="CN36" s="414"/>
      <c r="CO36" s="414"/>
      <c r="CP36" s="414"/>
      <c r="CQ36" s="414"/>
      <c r="CR36" s="414"/>
      <c r="CS36" s="414"/>
      <c r="CT36" s="414"/>
      <c r="CU36" s="414"/>
      <c r="CV36" s="414"/>
      <c r="CW36" s="414"/>
      <c r="CX36" s="414"/>
      <c r="CY36" s="414"/>
      <c r="CZ36" s="414"/>
      <c r="DA36" s="414"/>
      <c r="DB36" s="414"/>
      <c r="DC36" s="414"/>
      <c r="DD36" s="414"/>
      <c r="DE36" s="414"/>
      <c r="DF36" s="414"/>
      <c r="DG36" s="414"/>
      <c r="DH36" s="414"/>
      <c r="DI36" s="414"/>
      <c r="DJ36" s="414"/>
      <c r="DK36" s="414"/>
      <c r="DL36" s="414"/>
      <c r="DM36" s="414"/>
      <c r="DN36" s="414"/>
      <c r="DO36" s="414"/>
      <c r="DP36" s="414"/>
      <c r="DQ36" s="414"/>
      <c r="DR36" s="414"/>
      <c r="DS36" s="414"/>
      <c r="DT36" s="414"/>
      <c r="DU36" s="414"/>
      <c r="DV36" s="414"/>
      <c r="DW36" s="414"/>
      <c r="DX36" s="414"/>
      <c r="DY36" s="414"/>
      <c r="DZ36" s="414"/>
      <c r="EA36" s="414"/>
      <c r="EB36" s="414"/>
      <c r="EC36" s="414"/>
      <c r="ED36" s="414"/>
      <c r="EE36" s="414"/>
      <c r="EF36" s="414"/>
      <c r="EG36" s="414"/>
    </row>
    <row r="37" spans="1:137" s="286" customFormat="1" ht="21" customHeight="1" x14ac:dyDescent="0.35">
      <c r="A37" s="245"/>
      <c r="B37" s="285" t="s">
        <v>81</v>
      </c>
      <c r="C37" s="643">
        <v>14</v>
      </c>
      <c r="D37" s="643">
        <v>0</v>
      </c>
      <c r="E37" s="643">
        <v>171</v>
      </c>
      <c r="F37" s="643">
        <v>15</v>
      </c>
      <c r="G37" s="643">
        <v>3</v>
      </c>
      <c r="H37" s="643">
        <v>0</v>
      </c>
      <c r="I37" s="643">
        <v>0</v>
      </c>
      <c r="J37" s="643">
        <v>0</v>
      </c>
      <c r="K37" s="643">
        <v>7</v>
      </c>
      <c r="L37" s="643">
        <v>52</v>
      </c>
      <c r="M37" s="643">
        <v>1</v>
      </c>
      <c r="N37" s="643">
        <v>5</v>
      </c>
      <c r="O37" s="643">
        <v>18</v>
      </c>
      <c r="P37" s="643">
        <v>0</v>
      </c>
      <c r="Q37" s="643">
        <v>4</v>
      </c>
      <c r="R37" s="643">
        <f t="shared" si="11"/>
        <v>276</v>
      </c>
      <c r="S37" s="643">
        <v>0</v>
      </c>
      <c r="T37" s="643">
        <v>0</v>
      </c>
      <c r="U37" s="643">
        <v>117</v>
      </c>
      <c r="V37" s="643">
        <v>1335</v>
      </c>
      <c r="W37" s="643">
        <v>15</v>
      </c>
      <c r="X37" s="643">
        <v>119</v>
      </c>
      <c r="Y37" s="643">
        <v>5</v>
      </c>
      <c r="Z37" s="643">
        <v>1</v>
      </c>
      <c r="AA37" s="643">
        <v>4</v>
      </c>
      <c r="AB37" s="643">
        <v>106</v>
      </c>
      <c r="AC37" s="643">
        <v>150</v>
      </c>
      <c r="AD37" s="643">
        <v>152</v>
      </c>
      <c r="AE37" s="643">
        <v>0</v>
      </c>
      <c r="AF37" s="643">
        <v>20</v>
      </c>
      <c r="AG37" s="643">
        <v>324</v>
      </c>
      <c r="AH37" s="643">
        <v>10</v>
      </c>
      <c r="AI37" s="643">
        <v>20</v>
      </c>
      <c r="AJ37" s="643">
        <v>926</v>
      </c>
      <c r="AK37" s="643">
        <v>957</v>
      </c>
      <c r="AL37" s="643">
        <v>85</v>
      </c>
      <c r="AM37" s="643">
        <v>49</v>
      </c>
      <c r="AN37" s="643">
        <v>21</v>
      </c>
      <c r="AO37" s="643">
        <v>0</v>
      </c>
      <c r="AP37" s="644">
        <f t="shared" si="12"/>
        <v>4706</v>
      </c>
      <c r="AT37" s="414"/>
      <c r="AU37" s="414"/>
      <c r="AV37" s="414"/>
      <c r="AW37" s="414"/>
      <c r="AX37" s="414"/>
      <c r="AY37" s="414"/>
      <c r="AZ37" s="414"/>
      <c r="BA37" s="414"/>
      <c r="BB37" s="414"/>
      <c r="BC37" s="414"/>
      <c r="BD37" s="414"/>
      <c r="BE37" s="414"/>
      <c r="BF37" s="414"/>
      <c r="BG37" s="414"/>
      <c r="BH37" s="414"/>
      <c r="BI37" s="414"/>
      <c r="BJ37" s="414"/>
      <c r="BK37" s="414"/>
      <c r="BL37" s="414"/>
      <c r="BM37" s="414"/>
      <c r="BN37" s="414"/>
      <c r="BO37" s="414"/>
      <c r="BP37" s="414"/>
      <c r="BQ37" s="414"/>
      <c r="BR37" s="414"/>
      <c r="BS37" s="414"/>
      <c r="BT37" s="414"/>
      <c r="BU37" s="414"/>
      <c r="BV37" s="414"/>
      <c r="BW37" s="414"/>
      <c r="BX37" s="414"/>
      <c r="BY37" s="414"/>
      <c r="BZ37" s="414"/>
      <c r="CA37" s="414"/>
      <c r="CB37" s="414"/>
      <c r="CC37" s="414"/>
      <c r="CD37" s="414"/>
      <c r="CE37" s="414"/>
      <c r="CF37" s="414"/>
      <c r="CG37" s="414"/>
      <c r="CH37" s="414"/>
      <c r="CI37" s="414"/>
      <c r="CJ37" s="414"/>
      <c r="CK37" s="414"/>
      <c r="CL37" s="414"/>
      <c r="CM37" s="414"/>
      <c r="CN37" s="414"/>
      <c r="CO37" s="414"/>
      <c r="CP37" s="414"/>
      <c r="CQ37" s="414"/>
      <c r="CR37" s="414"/>
      <c r="CS37" s="414"/>
      <c r="CT37" s="414"/>
      <c r="CU37" s="414"/>
      <c r="CV37" s="414"/>
      <c r="CW37" s="414"/>
      <c r="CX37" s="414"/>
      <c r="CY37" s="414"/>
      <c r="CZ37" s="414"/>
      <c r="DA37" s="414"/>
      <c r="DB37" s="414"/>
      <c r="DC37" s="414"/>
      <c r="DD37" s="414"/>
      <c r="DE37" s="414"/>
      <c r="DF37" s="414"/>
      <c r="DG37" s="414"/>
      <c r="DH37" s="414"/>
      <c r="DI37" s="414"/>
      <c r="DJ37" s="414"/>
      <c r="DK37" s="414"/>
      <c r="DL37" s="414"/>
      <c r="DM37" s="414"/>
      <c r="DN37" s="414"/>
      <c r="DO37" s="414"/>
      <c r="DP37" s="414"/>
      <c r="DQ37" s="414"/>
      <c r="DR37" s="414"/>
      <c r="DS37" s="414"/>
      <c r="DT37" s="414"/>
      <c r="DU37" s="414"/>
      <c r="DV37" s="414"/>
      <c r="DW37" s="414"/>
      <c r="DX37" s="414"/>
      <c r="DY37" s="414"/>
      <c r="DZ37" s="414"/>
      <c r="EA37" s="414"/>
      <c r="EB37" s="414"/>
      <c r="EC37" s="414"/>
      <c r="ED37" s="414"/>
      <c r="EE37" s="414"/>
      <c r="EF37" s="414"/>
      <c r="EG37" s="414"/>
    </row>
    <row r="38" spans="1:137" s="286" customFormat="1" ht="42" customHeight="1" x14ac:dyDescent="0.35">
      <c r="A38" s="743" t="s">
        <v>279</v>
      </c>
      <c r="B38" s="725"/>
      <c r="C38" s="647">
        <v>1</v>
      </c>
      <c r="D38" s="647">
        <v>1</v>
      </c>
      <c r="E38" s="647">
        <v>3</v>
      </c>
      <c r="F38" s="647">
        <v>0</v>
      </c>
      <c r="G38" s="647">
        <v>1</v>
      </c>
      <c r="H38" s="647">
        <v>0</v>
      </c>
      <c r="I38" s="647">
        <v>4</v>
      </c>
      <c r="J38" s="647">
        <v>2</v>
      </c>
      <c r="K38" s="647">
        <v>1</v>
      </c>
      <c r="L38" s="647">
        <v>4</v>
      </c>
      <c r="M38" s="647">
        <v>0</v>
      </c>
      <c r="N38" s="647">
        <v>0</v>
      </c>
      <c r="O38" s="647">
        <v>3</v>
      </c>
      <c r="P38" s="647">
        <v>3</v>
      </c>
      <c r="Q38" s="647">
        <v>8</v>
      </c>
      <c r="R38" s="647">
        <f t="shared" si="11"/>
        <v>29</v>
      </c>
      <c r="S38" s="647">
        <v>1</v>
      </c>
      <c r="T38" s="647">
        <v>2</v>
      </c>
      <c r="U38" s="647">
        <v>4</v>
      </c>
      <c r="V38" s="647">
        <v>701</v>
      </c>
      <c r="W38" s="647">
        <v>44</v>
      </c>
      <c r="X38" s="647">
        <v>3</v>
      </c>
      <c r="Y38" s="647">
        <v>12</v>
      </c>
      <c r="Z38" s="647">
        <v>1</v>
      </c>
      <c r="AA38" s="647">
        <v>79</v>
      </c>
      <c r="AB38" s="647">
        <v>33</v>
      </c>
      <c r="AC38" s="647">
        <v>3</v>
      </c>
      <c r="AD38" s="647">
        <v>77</v>
      </c>
      <c r="AE38" s="647">
        <v>28</v>
      </c>
      <c r="AF38" s="647">
        <v>57</v>
      </c>
      <c r="AG38" s="647">
        <v>55</v>
      </c>
      <c r="AH38" s="647">
        <v>0</v>
      </c>
      <c r="AI38" s="647">
        <v>120</v>
      </c>
      <c r="AJ38" s="647">
        <v>18</v>
      </c>
      <c r="AK38" s="647">
        <v>10</v>
      </c>
      <c r="AL38" s="647">
        <v>15</v>
      </c>
      <c r="AM38" s="647">
        <v>68</v>
      </c>
      <c r="AN38" s="647">
        <v>4</v>
      </c>
      <c r="AO38" s="647">
        <v>3</v>
      </c>
      <c r="AP38" s="648">
        <f t="shared" si="12"/>
        <v>1369</v>
      </c>
      <c r="AT38" s="414"/>
      <c r="AU38" s="414"/>
      <c r="AV38" s="414"/>
      <c r="AW38" s="414"/>
      <c r="AX38" s="414"/>
      <c r="AY38" s="414"/>
      <c r="AZ38" s="414"/>
      <c r="BA38" s="414"/>
      <c r="BB38" s="414"/>
      <c r="BC38" s="414"/>
      <c r="BD38" s="414"/>
      <c r="BE38" s="414"/>
      <c r="BF38" s="414"/>
      <c r="BG38" s="414"/>
      <c r="BH38" s="414"/>
      <c r="BI38" s="414"/>
      <c r="BJ38" s="414"/>
      <c r="BK38" s="414"/>
      <c r="BL38" s="414"/>
      <c r="BM38" s="414"/>
      <c r="BN38" s="414"/>
      <c r="BO38" s="414"/>
      <c r="BP38" s="414"/>
      <c r="BQ38" s="414"/>
      <c r="BR38" s="414"/>
      <c r="BS38" s="414"/>
      <c r="BT38" s="414"/>
      <c r="BU38" s="414"/>
      <c r="BV38" s="414"/>
      <c r="BW38" s="414"/>
      <c r="BX38" s="414"/>
      <c r="BY38" s="414"/>
      <c r="BZ38" s="414"/>
      <c r="CA38" s="414"/>
      <c r="CB38" s="414"/>
      <c r="CC38" s="414"/>
      <c r="CD38" s="414"/>
      <c r="CE38" s="414"/>
      <c r="CF38" s="414"/>
      <c r="CG38" s="414"/>
      <c r="CH38" s="414"/>
      <c r="CI38" s="414"/>
      <c r="CJ38" s="414"/>
      <c r="CK38" s="414"/>
      <c r="CL38" s="414"/>
      <c r="CM38" s="414"/>
      <c r="CN38" s="414"/>
      <c r="CO38" s="414"/>
      <c r="CP38" s="414"/>
      <c r="CQ38" s="414"/>
      <c r="CR38" s="414"/>
      <c r="CS38" s="414"/>
      <c r="CT38" s="414"/>
      <c r="CU38" s="414"/>
      <c r="CV38" s="414"/>
      <c r="CW38" s="414"/>
      <c r="CX38" s="414"/>
      <c r="CY38" s="414"/>
      <c r="CZ38" s="414"/>
      <c r="DA38" s="414"/>
      <c r="DB38" s="414"/>
      <c r="DC38" s="414"/>
      <c r="DD38" s="414"/>
      <c r="DE38" s="414"/>
      <c r="DF38" s="414"/>
      <c r="DG38" s="414"/>
      <c r="DH38" s="414"/>
      <c r="DI38" s="414"/>
      <c r="DJ38" s="414"/>
      <c r="DK38" s="414"/>
      <c r="DL38" s="414"/>
      <c r="DM38" s="414"/>
      <c r="DN38" s="414"/>
      <c r="DO38" s="414"/>
      <c r="DP38" s="414"/>
      <c r="DQ38" s="414"/>
      <c r="DR38" s="414"/>
      <c r="DS38" s="414"/>
      <c r="DT38" s="414"/>
      <c r="DU38" s="414"/>
      <c r="DV38" s="414"/>
      <c r="DW38" s="414"/>
      <c r="DX38" s="414"/>
      <c r="DY38" s="414"/>
      <c r="DZ38" s="414"/>
      <c r="EA38" s="414"/>
      <c r="EB38" s="414"/>
      <c r="EC38" s="414"/>
      <c r="ED38" s="414"/>
      <c r="EE38" s="414"/>
      <c r="EF38" s="414"/>
      <c r="EG38" s="414"/>
    </row>
    <row r="39" spans="1:137" s="283" customFormat="1" ht="33.9" customHeight="1" x14ac:dyDescent="0.35">
      <c r="A39" s="761" t="s">
        <v>296</v>
      </c>
      <c r="B39" s="762"/>
      <c r="C39" s="645">
        <f t="shared" ref="C39:AP39" si="13">C40+C42+C50+C55+C61+C65</f>
        <v>427</v>
      </c>
      <c r="D39" s="645">
        <f t="shared" si="13"/>
        <v>101</v>
      </c>
      <c r="E39" s="645">
        <f t="shared" si="13"/>
        <v>4602</v>
      </c>
      <c r="F39" s="645">
        <f t="shared" si="13"/>
        <v>244</v>
      </c>
      <c r="G39" s="645">
        <f t="shared" si="13"/>
        <v>650</v>
      </c>
      <c r="H39" s="645">
        <f t="shared" si="13"/>
        <v>0</v>
      </c>
      <c r="I39" s="645">
        <f t="shared" si="13"/>
        <v>1491</v>
      </c>
      <c r="J39" s="645">
        <f t="shared" si="13"/>
        <v>6428</v>
      </c>
      <c r="K39" s="645">
        <f t="shared" si="13"/>
        <v>1539</v>
      </c>
      <c r="L39" s="645">
        <f t="shared" si="13"/>
        <v>1793</v>
      </c>
      <c r="M39" s="645">
        <f t="shared" si="13"/>
        <v>662</v>
      </c>
      <c r="N39" s="645">
        <f t="shared" si="13"/>
        <v>523</v>
      </c>
      <c r="O39" s="645">
        <f t="shared" si="13"/>
        <v>700</v>
      </c>
      <c r="P39" s="645">
        <f t="shared" si="13"/>
        <v>595</v>
      </c>
      <c r="Q39" s="645">
        <f t="shared" si="13"/>
        <v>970</v>
      </c>
      <c r="R39" s="645">
        <f t="shared" si="13"/>
        <v>20197</v>
      </c>
      <c r="S39" s="645">
        <f t="shared" si="13"/>
        <v>1460</v>
      </c>
      <c r="T39" s="645">
        <f t="shared" si="13"/>
        <v>604</v>
      </c>
      <c r="U39" s="645">
        <f t="shared" si="13"/>
        <v>4876</v>
      </c>
      <c r="V39" s="645">
        <f t="shared" si="13"/>
        <v>59562</v>
      </c>
      <c r="W39" s="645">
        <f t="shared" si="13"/>
        <v>3533</v>
      </c>
      <c r="X39" s="645">
        <f t="shared" si="13"/>
        <v>2538</v>
      </c>
      <c r="Y39" s="645">
        <f t="shared" si="13"/>
        <v>1119</v>
      </c>
      <c r="Z39" s="645">
        <f t="shared" si="13"/>
        <v>385</v>
      </c>
      <c r="AA39" s="645">
        <f t="shared" si="13"/>
        <v>3347</v>
      </c>
      <c r="AB39" s="645">
        <f t="shared" si="13"/>
        <v>10278</v>
      </c>
      <c r="AC39" s="645">
        <f t="shared" si="13"/>
        <v>2405</v>
      </c>
      <c r="AD39" s="645">
        <f t="shared" si="13"/>
        <v>13508</v>
      </c>
      <c r="AE39" s="645">
        <f t="shared" si="13"/>
        <v>1766</v>
      </c>
      <c r="AF39" s="645">
        <f t="shared" si="13"/>
        <v>1623</v>
      </c>
      <c r="AG39" s="645">
        <f t="shared" si="13"/>
        <v>14409</v>
      </c>
      <c r="AH39" s="645">
        <f t="shared" si="13"/>
        <v>4616</v>
      </c>
      <c r="AI39" s="645">
        <f t="shared" si="13"/>
        <v>3568</v>
      </c>
      <c r="AJ39" s="645">
        <f t="shared" si="13"/>
        <v>39163</v>
      </c>
      <c r="AK39" s="645">
        <f t="shared" si="13"/>
        <v>53459</v>
      </c>
      <c r="AL39" s="645">
        <f t="shared" si="13"/>
        <v>4345</v>
      </c>
      <c r="AM39" s="645">
        <f t="shared" si="13"/>
        <v>7652</v>
      </c>
      <c r="AN39" s="645">
        <f t="shared" si="13"/>
        <v>74</v>
      </c>
      <c r="AO39" s="645">
        <f t="shared" si="13"/>
        <v>1</v>
      </c>
      <c r="AP39" s="646">
        <f t="shared" si="13"/>
        <v>255016</v>
      </c>
      <c r="AR39" s="286"/>
      <c r="AT39" s="445"/>
      <c r="AU39" s="445"/>
      <c r="AV39" s="445"/>
      <c r="AW39" s="445"/>
      <c r="AX39" s="445"/>
      <c r="AY39" s="445"/>
      <c r="AZ39" s="445"/>
      <c r="BA39" s="445"/>
      <c r="BB39" s="445"/>
      <c r="BC39" s="445"/>
      <c r="BD39" s="445"/>
      <c r="BE39" s="445"/>
      <c r="BF39" s="445"/>
      <c r="BG39" s="445"/>
      <c r="BH39" s="445"/>
      <c r="BI39" s="445"/>
      <c r="BJ39" s="445"/>
      <c r="BK39" s="445"/>
      <c r="BL39" s="445"/>
      <c r="BM39" s="445"/>
      <c r="BN39" s="445"/>
      <c r="BO39" s="445"/>
      <c r="BP39" s="445"/>
      <c r="BQ39" s="445"/>
      <c r="BR39" s="445"/>
      <c r="BS39" s="445"/>
      <c r="BT39" s="445"/>
      <c r="BU39" s="445"/>
      <c r="BV39" s="445"/>
      <c r="BW39" s="445"/>
      <c r="BX39" s="445"/>
      <c r="BY39" s="445"/>
      <c r="BZ39" s="445"/>
      <c r="CA39" s="445"/>
      <c r="CB39" s="445"/>
      <c r="CC39" s="445"/>
      <c r="CD39" s="445"/>
      <c r="CE39" s="445"/>
      <c r="CF39" s="445"/>
      <c r="CG39" s="445"/>
      <c r="CH39" s="445"/>
      <c r="CI39" s="445"/>
      <c r="CJ39" s="445"/>
      <c r="CK39" s="445"/>
      <c r="CL39" s="445"/>
      <c r="CM39" s="445"/>
      <c r="CN39" s="445"/>
      <c r="CO39" s="445"/>
      <c r="CP39" s="445"/>
      <c r="CQ39" s="445"/>
      <c r="CR39" s="445"/>
      <c r="CS39" s="445"/>
      <c r="CT39" s="445"/>
      <c r="CU39" s="445"/>
      <c r="CV39" s="445"/>
      <c r="CW39" s="445"/>
      <c r="CX39" s="445"/>
      <c r="CY39" s="445"/>
      <c r="CZ39" s="445"/>
      <c r="DA39" s="445"/>
      <c r="DB39" s="445"/>
      <c r="DC39" s="445"/>
      <c r="DD39" s="445"/>
      <c r="DE39" s="445"/>
      <c r="DF39" s="445"/>
      <c r="DG39" s="445"/>
      <c r="DH39" s="445"/>
      <c r="DI39" s="445"/>
      <c r="DJ39" s="445"/>
      <c r="DK39" s="445"/>
      <c r="DL39" s="445"/>
      <c r="DM39" s="445"/>
      <c r="DN39" s="445"/>
      <c r="DO39" s="445"/>
      <c r="DP39" s="445"/>
      <c r="DQ39" s="445"/>
      <c r="DR39" s="445"/>
      <c r="DS39" s="445"/>
      <c r="DT39" s="445"/>
      <c r="DU39" s="445"/>
      <c r="DV39" s="445"/>
      <c r="DW39" s="445"/>
      <c r="DX39" s="445"/>
      <c r="DY39" s="445"/>
      <c r="DZ39" s="445"/>
      <c r="EA39" s="445"/>
      <c r="EB39" s="445"/>
      <c r="EC39" s="445"/>
      <c r="ED39" s="445"/>
      <c r="EE39" s="445"/>
      <c r="EF39" s="445"/>
      <c r="EG39" s="445"/>
    </row>
    <row r="40" spans="1:137" s="291" customFormat="1" ht="26.4" customHeight="1" x14ac:dyDescent="0.35">
      <c r="A40" s="289" t="s">
        <v>82</v>
      </c>
      <c r="B40" s="290"/>
      <c r="C40" s="647">
        <f t="shared" ref="C40:AP40" si="14">C41</f>
        <v>33</v>
      </c>
      <c r="D40" s="647">
        <f t="shared" si="14"/>
        <v>2</v>
      </c>
      <c r="E40" s="647">
        <f t="shared" si="14"/>
        <v>439</v>
      </c>
      <c r="F40" s="647">
        <f t="shared" si="14"/>
        <v>21</v>
      </c>
      <c r="G40" s="647">
        <f t="shared" si="14"/>
        <v>90</v>
      </c>
      <c r="H40" s="647">
        <f t="shared" si="14"/>
        <v>0</v>
      </c>
      <c r="I40" s="647">
        <f t="shared" si="14"/>
        <v>196</v>
      </c>
      <c r="J40" s="647">
        <f t="shared" si="14"/>
        <v>4957</v>
      </c>
      <c r="K40" s="647">
        <f t="shared" si="14"/>
        <v>397</v>
      </c>
      <c r="L40" s="647">
        <f t="shared" si="14"/>
        <v>173</v>
      </c>
      <c r="M40" s="647">
        <f t="shared" si="14"/>
        <v>314</v>
      </c>
      <c r="N40" s="647">
        <f t="shared" si="14"/>
        <v>49</v>
      </c>
      <c r="O40" s="647">
        <f t="shared" si="14"/>
        <v>103</v>
      </c>
      <c r="P40" s="647">
        <f t="shared" si="14"/>
        <v>121</v>
      </c>
      <c r="Q40" s="647">
        <f t="shared" si="14"/>
        <v>157</v>
      </c>
      <c r="R40" s="647">
        <f t="shared" si="14"/>
        <v>7017</v>
      </c>
      <c r="S40" s="647">
        <f t="shared" si="14"/>
        <v>82</v>
      </c>
      <c r="T40" s="647">
        <f t="shared" si="14"/>
        <v>46</v>
      </c>
      <c r="U40" s="647">
        <f t="shared" si="14"/>
        <v>536</v>
      </c>
      <c r="V40" s="647">
        <f t="shared" si="14"/>
        <v>8338</v>
      </c>
      <c r="W40" s="647">
        <f t="shared" si="14"/>
        <v>459</v>
      </c>
      <c r="X40" s="647">
        <f t="shared" si="14"/>
        <v>476</v>
      </c>
      <c r="Y40" s="647">
        <f t="shared" si="14"/>
        <v>351</v>
      </c>
      <c r="Z40" s="647">
        <f t="shared" si="14"/>
        <v>28</v>
      </c>
      <c r="AA40" s="647">
        <f t="shared" si="14"/>
        <v>1597</v>
      </c>
      <c r="AB40" s="647">
        <f t="shared" si="14"/>
        <v>2040</v>
      </c>
      <c r="AC40" s="647">
        <f t="shared" si="14"/>
        <v>401</v>
      </c>
      <c r="AD40" s="647">
        <f t="shared" si="14"/>
        <v>2747</v>
      </c>
      <c r="AE40" s="647">
        <f t="shared" si="14"/>
        <v>379</v>
      </c>
      <c r="AF40" s="647">
        <f t="shared" si="14"/>
        <v>392</v>
      </c>
      <c r="AG40" s="647">
        <f t="shared" si="14"/>
        <v>1951</v>
      </c>
      <c r="AH40" s="647">
        <f t="shared" si="14"/>
        <v>334</v>
      </c>
      <c r="AI40" s="647">
        <f t="shared" si="14"/>
        <v>448</v>
      </c>
      <c r="AJ40" s="647">
        <f t="shared" si="14"/>
        <v>4911</v>
      </c>
      <c r="AK40" s="647">
        <f t="shared" si="14"/>
        <v>4661</v>
      </c>
      <c r="AL40" s="647">
        <f t="shared" si="14"/>
        <v>729</v>
      </c>
      <c r="AM40" s="647">
        <f t="shared" si="14"/>
        <v>877</v>
      </c>
      <c r="AN40" s="647">
        <f t="shared" si="14"/>
        <v>27</v>
      </c>
      <c r="AO40" s="647">
        <f t="shared" si="14"/>
        <v>0</v>
      </c>
      <c r="AP40" s="648">
        <f t="shared" si="14"/>
        <v>38862</v>
      </c>
      <c r="AR40" s="286"/>
      <c r="AT40" s="446"/>
      <c r="AU40" s="446"/>
      <c r="AV40" s="446"/>
      <c r="AW40" s="446"/>
      <c r="AX40" s="446"/>
      <c r="AY40" s="446"/>
      <c r="AZ40" s="446"/>
      <c r="BA40" s="446"/>
      <c r="BB40" s="446"/>
      <c r="BC40" s="446"/>
      <c r="BD40" s="446"/>
      <c r="BE40" s="446"/>
      <c r="BF40" s="446"/>
      <c r="BG40" s="446"/>
      <c r="BH40" s="446"/>
      <c r="BI40" s="446"/>
      <c r="BJ40" s="446"/>
      <c r="BK40" s="446"/>
      <c r="BL40" s="446"/>
      <c r="BM40" s="446"/>
      <c r="BN40" s="446"/>
      <c r="BO40" s="446"/>
      <c r="BP40" s="446"/>
      <c r="BQ40" s="446"/>
      <c r="BR40" s="446"/>
      <c r="BS40" s="446"/>
      <c r="BT40" s="446"/>
      <c r="BU40" s="446"/>
      <c r="BV40" s="446"/>
      <c r="BW40" s="446"/>
      <c r="BX40" s="446"/>
      <c r="BY40" s="446"/>
      <c r="BZ40" s="446"/>
      <c r="CA40" s="446"/>
      <c r="CB40" s="446"/>
      <c r="CC40" s="446"/>
      <c r="CD40" s="446"/>
      <c r="CE40" s="446"/>
      <c r="CF40" s="446"/>
      <c r="CG40" s="446"/>
      <c r="CH40" s="446"/>
      <c r="CI40" s="446"/>
      <c r="CJ40" s="446"/>
      <c r="CK40" s="446"/>
      <c r="CL40" s="446"/>
      <c r="CM40" s="446"/>
      <c r="CN40" s="446"/>
      <c r="CO40" s="446"/>
      <c r="CP40" s="446"/>
      <c r="CQ40" s="446"/>
      <c r="CR40" s="446"/>
      <c r="CS40" s="446"/>
      <c r="CT40" s="446"/>
      <c r="CU40" s="446"/>
      <c r="CV40" s="446"/>
      <c r="CW40" s="446"/>
      <c r="CX40" s="446"/>
      <c r="CY40" s="446"/>
      <c r="CZ40" s="446"/>
      <c r="DA40" s="446"/>
      <c r="DB40" s="446"/>
      <c r="DC40" s="446"/>
      <c r="DD40" s="446"/>
      <c r="DE40" s="446"/>
      <c r="DF40" s="446"/>
      <c r="DG40" s="446"/>
      <c r="DH40" s="446"/>
      <c r="DI40" s="446"/>
      <c r="DJ40" s="446"/>
      <c r="DK40" s="446"/>
      <c r="DL40" s="446"/>
      <c r="DM40" s="446"/>
      <c r="DN40" s="446"/>
      <c r="DO40" s="446"/>
      <c r="DP40" s="446"/>
      <c r="DQ40" s="446"/>
      <c r="DR40" s="446"/>
      <c r="DS40" s="446"/>
      <c r="DT40" s="446"/>
      <c r="DU40" s="446"/>
      <c r="DV40" s="446"/>
      <c r="DW40" s="446"/>
      <c r="DX40" s="446"/>
      <c r="DY40" s="446"/>
      <c r="DZ40" s="446"/>
      <c r="EA40" s="446"/>
      <c r="EB40" s="446"/>
      <c r="EC40" s="446"/>
      <c r="ED40" s="446"/>
      <c r="EE40" s="446"/>
      <c r="EF40" s="446"/>
      <c r="EG40" s="446"/>
    </row>
    <row r="41" spans="1:137" s="286" customFormat="1" ht="21" customHeight="1" x14ac:dyDescent="0.35">
      <c r="A41" s="293"/>
      <c r="B41" s="285" t="s">
        <v>83</v>
      </c>
      <c r="C41" s="643">
        <v>33</v>
      </c>
      <c r="D41" s="643">
        <v>2</v>
      </c>
      <c r="E41" s="643">
        <v>439</v>
      </c>
      <c r="F41" s="643">
        <v>21</v>
      </c>
      <c r="G41" s="643">
        <v>90</v>
      </c>
      <c r="H41" s="643">
        <v>0</v>
      </c>
      <c r="I41" s="643">
        <v>196</v>
      </c>
      <c r="J41" s="643">
        <v>4957</v>
      </c>
      <c r="K41" s="643">
        <v>397</v>
      </c>
      <c r="L41" s="643">
        <v>173</v>
      </c>
      <c r="M41" s="643">
        <v>314</v>
      </c>
      <c r="N41" s="643">
        <v>49</v>
      </c>
      <c r="O41" s="643">
        <v>103</v>
      </c>
      <c r="P41" s="643">
        <v>121</v>
      </c>
      <c r="Q41" s="643">
        <v>157</v>
      </c>
      <c r="R41" s="643">
        <f>SUM(E41:Q41)</f>
        <v>7017</v>
      </c>
      <c r="S41" s="643">
        <v>82</v>
      </c>
      <c r="T41" s="643">
        <v>46</v>
      </c>
      <c r="U41" s="643">
        <v>536</v>
      </c>
      <c r="V41" s="643">
        <v>8338</v>
      </c>
      <c r="W41" s="643">
        <v>459</v>
      </c>
      <c r="X41" s="643">
        <v>476</v>
      </c>
      <c r="Y41" s="643">
        <v>351</v>
      </c>
      <c r="Z41" s="643">
        <v>28</v>
      </c>
      <c r="AA41" s="643">
        <v>1597</v>
      </c>
      <c r="AB41" s="643">
        <v>2040</v>
      </c>
      <c r="AC41" s="643">
        <v>401</v>
      </c>
      <c r="AD41" s="643">
        <v>2747</v>
      </c>
      <c r="AE41" s="643">
        <v>379</v>
      </c>
      <c r="AF41" s="643">
        <v>392</v>
      </c>
      <c r="AG41" s="643">
        <v>1951</v>
      </c>
      <c r="AH41" s="643">
        <v>334</v>
      </c>
      <c r="AI41" s="643">
        <v>448</v>
      </c>
      <c r="AJ41" s="643">
        <v>4911</v>
      </c>
      <c r="AK41" s="643">
        <v>4661</v>
      </c>
      <c r="AL41" s="643">
        <v>729</v>
      </c>
      <c r="AM41" s="643">
        <v>877</v>
      </c>
      <c r="AN41" s="643">
        <v>27</v>
      </c>
      <c r="AO41" s="643">
        <v>0</v>
      </c>
      <c r="AP41" s="644">
        <f>SUM(S41:AO41)+R41+C41+D41</f>
        <v>38862</v>
      </c>
      <c r="AT41" s="414"/>
      <c r="AU41" s="414"/>
      <c r="AV41" s="414"/>
      <c r="AW41" s="414"/>
      <c r="AX41" s="414"/>
      <c r="AY41" s="414"/>
      <c r="AZ41" s="414"/>
      <c r="BA41" s="414"/>
      <c r="BB41" s="414"/>
      <c r="BC41" s="414"/>
      <c r="BD41" s="414"/>
      <c r="BE41" s="414"/>
      <c r="BF41" s="414"/>
      <c r="BG41" s="414"/>
      <c r="BH41" s="414"/>
      <c r="BI41" s="414"/>
      <c r="BJ41" s="414"/>
      <c r="BK41" s="414"/>
      <c r="BL41" s="414"/>
      <c r="BM41" s="414"/>
      <c r="BN41" s="414"/>
      <c r="BO41" s="414"/>
      <c r="BP41" s="414"/>
      <c r="BQ41" s="414"/>
      <c r="BR41" s="414"/>
      <c r="BS41" s="414"/>
      <c r="BT41" s="414"/>
      <c r="BU41" s="414"/>
      <c r="BV41" s="414"/>
      <c r="BW41" s="414"/>
      <c r="BX41" s="414"/>
      <c r="BY41" s="414"/>
      <c r="BZ41" s="414"/>
      <c r="CA41" s="414"/>
      <c r="CB41" s="414"/>
      <c r="CC41" s="414"/>
      <c r="CD41" s="414"/>
      <c r="CE41" s="414"/>
      <c r="CF41" s="414"/>
      <c r="CG41" s="414"/>
      <c r="CH41" s="414"/>
      <c r="CI41" s="414"/>
      <c r="CJ41" s="414"/>
      <c r="CK41" s="414"/>
      <c r="CL41" s="414"/>
      <c r="CM41" s="414"/>
      <c r="CN41" s="414"/>
      <c r="CO41" s="414"/>
      <c r="CP41" s="414"/>
      <c r="CQ41" s="414"/>
      <c r="CR41" s="414"/>
      <c r="CS41" s="414"/>
      <c r="CT41" s="414"/>
      <c r="CU41" s="414"/>
      <c r="CV41" s="414"/>
      <c r="CW41" s="414"/>
      <c r="CX41" s="414"/>
      <c r="CY41" s="414"/>
      <c r="CZ41" s="414"/>
      <c r="DA41" s="414"/>
      <c r="DB41" s="414"/>
      <c r="DC41" s="414"/>
      <c r="DD41" s="414"/>
      <c r="DE41" s="414"/>
      <c r="DF41" s="414"/>
      <c r="DG41" s="414"/>
      <c r="DH41" s="414"/>
      <c r="DI41" s="414"/>
      <c r="DJ41" s="414"/>
      <c r="DK41" s="414"/>
      <c r="DL41" s="414"/>
      <c r="DM41" s="414"/>
      <c r="DN41" s="414"/>
      <c r="DO41" s="414"/>
      <c r="DP41" s="414"/>
      <c r="DQ41" s="414"/>
      <c r="DR41" s="414"/>
      <c r="DS41" s="414"/>
      <c r="DT41" s="414"/>
      <c r="DU41" s="414"/>
      <c r="DV41" s="414"/>
      <c r="DW41" s="414"/>
      <c r="DX41" s="414"/>
      <c r="DY41" s="414"/>
      <c r="DZ41" s="414"/>
      <c r="EA41" s="414"/>
      <c r="EB41" s="414"/>
      <c r="EC41" s="414"/>
      <c r="ED41" s="414"/>
      <c r="EE41" s="414"/>
      <c r="EF41" s="414"/>
      <c r="EG41" s="414"/>
    </row>
    <row r="42" spans="1:137" s="291" customFormat="1" ht="26.4" customHeight="1" x14ac:dyDescent="0.35">
      <c r="A42" s="289" t="s">
        <v>84</v>
      </c>
      <c r="B42" s="294"/>
      <c r="C42" s="647">
        <f t="shared" ref="C42:Q42" si="15">SUM(C43:C49)</f>
        <v>94</v>
      </c>
      <c r="D42" s="647">
        <f t="shared" si="15"/>
        <v>45</v>
      </c>
      <c r="E42" s="647">
        <f t="shared" si="15"/>
        <v>1561</v>
      </c>
      <c r="F42" s="647">
        <f t="shared" si="15"/>
        <v>153</v>
      </c>
      <c r="G42" s="647">
        <f t="shared" si="15"/>
        <v>242</v>
      </c>
      <c r="H42" s="647">
        <f t="shared" si="15"/>
        <v>0</v>
      </c>
      <c r="I42" s="647">
        <f t="shared" si="15"/>
        <v>762</v>
      </c>
      <c r="J42" s="647">
        <f t="shared" si="15"/>
        <v>763</v>
      </c>
      <c r="K42" s="647">
        <f t="shared" si="15"/>
        <v>419</v>
      </c>
      <c r="L42" s="647">
        <f t="shared" si="15"/>
        <v>599</v>
      </c>
      <c r="M42" s="647">
        <f t="shared" si="15"/>
        <v>156</v>
      </c>
      <c r="N42" s="647">
        <f t="shared" si="15"/>
        <v>284</v>
      </c>
      <c r="O42" s="647">
        <f t="shared" si="15"/>
        <v>189</v>
      </c>
      <c r="P42" s="647">
        <f t="shared" si="15"/>
        <v>170</v>
      </c>
      <c r="Q42" s="647">
        <f t="shared" si="15"/>
        <v>288</v>
      </c>
      <c r="R42" s="647">
        <f t="shared" ref="R42:AP42" si="16">SUM(R43:R49)</f>
        <v>5586</v>
      </c>
      <c r="S42" s="647">
        <f t="shared" si="16"/>
        <v>759</v>
      </c>
      <c r="T42" s="647">
        <f t="shared" si="16"/>
        <v>210</v>
      </c>
      <c r="U42" s="647">
        <f t="shared" si="16"/>
        <v>1461</v>
      </c>
      <c r="V42" s="647">
        <f t="shared" si="16"/>
        <v>20443</v>
      </c>
      <c r="W42" s="647">
        <f t="shared" si="16"/>
        <v>1071</v>
      </c>
      <c r="X42" s="647">
        <f t="shared" si="16"/>
        <v>636</v>
      </c>
      <c r="Y42" s="647">
        <f t="shared" si="16"/>
        <v>225</v>
      </c>
      <c r="Z42" s="647">
        <f t="shared" si="16"/>
        <v>44</v>
      </c>
      <c r="AA42" s="647">
        <f t="shared" si="16"/>
        <v>457</v>
      </c>
      <c r="AB42" s="647">
        <f t="shared" si="16"/>
        <v>2987</v>
      </c>
      <c r="AC42" s="647">
        <f t="shared" si="16"/>
        <v>843</v>
      </c>
      <c r="AD42" s="647">
        <f t="shared" si="16"/>
        <v>3728</v>
      </c>
      <c r="AE42" s="647">
        <f t="shared" si="16"/>
        <v>622</v>
      </c>
      <c r="AF42" s="647">
        <f t="shared" si="16"/>
        <v>417</v>
      </c>
      <c r="AG42" s="647">
        <f t="shared" si="16"/>
        <v>4270</v>
      </c>
      <c r="AH42" s="647">
        <f t="shared" si="16"/>
        <v>1739</v>
      </c>
      <c r="AI42" s="647">
        <f t="shared" si="16"/>
        <v>1014</v>
      </c>
      <c r="AJ42" s="647">
        <f t="shared" si="16"/>
        <v>18503</v>
      </c>
      <c r="AK42" s="647">
        <f t="shared" si="16"/>
        <v>20136</v>
      </c>
      <c r="AL42" s="647">
        <f t="shared" si="16"/>
        <v>1273</v>
      </c>
      <c r="AM42" s="647">
        <f t="shared" si="16"/>
        <v>2385</v>
      </c>
      <c r="AN42" s="647">
        <f t="shared" si="16"/>
        <v>14</v>
      </c>
      <c r="AO42" s="647">
        <f t="shared" si="16"/>
        <v>0</v>
      </c>
      <c r="AP42" s="648">
        <f t="shared" si="16"/>
        <v>88962</v>
      </c>
      <c r="AR42" s="286"/>
      <c r="AT42" s="446"/>
      <c r="AU42" s="446"/>
      <c r="AV42" s="446"/>
      <c r="AW42" s="446"/>
      <c r="AX42" s="446"/>
      <c r="AY42" s="446"/>
      <c r="AZ42" s="446"/>
      <c r="BA42" s="446"/>
      <c r="BB42" s="446"/>
      <c r="BC42" s="446"/>
      <c r="BD42" s="446"/>
      <c r="BE42" s="446"/>
      <c r="BF42" s="446"/>
      <c r="BG42" s="446"/>
      <c r="BH42" s="446"/>
      <c r="BI42" s="446"/>
      <c r="BJ42" s="446"/>
      <c r="BK42" s="446"/>
      <c r="BL42" s="446"/>
      <c r="BM42" s="446"/>
      <c r="BN42" s="446"/>
      <c r="BO42" s="446"/>
      <c r="BP42" s="446"/>
      <c r="BQ42" s="446"/>
      <c r="BR42" s="446"/>
      <c r="BS42" s="446"/>
      <c r="BT42" s="446"/>
      <c r="BU42" s="446"/>
      <c r="BV42" s="446"/>
      <c r="BW42" s="446"/>
      <c r="BX42" s="446"/>
      <c r="BY42" s="446"/>
      <c r="BZ42" s="446"/>
      <c r="CA42" s="446"/>
      <c r="CB42" s="446"/>
      <c r="CC42" s="446"/>
      <c r="CD42" s="446"/>
      <c r="CE42" s="446"/>
      <c r="CF42" s="446"/>
      <c r="CG42" s="446"/>
      <c r="CH42" s="446"/>
      <c r="CI42" s="446"/>
      <c r="CJ42" s="446"/>
      <c r="CK42" s="446"/>
      <c r="CL42" s="446"/>
      <c r="CM42" s="446"/>
      <c r="CN42" s="446"/>
      <c r="CO42" s="446"/>
      <c r="CP42" s="446"/>
      <c r="CQ42" s="446"/>
      <c r="CR42" s="446"/>
      <c r="CS42" s="446"/>
      <c r="CT42" s="446"/>
      <c r="CU42" s="446"/>
      <c r="CV42" s="446"/>
      <c r="CW42" s="446"/>
      <c r="CX42" s="446"/>
      <c r="CY42" s="446"/>
      <c r="CZ42" s="446"/>
      <c r="DA42" s="446"/>
      <c r="DB42" s="446"/>
      <c r="DC42" s="446"/>
      <c r="DD42" s="446"/>
      <c r="DE42" s="446"/>
      <c r="DF42" s="446"/>
      <c r="DG42" s="446"/>
      <c r="DH42" s="446"/>
      <c r="DI42" s="446"/>
      <c r="DJ42" s="446"/>
      <c r="DK42" s="446"/>
      <c r="DL42" s="446"/>
      <c r="DM42" s="446"/>
      <c r="DN42" s="446"/>
      <c r="DO42" s="446"/>
      <c r="DP42" s="446"/>
      <c r="DQ42" s="446"/>
      <c r="DR42" s="446"/>
      <c r="DS42" s="446"/>
      <c r="DT42" s="446"/>
      <c r="DU42" s="446"/>
      <c r="DV42" s="446"/>
      <c r="DW42" s="446"/>
      <c r="DX42" s="446"/>
      <c r="DY42" s="446"/>
      <c r="DZ42" s="446"/>
      <c r="EA42" s="446"/>
      <c r="EB42" s="446"/>
      <c r="EC42" s="446"/>
      <c r="ED42" s="446"/>
      <c r="EE42" s="446"/>
      <c r="EF42" s="446"/>
      <c r="EG42" s="446"/>
    </row>
    <row r="43" spans="1:137" s="286" customFormat="1" ht="21" customHeight="1" x14ac:dyDescent="0.35">
      <c r="A43" s="245"/>
      <c r="B43" s="285" t="s">
        <v>85</v>
      </c>
      <c r="C43" s="643">
        <v>18</v>
      </c>
      <c r="D43" s="643">
        <v>6</v>
      </c>
      <c r="E43" s="643">
        <v>90</v>
      </c>
      <c r="F43" s="643">
        <v>4</v>
      </c>
      <c r="G43" s="643">
        <v>11</v>
      </c>
      <c r="H43" s="643">
        <v>0</v>
      </c>
      <c r="I43" s="643">
        <v>50</v>
      </c>
      <c r="J43" s="643">
        <v>515</v>
      </c>
      <c r="K43" s="643">
        <v>13</v>
      </c>
      <c r="L43" s="643">
        <v>46</v>
      </c>
      <c r="M43" s="643">
        <v>0</v>
      </c>
      <c r="N43" s="643">
        <v>42</v>
      </c>
      <c r="O43" s="643">
        <v>29</v>
      </c>
      <c r="P43" s="643">
        <v>0</v>
      </c>
      <c r="Q43" s="643">
        <v>9</v>
      </c>
      <c r="R43" s="643">
        <f t="shared" ref="R43:R49" si="17">SUM(E43:Q43)</f>
        <v>809</v>
      </c>
      <c r="S43" s="643">
        <v>0</v>
      </c>
      <c r="T43" s="643">
        <v>2</v>
      </c>
      <c r="U43" s="643">
        <v>145</v>
      </c>
      <c r="V43" s="643">
        <v>1490</v>
      </c>
      <c r="W43" s="643">
        <v>91</v>
      </c>
      <c r="X43" s="643">
        <v>34</v>
      </c>
      <c r="Y43" s="643">
        <v>1</v>
      </c>
      <c r="Z43" s="643">
        <v>0</v>
      </c>
      <c r="AA43" s="643">
        <v>23</v>
      </c>
      <c r="AB43" s="643">
        <v>171</v>
      </c>
      <c r="AC43" s="643">
        <v>46</v>
      </c>
      <c r="AD43" s="643">
        <v>248</v>
      </c>
      <c r="AE43" s="643">
        <v>129</v>
      </c>
      <c r="AF43" s="643">
        <v>80</v>
      </c>
      <c r="AG43" s="643">
        <v>284</v>
      </c>
      <c r="AH43" s="643">
        <v>163</v>
      </c>
      <c r="AI43" s="643">
        <v>36</v>
      </c>
      <c r="AJ43" s="643">
        <v>882</v>
      </c>
      <c r="AK43" s="643">
        <v>1551</v>
      </c>
      <c r="AL43" s="643">
        <v>237</v>
      </c>
      <c r="AM43" s="643">
        <v>122</v>
      </c>
      <c r="AN43" s="643">
        <v>0</v>
      </c>
      <c r="AO43" s="643">
        <v>0</v>
      </c>
      <c r="AP43" s="644">
        <f t="shared" ref="AP43:AP49" si="18">SUM(S43:AO43)+R43+C43+D43</f>
        <v>6568</v>
      </c>
      <c r="AT43" s="414"/>
      <c r="AU43" s="414"/>
      <c r="AV43" s="414"/>
      <c r="AW43" s="414"/>
      <c r="AX43" s="414"/>
      <c r="AY43" s="414"/>
      <c r="AZ43" s="414"/>
      <c r="BA43" s="414"/>
      <c r="BB43" s="414"/>
      <c r="BC43" s="414"/>
      <c r="BD43" s="414"/>
      <c r="BE43" s="414"/>
      <c r="BF43" s="414"/>
      <c r="BG43" s="414"/>
      <c r="BH43" s="414"/>
      <c r="BI43" s="414"/>
      <c r="BJ43" s="414"/>
      <c r="BK43" s="414"/>
      <c r="BL43" s="414"/>
      <c r="BM43" s="414"/>
      <c r="BN43" s="414"/>
      <c r="BO43" s="414"/>
      <c r="BP43" s="414"/>
      <c r="BQ43" s="414"/>
      <c r="BR43" s="414"/>
      <c r="BS43" s="414"/>
      <c r="BT43" s="414"/>
      <c r="BU43" s="414"/>
      <c r="BV43" s="414"/>
      <c r="BW43" s="414"/>
      <c r="BX43" s="414"/>
      <c r="BY43" s="414"/>
      <c r="BZ43" s="414"/>
      <c r="CA43" s="414"/>
      <c r="CB43" s="414"/>
      <c r="CC43" s="414"/>
      <c r="CD43" s="414"/>
      <c r="CE43" s="414"/>
      <c r="CF43" s="414"/>
      <c r="CG43" s="414"/>
      <c r="CH43" s="414"/>
      <c r="CI43" s="414"/>
      <c r="CJ43" s="414"/>
      <c r="CK43" s="414"/>
      <c r="CL43" s="414"/>
      <c r="CM43" s="414"/>
      <c r="CN43" s="414"/>
      <c r="CO43" s="414"/>
      <c r="CP43" s="414"/>
      <c r="CQ43" s="414"/>
      <c r="CR43" s="414"/>
      <c r="CS43" s="414"/>
      <c r="CT43" s="414"/>
      <c r="CU43" s="414"/>
      <c r="CV43" s="414"/>
      <c r="CW43" s="414"/>
      <c r="CX43" s="414"/>
      <c r="CY43" s="414"/>
      <c r="CZ43" s="414"/>
      <c r="DA43" s="414"/>
      <c r="DB43" s="414"/>
      <c r="DC43" s="414"/>
      <c r="DD43" s="414"/>
      <c r="DE43" s="414"/>
      <c r="DF43" s="414"/>
      <c r="DG43" s="414"/>
      <c r="DH43" s="414"/>
      <c r="DI43" s="414"/>
      <c r="DJ43" s="414"/>
      <c r="DK43" s="414"/>
      <c r="DL43" s="414"/>
      <c r="DM43" s="414"/>
      <c r="DN43" s="414"/>
      <c r="DO43" s="414"/>
      <c r="DP43" s="414"/>
      <c r="DQ43" s="414"/>
      <c r="DR43" s="414"/>
      <c r="DS43" s="414"/>
      <c r="DT43" s="414"/>
      <c r="DU43" s="414"/>
      <c r="DV43" s="414"/>
      <c r="DW43" s="414"/>
      <c r="DX43" s="414"/>
      <c r="DY43" s="414"/>
      <c r="DZ43" s="414"/>
      <c r="EA43" s="414"/>
      <c r="EB43" s="414"/>
      <c r="EC43" s="414"/>
      <c r="ED43" s="414"/>
      <c r="EE43" s="414"/>
      <c r="EF43" s="414"/>
      <c r="EG43" s="414"/>
    </row>
    <row r="44" spans="1:137" s="286" customFormat="1" ht="21" customHeight="1" x14ac:dyDescent="0.35">
      <c r="A44" s="245"/>
      <c r="B44" s="285" t="s">
        <v>86</v>
      </c>
      <c r="C44" s="643">
        <v>26</v>
      </c>
      <c r="D44" s="643">
        <v>2</v>
      </c>
      <c r="E44" s="643">
        <v>333</v>
      </c>
      <c r="F44" s="643">
        <v>4</v>
      </c>
      <c r="G44" s="643">
        <v>34</v>
      </c>
      <c r="H44" s="643">
        <v>0</v>
      </c>
      <c r="I44" s="643">
        <v>58</v>
      </c>
      <c r="J44" s="643">
        <v>223</v>
      </c>
      <c r="K44" s="643">
        <v>73</v>
      </c>
      <c r="L44" s="643">
        <v>299</v>
      </c>
      <c r="M44" s="643">
        <v>124</v>
      </c>
      <c r="N44" s="643">
        <v>224</v>
      </c>
      <c r="O44" s="643">
        <v>83</v>
      </c>
      <c r="P44" s="643">
        <v>96</v>
      </c>
      <c r="Q44" s="643">
        <v>78</v>
      </c>
      <c r="R44" s="643">
        <f t="shared" si="17"/>
        <v>1629</v>
      </c>
      <c r="S44" s="643">
        <v>581</v>
      </c>
      <c r="T44" s="643">
        <v>117</v>
      </c>
      <c r="U44" s="643">
        <v>510</v>
      </c>
      <c r="V44" s="643">
        <v>6826</v>
      </c>
      <c r="W44" s="643">
        <v>380</v>
      </c>
      <c r="X44" s="643">
        <v>178</v>
      </c>
      <c r="Y44" s="643">
        <v>129</v>
      </c>
      <c r="Z44" s="643">
        <v>28</v>
      </c>
      <c r="AA44" s="643">
        <v>146</v>
      </c>
      <c r="AB44" s="643">
        <v>1121</v>
      </c>
      <c r="AC44" s="643">
        <v>271</v>
      </c>
      <c r="AD44" s="643">
        <v>1150</v>
      </c>
      <c r="AE44" s="643">
        <v>280</v>
      </c>
      <c r="AF44" s="643">
        <v>89</v>
      </c>
      <c r="AG44" s="643">
        <v>1723</v>
      </c>
      <c r="AH44" s="643">
        <v>370</v>
      </c>
      <c r="AI44" s="643">
        <v>495</v>
      </c>
      <c r="AJ44" s="643">
        <v>5373</v>
      </c>
      <c r="AK44" s="643">
        <v>3872</v>
      </c>
      <c r="AL44" s="643">
        <v>267</v>
      </c>
      <c r="AM44" s="643">
        <v>727</v>
      </c>
      <c r="AN44" s="643">
        <v>3</v>
      </c>
      <c r="AO44" s="643">
        <v>0</v>
      </c>
      <c r="AP44" s="644">
        <f t="shared" si="18"/>
        <v>26293</v>
      </c>
      <c r="AT44" s="414"/>
      <c r="AU44" s="414"/>
      <c r="AV44" s="414"/>
      <c r="AW44" s="414"/>
      <c r="AX44" s="414"/>
      <c r="AY44" s="414"/>
      <c r="AZ44" s="414"/>
      <c r="BA44" s="414"/>
      <c r="BB44" s="414"/>
      <c r="BC44" s="414"/>
      <c r="BD44" s="414"/>
      <c r="BE44" s="414"/>
      <c r="BF44" s="414"/>
      <c r="BG44" s="414"/>
      <c r="BH44" s="414"/>
      <c r="BI44" s="414"/>
      <c r="BJ44" s="414"/>
      <c r="BK44" s="414"/>
      <c r="BL44" s="414"/>
      <c r="BM44" s="414"/>
      <c r="BN44" s="414"/>
      <c r="BO44" s="414"/>
      <c r="BP44" s="414"/>
      <c r="BQ44" s="414"/>
      <c r="BR44" s="414"/>
      <c r="BS44" s="414"/>
      <c r="BT44" s="414"/>
      <c r="BU44" s="414"/>
      <c r="BV44" s="414"/>
      <c r="BW44" s="414"/>
      <c r="BX44" s="414"/>
      <c r="BY44" s="414"/>
      <c r="BZ44" s="414"/>
      <c r="CA44" s="414"/>
      <c r="CB44" s="414"/>
      <c r="CC44" s="414"/>
      <c r="CD44" s="414"/>
      <c r="CE44" s="414"/>
      <c r="CF44" s="414"/>
      <c r="CG44" s="414"/>
      <c r="CH44" s="414"/>
      <c r="CI44" s="414"/>
      <c r="CJ44" s="414"/>
      <c r="CK44" s="414"/>
      <c r="CL44" s="414"/>
      <c r="CM44" s="414"/>
      <c r="CN44" s="414"/>
      <c r="CO44" s="414"/>
      <c r="CP44" s="414"/>
      <c r="CQ44" s="414"/>
      <c r="CR44" s="414"/>
      <c r="CS44" s="414"/>
      <c r="CT44" s="414"/>
      <c r="CU44" s="414"/>
      <c r="CV44" s="414"/>
      <c r="CW44" s="414"/>
      <c r="CX44" s="414"/>
      <c r="CY44" s="414"/>
      <c r="CZ44" s="414"/>
      <c r="DA44" s="414"/>
      <c r="DB44" s="414"/>
      <c r="DC44" s="414"/>
      <c r="DD44" s="414"/>
      <c r="DE44" s="414"/>
      <c r="DF44" s="414"/>
      <c r="DG44" s="414"/>
      <c r="DH44" s="414"/>
      <c r="DI44" s="414"/>
      <c r="DJ44" s="414"/>
      <c r="DK44" s="414"/>
      <c r="DL44" s="414"/>
      <c r="DM44" s="414"/>
      <c r="DN44" s="414"/>
      <c r="DO44" s="414"/>
      <c r="DP44" s="414"/>
      <c r="DQ44" s="414"/>
      <c r="DR44" s="414"/>
      <c r="DS44" s="414"/>
      <c r="DT44" s="414"/>
      <c r="DU44" s="414"/>
      <c r="DV44" s="414"/>
      <c r="DW44" s="414"/>
      <c r="DX44" s="414"/>
      <c r="DY44" s="414"/>
      <c r="DZ44" s="414"/>
      <c r="EA44" s="414"/>
      <c r="EB44" s="414"/>
      <c r="EC44" s="414"/>
      <c r="ED44" s="414"/>
      <c r="EE44" s="414"/>
      <c r="EF44" s="414"/>
      <c r="EG44" s="414"/>
    </row>
    <row r="45" spans="1:137" s="286" customFormat="1" ht="21" customHeight="1" x14ac:dyDescent="0.35">
      <c r="A45" s="245"/>
      <c r="B45" s="285" t="s">
        <v>87</v>
      </c>
      <c r="C45" s="643">
        <v>5</v>
      </c>
      <c r="D45" s="643">
        <v>5</v>
      </c>
      <c r="E45" s="643">
        <v>164</v>
      </c>
      <c r="F45" s="643">
        <v>0</v>
      </c>
      <c r="G45" s="643">
        <v>43</v>
      </c>
      <c r="H45" s="643">
        <v>0</v>
      </c>
      <c r="I45" s="643">
        <v>103</v>
      </c>
      <c r="J45" s="643">
        <v>0</v>
      </c>
      <c r="K45" s="643">
        <v>74</v>
      </c>
      <c r="L45" s="643">
        <v>40</v>
      </c>
      <c r="M45" s="643">
        <v>24</v>
      </c>
      <c r="N45" s="643">
        <v>9</v>
      </c>
      <c r="O45" s="643">
        <v>29</v>
      </c>
      <c r="P45" s="643">
        <v>59</v>
      </c>
      <c r="Q45" s="643">
        <v>61</v>
      </c>
      <c r="R45" s="643">
        <f t="shared" si="17"/>
        <v>606</v>
      </c>
      <c r="S45" s="643">
        <v>70</v>
      </c>
      <c r="T45" s="643">
        <v>51</v>
      </c>
      <c r="U45" s="643">
        <v>152</v>
      </c>
      <c r="V45" s="643">
        <v>4096</v>
      </c>
      <c r="W45" s="643">
        <v>115</v>
      </c>
      <c r="X45" s="643">
        <v>135</v>
      </c>
      <c r="Y45" s="643">
        <v>32</v>
      </c>
      <c r="Z45" s="643">
        <v>2</v>
      </c>
      <c r="AA45" s="643">
        <v>154</v>
      </c>
      <c r="AB45" s="643">
        <v>421</v>
      </c>
      <c r="AC45" s="643">
        <v>183</v>
      </c>
      <c r="AD45" s="643">
        <v>739</v>
      </c>
      <c r="AE45" s="643">
        <v>65</v>
      </c>
      <c r="AF45" s="643">
        <v>106</v>
      </c>
      <c r="AG45" s="643">
        <v>749</v>
      </c>
      <c r="AH45" s="643">
        <v>412</v>
      </c>
      <c r="AI45" s="643">
        <v>210</v>
      </c>
      <c r="AJ45" s="643">
        <v>3789</v>
      </c>
      <c r="AK45" s="643">
        <v>3782</v>
      </c>
      <c r="AL45" s="643">
        <v>254</v>
      </c>
      <c r="AM45" s="643">
        <v>513</v>
      </c>
      <c r="AN45" s="643">
        <v>3</v>
      </c>
      <c r="AO45" s="643">
        <v>0</v>
      </c>
      <c r="AP45" s="644">
        <f t="shared" si="18"/>
        <v>16649</v>
      </c>
      <c r="AT45" s="414"/>
      <c r="AU45" s="414"/>
      <c r="AV45" s="414"/>
      <c r="AW45" s="414"/>
      <c r="AX45" s="414"/>
      <c r="AY45" s="414"/>
      <c r="AZ45" s="414"/>
      <c r="BA45" s="414"/>
      <c r="BB45" s="414"/>
      <c r="BC45" s="414"/>
      <c r="BD45" s="414"/>
      <c r="BE45" s="414"/>
      <c r="BF45" s="414"/>
      <c r="BG45" s="414"/>
      <c r="BH45" s="414"/>
      <c r="BI45" s="414"/>
      <c r="BJ45" s="414"/>
      <c r="BK45" s="414"/>
      <c r="BL45" s="414"/>
      <c r="BM45" s="414"/>
      <c r="BN45" s="414"/>
      <c r="BO45" s="414"/>
      <c r="BP45" s="414"/>
      <c r="BQ45" s="414"/>
      <c r="BR45" s="414"/>
      <c r="BS45" s="414"/>
      <c r="BT45" s="414"/>
      <c r="BU45" s="414"/>
      <c r="BV45" s="414"/>
      <c r="BW45" s="414"/>
      <c r="BX45" s="414"/>
      <c r="BY45" s="414"/>
      <c r="BZ45" s="414"/>
      <c r="CA45" s="414"/>
      <c r="CB45" s="414"/>
      <c r="CC45" s="414"/>
      <c r="CD45" s="414"/>
      <c r="CE45" s="414"/>
      <c r="CF45" s="414"/>
      <c r="CG45" s="414"/>
      <c r="CH45" s="414"/>
      <c r="CI45" s="414"/>
      <c r="CJ45" s="414"/>
      <c r="CK45" s="414"/>
      <c r="CL45" s="414"/>
      <c r="CM45" s="414"/>
      <c r="CN45" s="414"/>
      <c r="CO45" s="414"/>
      <c r="CP45" s="414"/>
      <c r="CQ45" s="414"/>
      <c r="CR45" s="414"/>
      <c r="CS45" s="414"/>
      <c r="CT45" s="414"/>
      <c r="CU45" s="414"/>
      <c r="CV45" s="414"/>
      <c r="CW45" s="414"/>
      <c r="CX45" s="414"/>
      <c r="CY45" s="414"/>
      <c r="CZ45" s="414"/>
      <c r="DA45" s="414"/>
      <c r="DB45" s="414"/>
      <c r="DC45" s="414"/>
      <c r="DD45" s="414"/>
      <c r="DE45" s="414"/>
      <c r="DF45" s="414"/>
      <c r="DG45" s="414"/>
      <c r="DH45" s="414"/>
      <c r="DI45" s="414"/>
      <c r="DJ45" s="414"/>
      <c r="DK45" s="414"/>
      <c r="DL45" s="414"/>
      <c r="DM45" s="414"/>
      <c r="DN45" s="414"/>
      <c r="DO45" s="414"/>
      <c r="DP45" s="414"/>
      <c r="DQ45" s="414"/>
      <c r="DR45" s="414"/>
      <c r="DS45" s="414"/>
      <c r="DT45" s="414"/>
      <c r="DU45" s="414"/>
      <c r="DV45" s="414"/>
      <c r="DW45" s="414"/>
      <c r="DX45" s="414"/>
      <c r="DY45" s="414"/>
      <c r="DZ45" s="414"/>
      <c r="EA45" s="414"/>
      <c r="EB45" s="414"/>
      <c r="EC45" s="414"/>
      <c r="ED45" s="414"/>
      <c r="EE45" s="414"/>
      <c r="EF45" s="414"/>
      <c r="EG45" s="414"/>
    </row>
    <row r="46" spans="1:137" s="286" customFormat="1" ht="21" customHeight="1" x14ac:dyDescent="0.35">
      <c r="A46" s="245"/>
      <c r="B46" s="285" t="s">
        <v>88</v>
      </c>
      <c r="C46" s="643">
        <v>7</v>
      </c>
      <c r="D46" s="643">
        <v>23</v>
      </c>
      <c r="E46" s="643">
        <v>106</v>
      </c>
      <c r="F46" s="643">
        <v>0</v>
      </c>
      <c r="G46" s="643">
        <v>30</v>
      </c>
      <c r="H46" s="643">
        <v>0</v>
      </c>
      <c r="I46" s="643">
        <v>276</v>
      </c>
      <c r="J46" s="643">
        <v>17</v>
      </c>
      <c r="K46" s="643">
        <v>39</v>
      </c>
      <c r="L46" s="643">
        <v>74</v>
      </c>
      <c r="M46" s="643">
        <v>0</v>
      </c>
      <c r="N46" s="643">
        <v>7</v>
      </c>
      <c r="O46" s="643">
        <v>12</v>
      </c>
      <c r="P46" s="643">
        <v>1</v>
      </c>
      <c r="Q46" s="643">
        <v>19</v>
      </c>
      <c r="R46" s="643">
        <f t="shared" si="17"/>
        <v>581</v>
      </c>
      <c r="S46" s="643">
        <v>4</v>
      </c>
      <c r="T46" s="643">
        <v>16</v>
      </c>
      <c r="U46" s="643">
        <v>157</v>
      </c>
      <c r="V46" s="643">
        <v>1192</v>
      </c>
      <c r="W46" s="643">
        <v>52</v>
      </c>
      <c r="X46" s="643">
        <v>56</v>
      </c>
      <c r="Y46" s="643">
        <v>2</v>
      </c>
      <c r="Z46" s="643">
        <v>0</v>
      </c>
      <c r="AA46" s="643">
        <v>46</v>
      </c>
      <c r="AB46" s="643">
        <v>92</v>
      </c>
      <c r="AC46" s="643">
        <v>38</v>
      </c>
      <c r="AD46" s="643">
        <v>333</v>
      </c>
      <c r="AE46" s="643">
        <v>139</v>
      </c>
      <c r="AF46" s="643">
        <v>15</v>
      </c>
      <c r="AG46" s="643">
        <v>104</v>
      </c>
      <c r="AH46" s="643">
        <v>232</v>
      </c>
      <c r="AI46" s="643">
        <v>61</v>
      </c>
      <c r="AJ46" s="643">
        <v>1394</v>
      </c>
      <c r="AK46" s="643">
        <v>1141</v>
      </c>
      <c r="AL46" s="643">
        <v>85</v>
      </c>
      <c r="AM46" s="643">
        <v>81</v>
      </c>
      <c r="AN46" s="643">
        <v>0</v>
      </c>
      <c r="AO46" s="643">
        <v>0</v>
      </c>
      <c r="AP46" s="644">
        <f t="shared" si="18"/>
        <v>5851</v>
      </c>
      <c r="AT46" s="414"/>
      <c r="AU46" s="414"/>
      <c r="AV46" s="414"/>
      <c r="AW46" s="414"/>
      <c r="AX46" s="414"/>
      <c r="AY46" s="414"/>
      <c r="AZ46" s="414"/>
      <c r="BA46" s="414"/>
      <c r="BB46" s="414"/>
      <c r="BC46" s="414"/>
      <c r="BD46" s="414"/>
      <c r="BE46" s="414"/>
      <c r="BF46" s="414"/>
      <c r="BG46" s="414"/>
      <c r="BH46" s="414"/>
      <c r="BI46" s="414"/>
      <c r="BJ46" s="414"/>
      <c r="BK46" s="414"/>
      <c r="BL46" s="414"/>
      <c r="BM46" s="414"/>
      <c r="BN46" s="414"/>
      <c r="BO46" s="414"/>
      <c r="BP46" s="414"/>
      <c r="BQ46" s="414"/>
      <c r="BR46" s="414"/>
      <c r="BS46" s="414"/>
      <c r="BT46" s="414"/>
      <c r="BU46" s="414"/>
      <c r="BV46" s="414"/>
      <c r="BW46" s="414"/>
      <c r="BX46" s="414"/>
      <c r="BY46" s="414"/>
      <c r="BZ46" s="414"/>
      <c r="CA46" s="414"/>
      <c r="CB46" s="414"/>
      <c r="CC46" s="414"/>
      <c r="CD46" s="414"/>
      <c r="CE46" s="414"/>
      <c r="CF46" s="414"/>
      <c r="CG46" s="414"/>
      <c r="CH46" s="414"/>
      <c r="CI46" s="414"/>
      <c r="CJ46" s="414"/>
      <c r="CK46" s="414"/>
      <c r="CL46" s="414"/>
      <c r="CM46" s="414"/>
      <c r="CN46" s="414"/>
      <c r="CO46" s="414"/>
      <c r="CP46" s="414"/>
      <c r="CQ46" s="414"/>
      <c r="CR46" s="414"/>
      <c r="CS46" s="414"/>
      <c r="CT46" s="414"/>
      <c r="CU46" s="414"/>
      <c r="CV46" s="414"/>
      <c r="CW46" s="414"/>
      <c r="CX46" s="414"/>
      <c r="CY46" s="414"/>
      <c r="CZ46" s="414"/>
      <c r="DA46" s="414"/>
      <c r="DB46" s="414"/>
      <c r="DC46" s="414"/>
      <c r="DD46" s="414"/>
      <c r="DE46" s="414"/>
      <c r="DF46" s="414"/>
      <c r="DG46" s="414"/>
      <c r="DH46" s="414"/>
      <c r="DI46" s="414"/>
      <c r="DJ46" s="414"/>
      <c r="DK46" s="414"/>
      <c r="DL46" s="414"/>
      <c r="DM46" s="414"/>
      <c r="DN46" s="414"/>
      <c r="DO46" s="414"/>
      <c r="DP46" s="414"/>
      <c r="DQ46" s="414"/>
      <c r="DR46" s="414"/>
      <c r="DS46" s="414"/>
      <c r="DT46" s="414"/>
      <c r="DU46" s="414"/>
      <c r="DV46" s="414"/>
      <c r="DW46" s="414"/>
      <c r="DX46" s="414"/>
      <c r="DY46" s="414"/>
      <c r="DZ46" s="414"/>
      <c r="EA46" s="414"/>
      <c r="EB46" s="414"/>
      <c r="EC46" s="414"/>
      <c r="ED46" s="414"/>
      <c r="EE46" s="414"/>
      <c r="EF46" s="414"/>
      <c r="EG46" s="414"/>
    </row>
    <row r="47" spans="1:137" s="286" customFormat="1" ht="21" customHeight="1" x14ac:dyDescent="0.35">
      <c r="A47" s="245"/>
      <c r="B47" s="285" t="s">
        <v>89</v>
      </c>
      <c r="C47" s="643">
        <v>13</v>
      </c>
      <c r="D47" s="643">
        <v>5</v>
      </c>
      <c r="E47" s="643">
        <v>82</v>
      </c>
      <c r="F47" s="643">
        <v>6</v>
      </c>
      <c r="G47" s="643">
        <v>3</v>
      </c>
      <c r="H47" s="643">
        <v>0</v>
      </c>
      <c r="I47" s="643">
        <v>1</v>
      </c>
      <c r="J47" s="643">
        <v>0</v>
      </c>
      <c r="K47" s="643">
        <v>38</v>
      </c>
      <c r="L47" s="643">
        <v>10</v>
      </c>
      <c r="M47" s="643">
        <v>0</v>
      </c>
      <c r="N47" s="643">
        <v>0</v>
      </c>
      <c r="O47" s="643">
        <v>6</v>
      </c>
      <c r="P47" s="643">
        <v>0</v>
      </c>
      <c r="Q47" s="643">
        <v>17</v>
      </c>
      <c r="R47" s="643">
        <f t="shared" si="17"/>
        <v>163</v>
      </c>
      <c r="S47" s="643">
        <v>0</v>
      </c>
      <c r="T47" s="643">
        <v>0</v>
      </c>
      <c r="U47" s="643">
        <v>68</v>
      </c>
      <c r="V47" s="643">
        <v>1204</v>
      </c>
      <c r="W47" s="643">
        <v>12</v>
      </c>
      <c r="X47" s="643">
        <v>29</v>
      </c>
      <c r="Y47" s="643">
        <v>2</v>
      </c>
      <c r="Z47" s="643">
        <v>0</v>
      </c>
      <c r="AA47" s="643">
        <v>10</v>
      </c>
      <c r="AB47" s="643">
        <v>138</v>
      </c>
      <c r="AC47" s="643">
        <v>35</v>
      </c>
      <c r="AD47" s="643">
        <v>259</v>
      </c>
      <c r="AE47" s="643">
        <v>0</v>
      </c>
      <c r="AF47" s="643">
        <v>26</v>
      </c>
      <c r="AG47" s="643">
        <v>122</v>
      </c>
      <c r="AH47" s="643">
        <v>152</v>
      </c>
      <c r="AI47" s="643">
        <v>25</v>
      </c>
      <c r="AJ47" s="643">
        <v>467</v>
      </c>
      <c r="AK47" s="643">
        <v>2074</v>
      </c>
      <c r="AL47" s="643">
        <v>94</v>
      </c>
      <c r="AM47" s="643">
        <v>129</v>
      </c>
      <c r="AN47" s="643">
        <v>3</v>
      </c>
      <c r="AO47" s="643">
        <v>0</v>
      </c>
      <c r="AP47" s="644">
        <f t="shared" si="18"/>
        <v>5030</v>
      </c>
      <c r="AT47" s="414"/>
      <c r="AU47" s="414"/>
      <c r="AV47" s="414"/>
      <c r="AW47" s="414"/>
      <c r="AX47" s="414"/>
      <c r="AY47" s="414"/>
      <c r="AZ47" s="414"/>
      <c r="BA47" s="414"/>
      <c r="BB47" s="414"/>
      <c r="BC47" s="414"/>
      <c r="BD47" s="414"/>
      <c r="BE47" s="414"/>
      <c r="BF47" s="414"/>
      <c r="BG47" s="414"/>
      <c r="BH47" s="414"/>
      <c r="BI47" s="414"/>
      <c r="BJ47" s="414"/>
      <c r="BK47" s="414"/>
      <c r="BL47" s="414"/>
      <c r="BM47" s="414"/>
      <c r="BN47" s="414"/>
      <c r="BO47" s="414"/>
      <c r="BP47" s="414"/>
      <c r="BQ47" s="414"/>
      <c r="BR47" s="414"/>
      <c r="BS47" s="414"/>
      <c r="BT47" s="414"/>
      <c r="BU47" s="414"/>
      <c r="BV47" s="414"/>
      <c r="BW47" s="414"/>
      <c r="BX47" s="414"/>
      <c r="BY47" s="414"/>
      <c r="BZ47" s="414"/>
      <c r="CA47" s="414"/>
      <c r="CB47" s="414"/>
      <c r="CC47" s="414"/>
      <c r="CD47" s="414"/>
      <c r="CE47" s="414"/>
      <c r="CF47" s="414"/>
      <c r="CG47" s="414"/>
      <c r="CH47" s="414"/>
      <c r="CI47" s="414"/>
      <c r="CJ47" s="414"/>
      <c r="CK47" s="414"/>
      <c r="CL47" s="414"/>
      <c r="CM47" s="414"/>
      <c r="CN47" s="414"/>
      <c r="CO47" s="414"/>
      <c r="CP47" s="414"/>
      <c r="CQ47" s="414"/>
      <c r="CR47" s="414"/>
      <c r="CS47" s="414"/>
      <c r="CT47" s="414"/>
      <c r="CU47" s="414"/>
      <c r="CV47" s="414"/>
      <c r="CW47" s="414"/>
      <c r="CX47" s="414"/>
      <c r="CY47" s="414"/>
      <c r="CZ47" s="414"/>
      <c r="DA47" s="414"/>
      <c r="DB47" s="414"/>
      <c r="DC47" s="414"/>
      <c r="DD47" s="414"/>
      <c r="DE47" s="414"/>
      <c r="DF47" s="414"/>
      <c r="DG47" s="414"/>
      <c r="DH47" s="414"/>
      <c r="DI47" s="414"/>
      <c r="DJ47" s="414"/>
      <c r="DK47" s="414"/>
      <c r="DL47" s="414"/>
      <c r="DM47" s="414"/>
      <c r="DN47" s="414"/>
      <c r="DO47" s="414"/>
      <c r="DP47" s="414"/>
      <c r="DQ47" s="414"/>
      <c r="DR47" s="414"/>
      <c r="DS47" s="414"/>
      <c r="DT47" s="414"/>
      <c r="DU47" s="414"/>
      <c r="DV47" s="414"/>
      <c r="DW47" s="414"/>
      <c r="DX47" s="414"/>
      <c r="DY47" s="414"/>
      <c r="DZ47" s="414"/>
      <c r="EA47" s="414"/>
      <c r="EB47" s="414"/>
      <c r="EC47" s="414"/>
      <c r="ED47" s="414"/>
      <c r="EE47" s="414"/>
      <c r="EF47" s="414"/>
      <c r="EG47" s="414"/>
    </row>
    <row r="48" spans="1:137" s="286" customFormat="1" ht="21" customHeight="1" x14ac:dyDescent="0.35">
      <c r="A48" s="245"/>
      <c r="B48" s="285" t="s">
        <v>301</v>
      </c>
      <c r="C48" s="643">
        <v>23</v>
      </c>
      <c r="D48" s="643">
        <v>2</v>
      </c>
      <c r="E48" s="643">
        <v>676</v>
      </c>
      <c r="F48" s="643">
        <v>138</v>
      </c>
      <c r="G48" s="643">
        <v>114</v>
      </c>
      <c r="H48" s="643">
        <v>0</v>
      </c>
      <c r="I48" s="643">
        <v>272</v>
      </c>
      <c r="J48" s="643">
        <v>0</v>
      </c>
      <c r="K48" s="643">
        <v>153</v>
      </c>
      <c r="L48" s="643">
        <v>71</v>
      </c>
      <c r="M48" s="643">
        <v>2</v>
      </c>
      <c r="N48" s="643">
        <v>0</v>
      </c>
      <c r="O48" s="643">
        <v>30</v>
      </c>
      <c r="P48" s="643">
        <v>4</v>
      </c>
      <c r="Q48" s="643">
        <v>96</v>
      </c>
      <c r="R48" s="643">
        <f t="shared" si="17"/>
        <v>1556</v>
      </c>
      <c r="S48" s="643">
        <v>69</v>
      </c>
      <c r="T48" s="643">
        <v>20</v>
      </c>
      <c r="U48" s="643">
        <v>259</v>
      </c>
      <c r="V48" s="643">
        <v>3576</v>
      </c>
      <c r="W48" s="643">
        <v>332</v>
      </c>
      <c r="X48" s="643">
        <v>145</v>
      </c>
      <c r="Y48" s="643">
        <v>37</v>
      </c>
      <c r="Z48" s="643">
        <v>6</v>
      </c>
      <c r="AA48" s="643">
        <v>70</v>
      </c>
      <c r="AB48" s="643">
        <v>806</v>
      </c>
      <c r="AC48" s="643">
        <v>181</v>
      </c>
      <c r="AD48" s="643">
        <v>698</v>
      </c>
      <c r="AE48" s="643">
        <v>9</v>
      </c>
      <c r="AF48" s="643">
        <v>72</v>
      </c>
      <c r="AG48" s="643">
        <v>977</v>
      </c>
      <c r="AH48" s="643">
        <v>312</v>
      </c>
      <c r="AI48" s="643">
        <v>139</v>
      </c>
      <c r="AJ48" s="643">
        <v>3687</v>
      </c>
      <c r="AK48" s="643">
        <v>5444</v>
      </c>
      <c r="AL48" s="643">
        <v>201</v>
      </c>
      <c r="AM48" s="643">
        <v>529</v>
      </c>
      <c r="AN48" s="643">
        <v>4</v>
      </c>
      <c r="AO48" s="643">
        <v>0</v>
      </c>
      <c r="AP48" s="644">
        <f t="shared" si="18"/>
        <v>19154</v>
      </c>
      <c r="AT48" s="414"/>
      <c r="AU48" s="414"/>
      <c r="AV48" s="414"/>
      <c r="AW48" s="414"/>
      <c r="AX48" s="414"/>
      <c r="AY48" s="414"/>
      <c r="AZ48" s="414"/>
      <c r="BA48" s="414"/>
      <c r="BB48" s="414"/>
      <c r="BC48" s="414"/>
      <c r="BD48" s="414"/>
      <c r="BE48" s="414"/>
      <c r="BF48" s="414"/>
      <c r="BG48" s="414"/>
      <c r="BH48" s="414"/>
      <c r="BI48" s="414"/>
      <c r="BJ48" s="414"/>
      <c r="BK48" s="414"/>
      <c r="BL48" s="414"/>
      <c r="BM48" s="414"/>
      <c r="BN48" s="414"/>
      <c r="BO48" s="414"/>
      <c r="BP48" s="414"/>
      <c r="BQ48" s="414"/>
      <c r="BR48" s="414"/>
      <c r="BS48" s="414"/>
      <c r="BT48" s="414"/>
      <c r="BU48" s="414"/>
      <c r="BV48" s="414"/>
      <c r="BW48" s="414"/>
      <c r="BX48" s="414"/>
      <c r="BY48" s="414"/>
      <c r="BZ48" s="414"/>
      <c r="CA48" s="414"/>
      <c r="CB48" s="414"/>
      <c r="CC48" s="414"/>
      <c r="CD48" s="414"/>
      <c r="CE48" s="414"/>
      <c r="CF48" s="414"/>
      <c r="CG48" s="414"/>
      <c r="CH48" s="414"/>
      <c r="CI48" s="414"/>
      <c r="CJ48" s="414"/>
      <c r="CK48" s="414"/>
      <c r="CL48" s="414"/>
      <c r="CM48" s="414"/>
      <c r="CN48" s="414"/>
      <c r="CO48" s="414"/>
      <c r="CP48" s="414"/>
      <c r="CQ48" s="414"/>
      <c r="CR48" s="414"/>
      <c r="CS48" s="414"/>
      <c r="CT48" s="414"/>
      <c r="CU48" s="414"/>
      <c r="CV48" s="414"/>
      <c r="CW48" s="414"/>
      <c r="CX48" s="414"/>
      <c r="CY48" s="414"/>
      <c r="CZ48" s="414"/>
      <c r="DA48" s="414"/>
      <c r="DB48" s="414"/>
      <c r="DC48" s="414"/>
      <c r="DD48" s="414"/>
      <c r="DE48" s="414"/>
      <c r="DF48" s="414"/>
      <c r="DG48" s="414"/>
      <c r="DH48" s="414"/>
      <c r="DI48" s="414"/>
      <c r="DJ48" s="414"/>
      <c r="DK48" s="414"/>
      <c r="DL48" s="414"/>
      <c r="DM48" s="414"/>
      <c r="DN48" s="414"/>
      <c r="DO48" s="414"/>
      <c r="DP48" s="414"/>
      <c r="DQ48" s="414"/>
      <c r="DR48" s="414"/>
      <c r="DS48" s="414"/>
      <c r="DT48" s="414"/>
      <c r="DU48" s="414"/>
      <c r="DV48" s="414"/>
      <c r="DW48" s="414"/>
      <c r="DX48" s="414"/>
      <c r="DY48" s="414"/>
      <c r="DZ48" s="414"/>
      <c r="EA48" s="414"/>
      <c r="EB48" s="414"/>
      <c r="EC48" s="414"/>
      <c r="ED48" s="414"/>
      <c r="EE48" s="414"/>
      <c r="EF48" s="414"/>
      <c r="EG48" s="414"/>
    </row>
    <row r="49" spans="1:137" s="286" customFormat="1" ht="21" customHeight="1" x14ac:dyDescent="0.35">
      <c r="A49" s="245"/>
      <c r="B49" s="285" t="s">
        <v>300</v>
      </c>
      <c r="C49" s="643">
        <v>2</v>
      </c>
      <c r="D49" s="643">
        <v>2</v>
      </c>
      <c r="E49" s="643">
        <v>110</v>
      </c>
      <c r="F49" s="643">
        <v>1</v>
      </c>
      <c r="G49" s="643">
        <v>7</v>
      </c>
      <c r="H49" s="643">
        <v>0</v>
      </c>
      <c r="I49" s="643">
        <v>2</v>
      </c>
      <c r="J49" s="643">
        <v>8</v>
      </c>
      <c r="K49" s="643">
        <v>29</v>
      </c>
      <c r="L49" s="643">
        <v>59</v>
      </c>
      <c r="M49" s="643">
        <v>6</v>
      </c>
      <c r="N49" s="643">
        <v>2</v>
      </c>
      <c r="O49" s="643">
        <v>0</v>
      </c>
      <c r="P49" s="643">
        <v>10</v>
      </c>
      <c r="Q49" s="643">
        <v>8</v>
      </c>
      <c r="R49" s="643">
        <f t="shared" si="17"/>
        <v>242</v>
      </c>
      <c r="S49" s="643">
        <v>35</v>
      </c>
      <c r="T49" s="643">
        <v>4</v>
      </c>
      <c r="U49" s="643">
        <v>170</v>
      </c>
      <c r="V49" s="643">
        <v>2059</v>
      </c>
      <c r="W49" s="643">
        <v>89</v>
      </c>
      <c r="X49" s="643">
        <v>59</v>
      </c>
      <c r="Y49" s="643">
        <v>22</v>
      </c>
      <c r="Z49" s="643">
        <v>8</v>
      </c>
      <c r="AA49" s="643">
        <v>8</v>
      </c>
      <c r="AB49" s="643">
        <v>238</v>
      </c>
      <c r="AC49" s="643">
        <v>89</v>
      </c>
      <c r="AD49" s="643">
        <v>301</v>
      </c>
      <c r="AE49" s="643">
        <v>0</v>
      </c>
      <c r="AF49" s="643">
        <v>29</v>
      </c>
      <c r="AG49" s="643">
        <v>311</v>
      </c>
      <c r="AH49" s="643">
        <v>98</v>
      </c>
      <c r="AI49" s="643">
        <v>48</v>
      </c>
      <c r="AJ49" s="643">
        <v>2911</v>
      </c>
      <c r="AK49" s="643">
        <v>2272</v>
      </c>
      <c r="AL49" s="643">
        <v>135</v>
      </c>
      <c r="AM49" s="643">
        <v>284</v>
      </c>
      <c r="AN49" s="643">
        <v>1</v>
      </c>
      <c r="AO49" s="643">
        <v>0</v>
      </c>
      <c r="AP49" s="644">
        <f t="shared" si="18"/>
        <v>9417</v>
      </c>
      <c r="AT49" s="414"/>
      <c r="AU49" s="414"/>
      <c r="AV49" s="414"/>
      <c r="AW49" s="414"/>
      <c r="AX49" s="414"/>
      <c r="AY49" s="414"/>
      <c r="AZ49" s="414"/>
      <c r="BA49" s="414"/>
      <c r="BB49" s="414"/>
      <c r="BC49" s="414"/>
      <c r="BD49" s="414"/>
      <c r="BE49" s="414"/>
      <c r="BF49" s="414"/>
      <c r="BG49" s="414"/>
      <c r="BH49" s="414"/>
      <c r="BI49" s="414"/>
      <c r="BJ49" s="414"/>
      <c r="BK49" s="414"/>
      <c r="BL49" s="414"/>
      <c r="BM49" s="414"/>
      <c r="BN49" s="414"/>
      <c r="BO49" s="414"/>
      <c r="BP49" s="414"/>
      <c r="BQ49" s="414"/>
      <c r="BR49" s="414"/>
      <c r="BS49" s="414"/>
      <c r="BT49" s="414"/>
      <c r="BU49" s="414"/>
      <c r="BV49" s="414"/>
      <c r="BW49" s="414"/>
      <c r="BX49" s="414"/>
      <c r="BY49" s="414"/>
      <c r="BZ49" s="414"/>
      <c r="CA49" s="414"/>
      <c r="CB49" s="414"/>
      <c r="CC49" s="414"/>
      <c r="CD49" s="414"/>
      <c r="CE49" s="414"/>
      <c r="CF49" s="414"/>
      <c r="CG49" s="414"/>
      <c r="CH49" s="414"/>
      <c r="CI49" s="414"/>
      <c r="CJ49" s="414"/>
      <c r="CK49" s="414"/>
      <c r="CL49" s="414"/>
      <c r="CM49" s="414"/>
      <c r="CN49" s="414"/>
      <c r="CO49" s="414"/>
      <c r="CP49" s="414"/>
      <c r="CQ49" s="414"/>
      <c r="CR49" s="414"/>
      <c r="CS49" s="414"/>
      <c r="CT49" s="414"/>
      <c r="CU49" s="414"/>
      <c r="CV49" s="414"/>
      <c r="CW49" s="414"/>
      <c r="CX49" s="414"/>
      <c r="CY49" s="414"/>
      <c r="CZ49" s="414"/>
      <c r="DA49" s="414"/>
      <c r="DB49" s="414"/>
      <c r="DC49" s="414"/>
      <c r="DD49" s="414"/>
      <c r="DE49" s="414"/>
      <c r="DF49" s="414"/>
      <c r="DG49" s="414"/>
      <c r="DH49" s="414"/>
      <c r="DI49" s="414"/>
      <c r="DJ49" s="414"/>
      <c r="DK49" s="414"/>
      <c r="DL49" s="414"/>
      <c r="DM49" s="414"/>
      <c r="DN49" s="414"/>
      <c r="DO49" s="414"/>
      <c r="DP49" s="414"/>
      <c r="DQ49" s="414"/>
      <c r="DR49" s="414"/>
      <c r="DS49" s="414"/>
      <c r="DT49" s="414"/>
      <c r="DU49" s="414"/>
      <c r="DV49" s="414"/>
      <c r="DW49" s="414"/>
      <c r="DX49" s="414"/>
      <c r="DY49" s="414"/>
      <c r="DZ49" s="414"/>
      <c r="EA49" s="414"/>
      <c r="EB49" s="414"/>
      <c r="EC49" s="414"/>
      <c r="ED49" s="414"/>
      <c r="EE49" s="414"/>
      <c r="EF49" s="414"/>
      <c r="EG49" s="414"/>
    </row>
    <row r="50" spans="1:137" s="291" customFormat="1" ht="26.4" customHeight="1" x14ac:dyDescent="0.35">
      <c r="A50" s="289" t="s">
        <v>90</v>
      </c>
      <c r="B50" s="294"/>
      <c r="C50" s="647">
        <f t="shared" ref="C50:AP50" si="19">C51+C52+C53+C54</f>
        <v>113</v>
      </c>
      <c r="D50" s="647">
        <f t="shared" si="19"/>
        <v>13</v>
      </c>
      <c r="E50" s="647">
        <f t="shared" si="19"/>
        <v>1509</v>
      </c>
      <c r="F50" s="647">
        <f t="shared" si="19"/>
        <v>66</v>
      </c>
      <c r="G50" s="647">
        <f t="shared" si="19"/>
        <v>147</v>
      </c>
      <c r="H50" s="647">
        <f t="shared" si="19"/>
        <v>0</v>
      </c>
      <c r="I50" s="647">
        <f t="shared" si="19"/>
        <v>330</v>
      </c>
      <c r="J50" s="647">
        <f t="shared" si="19"/>
        <v>534</v>
      </c>
      <c r="K50" s="647">
        <f t="shared" si="19"/>
        <v>468</v>
      </c>
      <c r="L50" s="647">
        <f t="shared" si="19"/>
        <v>889</v>
      </c>
      <c r="M50" s="647">
        <f t="shared" si="19"/>
        <v>180</v>
      </c>
      <c r="N50" s="647">
        <f t="shared" si="19"/>
        <v>150</v>
      </c>
      <c r="O50" s="647">
        <f t="shared" si="19"/>
        <v>364</v>
      </c>
      <c r="P50" s="647">
        <f t="shared" si="19"/>
        <v>284</v>
      </c>
      <c r="Q50" s="647">
        <f t="shared" si="19"/>
        <v>401</v>
      </c>
      <c r="R50" s="647">
        <f t="shared" si="19"/>
        <v>5322</v>
      </c>
      <c r="S50" s="647">
        <f t="shared" si="19"/>
        <v>370</v>
      </c>
      <c r="T50" s="647">
        <f t="shared" si="19"/>
        <v>258</v>
      </c>
      <c r="U50" s="647">
        <f t="shared" si="19"/>
        <v>1753</v>
      </c>
      <c r="V50" s="647">
        <f t="shared" si="19"/>
        <v>18350</v>
      </c>
      <c r="W50" s="647">
        <f t="shared" si="19"/>
        <v>1406</v>
      </c>
      <c r="X50" s="647">
        <f t="shared" si="19"/>
        <v>758</v>
      </c>
      <c r="Y50" s="647">
        <f t="shared" si="19"/>
        <v>307</v>
      </c>
      <c r="Z50" s="647">
        <f t="shared" si="19"/>
        <v>177</v>
      </c>
      <c r="AA50" s="647">
        <f t="shared" si="19"/>
        <v>877</v>
      </c>
      <c r="AB50" s="647">
        <f t="shared" si="19"/>
        <v>3297</v>
      </c>
      <c r="AC50" s="647">
        <f t="shared" si="19"/>
        <v>725</v>
      </c>
      <c r="AD50" s="647">
        <f t="shared" si="19"/>
        <v>4533</v>
      </c>
      <c r="AE50" s="647">
        <f t="shared" si="19"/>
        <v>541</v>
      </c>
      <c r="AF50" s="647">
        <f t="shared" si="19"/>
        <v>444</v>
      </c>
      <c r="AG50" s="647">
        <f t="shared" si="19"/>
        <v>5252</v>
      </c>
      <c r="AH50" s="647">
        <f t="shared" si="19"/>
        <v>1367</v>
      </c>
      <c r="AI50" s="647">
        <f t="shared" si="19"/>
        <v>1233</v>
      </c>
      <c r="AJ50" s="647">
        <f t="shared" si="19"/>
        <v>8041</v>
      </c>
      <c r="AK50" s="647">
        <f t="shared" si="19"/>
        <v>16059</v>
      </c>
      <c r="AL50" s="647">
        <f t="shared" si="19"/>
        <v>1296</v>
      </c>
      <c r="AM50" s="647">
        <f t="shared" si="19"/>
        <v>1993</v>
      </c>
      <c r="AN50" s="647">
        <f t="shared" si="19"/>
        <v>17</v>
      </c>
      <c r="AO50" s="647">
        <f t="shared" si="19"/>
        <v>0</v>
      </c>
      <c r="AP50" s="648">
        <f t="shared" si="19"/>
        <v>74502</v>
      </c>
      <c r="AR50" s="286"/>
      <c r="AT50" s="446"/>
      <c r="AU50" s="446"/>
      <c r="AV50" s="446"/>
      <c r="AW50" s="446"/>
      <c r="AX50" s="446"/>
      <c r="AY50" s="446"/>
      <c r="AZ50" s="446"/>
      <c r="BA50" s="446"/>
      <c r="BB50" s="446"/>
      <c r="BC50" s="446"/>
      <c r="BD50" s="446"/>
      <c r="BE50" s="446"/>
      <c r="BF50" s="446"/>
      <c r="BG50" s="446"/>
      <c r="BH50" s="446"/>
      <c r="BI50" s="446"/>
      <c r="BJ50" s="446"/>
      <c r="BK50" s="446"/>
      <c r="BL50" s="446"/>
      <c r="BM50" s="446"/>
      <c r="BN50" s="446"/>
      <c r="BO50" s="446"/>
      <c r="BP50" s="446"/>
      <c r="BQ50" s="446"/>
      <c r="BR50" s="446"/>
      <c r="BS50" s="446"/>
      <c r="BT50" s="446"/>
      <c r="BU50" s="446"/>
      <c r="BV50" s="446"/>
      <c r="BW50" s="446"/>
      <c r="BX50" s="446"/>
      <c r="BY50" s="446"/>
      <c r="BZ50" s="446"/>
      <c r="CA50" s="446"/>
      <c r="CB50" s="446"/>
      <c r="CC50" s="446"/>
      <c r="CD50" s="446"/>
      <c r="CE50" s="446"/>
      <c r="CF50" s="446"/>
      <c r="CG50" s="446"/>
      <c r="CH50" s="446"/>
      <c r="CI50" s="446"/>
      <c r="CJ50" s="446"/>
      <c r="CK50" s="446"/>
      <c r="CL50" s="446"/>
      <c r="CM50" s="446"/>
      <c r="CN50" s="446"/>
      <c r="CO50" s="446"/>
      <c r="CP50" s="446"/>
      <c r="CQ50" s="446"/>
      <c r="CR50" s="446"/>
      <c r="CS50" s="446"/>
      <c r="CT50" s="446"/>
      <c r="CU50" s="446"/>
      <c r="CV50" s="446"/>
      <c r="CW50" s="446"/>
      <c r="CX50" s="446"/>
      <c r="CY50" s="446"/>
      <c r="CZ50" s="446"/>
      <c r="DA50" s="446"/>
      <c r="DB50" s="446"/>
      <c r="DC50" s="446"/>
      <c r="DD50" s="446"/>
      <c r="DE50" s="446"/>
      <c r="DF50" s="446"/>
      <c r="DG50" s="446"/>
      <c r="DH50" s="446"/>
      <c r="DI50" s="446"/>
      <c r="DJ50" s="446"/>
      <c r="DK50" s="446"/>
      <c r="DL50" s="446"/>
      <c r="DM50" s="446"/>
      <c r="DN50" s="446"/>
      <c r="DO50" s="446"/>
      <c r="DP50" s="446"/>
      <c r="DQ50" s="446"/>
      <c r="DR50" s="446"/>
      <c r="DS50" s="446"/>
      <c r="DT50" s="446"/>
      <c r="DU50" s="446"/>
      <c r="DV50" s="446"/>
      <c r="DW50" s="446"/>
      <c r="DX50" s="446"/>
      <c r="DY50" s="446"/>
      <c r="DZ50" s="446"/>
      <c r="EA50" s="446"/>
      <c r="EB50" s="446"/>
      <c r="EC50" s="446"/>
      <c r="ED50" s="446"/>
      <c r="EE50" s="446"/>
      <c r="EF50" s="446"/>
      <c r="EG50" s="446"/>
    </row>
    <row r="51" spans="1:137" s="286" customFormat="1" ht="21" customHeight="1" x14ac:dyDescent="0.35">
      <c r="A51" s="245"/>
      <c r="B51" s="285" t="s">
        <v>91</v>
      </c>
      <c r="C51" s="643">
        <v>16</v>
      </c>
      <c r="D51" s="643">
        <v>2</v>
      </c>
      <c r="E51" s="643">
        <v>136</v>
      </c>
      <c r="F51" s="643">
        <v>1</v>
      </c>
      <c r="G51" s="643">
        <v>5</v>
      </c>
      <c r="H51" s="643">
        <v>0</v>
      </c>
      <c r="I51" s="643">
        <v>176</v>
      </c>
      <c r="J51" s="643">
        <v>1</v>
      </c>
      <c r="K51" s="643">
        <v>76</v>
      </c>
      <c r="L51" s="643">
        <v>25</v>
      </c>
      <c r="M51" s="643">
        <v>1</v>
      </c>
      <c r="N51" s="643">
        <v>2</v>
      </c>
      <c r="O51" s="643">
        <v>8</v>
      </c>
      <c r="P51" s="643">
        <v>0</v>
      </c>
      <c r="Q51" s="643">
        <v>15</v>
      </c>
      <c r="R51" s="643">
        <f>SUM(E51:Q51)</f>
        <v>446</v>
      </c>
      <c r="S51" s="643">
        <v>149</v>
      </c>
      <c r="T51" s="643">
        <v>36</v>
      </c>
      <c r="U51" s="643">
        <v>179</v>
      </c>
      <c r="V51" s="643">
        <v>1352</v>
      </c>
      <c r="W51" s="643">
        <v>56</v>
      </c>
      <c r="X51" s="643">
        <v>88</v>
      </c>
      <c r="Y51" s="643">
        <v>19</v>
      </c>
      <c r="Z51" s="643">
        <v>0</v>
      </c>
      <c r="AA51" s="643">
        <v>18</v>
      </c>
      <c r="AB51" s="643">
        <v>140</v>
      </c>
      <c r="AC51" s="643">
        <v>61</v>
      </c>
      <c r="AD51" s="643">
        <v>323</v>
      </c>
      <c r="AE51" s="643">
        <v>1</v>
      </c>
      <c r="AF51" s="643">
        <v>35</v>
      </c>
      <c r="AG51" s="643">
        <v>309</v>
      </c>
      <c r="AH51" s="643">
        <v>26</v>
      </c>
      <c r="AI51" s="643">
        <v>90</v>
      </c>
      <c r="AJ51" s="643">
        <v>194</v>
      </c>
      <c r="AK51" s="643">
        <v>1773</v>
      </c>
      <c r="AL51" s="643">
        <v>100</v>
      </c>
      <c r="AM51" s="643">
        <v>130</v>
      </c>
      <c r="AN51" s="643">
        <v>1</v>
      </c>
      <c r="AO51" s="643">
        <v>0</v>
      </c>
      <c r="AP51" s="644">
        <f>SUM(S51:AO51)+R51+C51+D51</f>
        <v>5544</v>
      </c>
      <c r="AT51" s="414"/>
      <c r="AU51" s="414"/>
      <c r="AV51" s="414"/>
      <c r="AW51" s="414"/>
      <c r="AX51" s="414"/>
      <c r="AY51" s="414"/>
      <c r="AZ51" s="414"/>
      <c r="BA51" s="414"/>
      <c r="BB51" s="414"/>
      <c r="BC51" s="414"/>
      <c r="BD51" s="414"/>
      <c r="BE51" s="414"/>
      <c r="BF51" s="414"/>
      <c r="BG51" s="414"/>
      <c r="BH51" s="414"/>
      <c r="BI51" s="414"/>
      <c r="BJ51" s="414"/>
      <c r="BK51" s="414"/>
      <c r="BL51" s="414"/>
      <c r="BM51" s="414"/>
      <c r="BN51" s="414"/>
      <c r="BO51" s="414"/>
      <c r="BP51" s="414"/>
      <c r="BQ51" s="414"/>
      <c r="BR51" s="414"/>
      <c r="BS51" s="414"/>
      <c r="BT51" s="414"/>
      <c r="BU51" s="414"/>
      <c r="BV51" s="414"/>
      <c r="BW51" s="414"/>
      <c r="BX51" s="414"/>
      <c r="BY51" s="414"/>
      <c r="BZ51" s="414"/>
      <c r="CA51" s="414"/>
      <c r="CB51" s="414"/>
      <c r="CC51" s="414"/>
      <c r="CD51" s="414"/>
      <c r="CE51" s="414"/>
      <c r="CF51" s="414"/>
      <c r="CG51" s="414"/>
      <c r="CH51" s="414"/>
      <c r="CI51" s="414"/>
      <c r="CJ51" s="414"/>
      <c r="CK51" s="414"/>
      <c r="CL51" s="414"/>
      <c r="CM51" s="414"/>
      <c r="CN51" s="414"/>
      <c r="CO51" s="414"/>
      <c r="CP51" s="414"/>
      <c r="CQ51" s="414"/>
      <c r="CR51" s="414"/>
      <c r="CS51" s="414"/>
      <c r="CT51" s="414"/>
      <c r="CU51" s="414"/>
      <c r="CV51" s="414"/>
      <c r="CW51" s="414"/>
      <c r="CX51" s="414"/>
      <c r="CY51" s="414"/>
      <c r="CZ51" s="414"/>
      <c r="DA51" s="414"/>
      <c r="DB51" s="414"/>
      <c r="DC51" s="414"/>
      <c r="DD51" s="414"/>
      <c r="DE51" s="414"/>
      <c r="DF51" s="414"/>
      <c r="DG51" s="414"/>
      <c r="DH51" s="414"/>
      <c r="DI51" s="414"/>
      <c r="DJ51" s="414"/>
      <c r="DK51" s="414"/>
      <c r="DL51" s="414"/>
      <c r="DM51" s="414"/>
      <c r="DN51" s="414"/>
      <c r="DO51" s="414"/>
      <c r="DP51" s="414"/>
      <c r="DQ51" s="414"/>
      <c r="DR51" s="414"/>
      <c r="DS51" s="414"/>
      <c r="DT51" s="414"/>
      <c r="DU51" s="414"/>
      <c r="DV51" s="414"/>
      <c r="DW51" s="414"/>
      <c r="DX51" s="414"/>
      <c r="DY51" s="414"/>
      <c r="DZ51" s="414"/>
      <c r="EA51" s="414"/>
      <c r="EB51" s="414"/>
      <c r="EC51" s="414"/>
      <c r="ED51" s="414"/>
      <c r="EE51" s="414"/>
      <c r="EF51" s="414"/>
      <c r="EG51" s="414"/>
    </row>
    <row r="52" spans="1:137" s="286" customFormat="1" ht="21" customHeight="1" x14ac:dyDescent="0.35">
      <c r="A52" s="245"/>
      <c r="B52" s="285" t="s">
        <v>90</v>
      </c>
      <c r="C52" s="643">
        <v>39</v>
      </c>
      <c r="D52" s="643">
        <v>7</v>
      </c>
      <c r="E52" s="643">
        <v>557</v>
      </c>
      <c r="F52" s="643">
        <v>15</v>
      </c>
      <c r="G52" s="643">
        <v>47</v>
      </c>
      <c r="H52" s="643">
        <v>0</v>
      </c>
      <c r="I52" s="643">
        <v>122</v>
      </c>
      <c r="J52" s="643">
        <v>376</v>
      </c>
      <c r="K52" s="643">
        <v>190</v>
      </c>
      <c r="L52" s="643">
        <v>693</v>
      </c>
      <c r="M52" s="643">
        <v>133</v>
      </c>
      <c r="N52" s="643">
        <v>73</v>
      </c>
      <c r="O52" s="643">
        <v>149</v>
      </c>
      <c r="P52" s="643">
        <v>253</v>
      </c>
      <c r="Q52" s="643">
        <v>229</v>
      </c>
      <c r="R52" s="643">
        <f>SUM(E52:Q52)</f>
        <v>2837</v>
      </c>
      <c r="S52" s="643">
        <v>179</v>
      </c>
      <c r="T52" s="643">
        <v>199</v>
      </c>
      <c r="U52" s="643">
        <v>915</v>
      </c>
      <c r="V52" s="643">
        <v>11624</v>
      </c>
      <c r="W52" s="643">
        <v>1083</v>
      </c>
      <c r="X52" s="643">
        <v>450</v>
      </c>
      <c r="Y52" s="643">
        <v>224</v>
      </c>
      <c r="Z52" s="643">
        <v>176</v>
      </c>
      <c r="AA52" s="643">
        <v>801</v>
      </c>
      <c r="AB52" s="643">
        <v>2435</v>
      </c>
      <c r="AC52" s="643">
        <v>478</v>
      </c>
      <c r="AD52" s="643">
        <v>3000</v>
      </c>
      <c r="AE52" s="643">
        <v>534</v>
      </c>
      <c r="AF52" s="643">
        <v>264</v>
      </c>
      <c r="AG52" s="643">
        <v>3867</v>
      </c>
      <c r="AH52" s="643">
        <v>1006</v>
      </c>
      <c r="AI52" s="643">
        <v>850</v>
      </c>
      <c r="AJ52" s="643">
        <v>5443</v>
      </c>
      <c r="AK52" s="643">
        <v>9119</v>
      </c>
      <c r="AL52" s="643">
        <v>812</v>
      </c>
      <c r="AM52" s="643">
        <v>1233</v>
      </c>
      <c r="AN52" s="643">
        <v>5</v>
      </c>
      <c r="AO52" s="643">
        <v>0</v>
      </c>
      <c r="AP52" s="644">
        <f>SUM(S52:AO52)+R52+C52+D52</f>
        <v>47580</v>
      </c>
      <c r="AT52" s="414"/>
      <c r="AU52" s="414"/>
      <c r="AV52" s="414"/>
      <c r="AW52" s="414"/>
      <c r="AX52" s="414"/>
      <c r="AY52" s="414"/>
      <c r="AZ52" s="414"/>
      <c r="BA52" s="414"/>
      <c r="BB52" s="414"/>
      <c r="BC52" s="414"/>
      <c r="BD52" s="414"/>
      <c r="BE52" s="414"/>
      <c r="BF52" s="414"/>
      <c r="BG52" s="414"/>
      <c r="BH52" s="414"/>
      <c r="BI52" s="414"/>
      <c r="BJ52" s="414"/>
      <c r="BK52" s="414"/>
      <c r="BL52" s="414"/>
      <c r="BM52" s="414"/>
      <c r="BN52" s="414"/>
      <c r="BO52" s="414"/>
      <c r="BP52" s="414"/>
      <c r="BQ52" s="414"/>
      <c r="BR52" s="414"/>
      <c r="BS52" s="414"/>
      <c r="BT52" s="414"/>
      <c r="BU52" s="414"/>
      <c r="BV52" s="414"/>
      <c r="BW52" s="414"/>
      <c r="BX52" s="414"/>
      <c r="BY52" s="414"/>
      <c r="BZ52" s="414"/>
      <c r="CA52" s="414"/>
      <c r="CB52" s="414"/>
      <c r="CC52" s="414"/>
      <c r="CD52" s="414"/>
      <c r="CE52" s="414"/>
      <c r="CF52" s="414"/>
      <c r="CG52" s="414"/>
      <c r="CH52" s="414"/>
      <c r="CI52" s="414"/>
      <c r="CJ52" s="414"/>
      <c r="CK52" s="414"/>
      <c r="CL52" s="414"/>
      <c r="CM52" s="414"/>
      <c r="CN52" s="414"/>
      <c r="CO52" s="414"/>
      <c r="CP52" s="414"/>
      <c r="CQ52" s="414"/>
      <c r="CR52" s="414"/>
      <c r="CS52" s="414"/>
      <c r="CT52" s="414"/>
      <c r="CU52" s="414"/>
      <c r="CV52" s="414"/>
      <c r="CW52" s="414"/>
      <c r="CX52" s="414"/>
      <c r="CY52" s="414"/>
      <c r="CZ52" s="414"/>
      <c r="DA52" s="414"/>
      <c r="DB52" s="414"/>
      <c r="DC52" s="414"/>
      <c r="DD52" s="414"/>
      <c r="DE52" s="414"/>
      <c r="DF52" s="414"/>
      <c r="DG52" s="414"/>
      <c r="DH52" s="414"/>
      <c r="DI52" s="414"/>
      <c r="DJ52" s="414"/>
      <c r="DK52" s="414"/>
      <c r="DL52" s="414"/>
      <c r="DM52" s="414"/>
      <c r="DN52" s="414"/>
      <c r="DO52" s="414"/>
      <c r="DP52" s="414"/>
      <c r="DQ52" s="414"/>
      <c r="DR52" s="414"/>
      <c r="DS52" s="414"/>
      <c r="DT52" s="414"/>
      <c r="DU52" s="414"/>
      <c r="DV52" s="414"/>
      <c r="DW52" s="414"/>
      <c r="DX52" s="414"/>
      <c r="DY52" s="414"/>
      <c r="DZ52" s="414"/>
      <c r="EA52" s="414"/>
      <c r="EB52" s="414"/>
      <c r="EC52" s="414"/>
      <c r="ED52" s="414"/>
      <c r="EE52" s="414"/>
      <c r="EF52" s="414"/>
      <c r="EG52" s="414"/>
    </row>
    <row r="53" spans="1:137" s="286" customFormat="1" ht="21" customHeight="1" x14ac:dyDescent="0.35">
      <c r="A53" s="245"/>
      <c r="B53" s="285" t="s">
        <v>92</v>
      </c>
      <c r="C53" s="643">
        <v>45</v>
      </c>
      <c r="D53" s="643">
        <v>4</v>
      </c>
      <c r="E53" s="643">
        <v>682</v>
      </c>
      <c r="F53" s="643">
        <v>50</v>
      </c>
      <c r="G53" s="643">
        <v>94</v>
      </c>
      <c r="H53" s="643">
        <v>0</v>
      </c>
      <c r="I53" s="643">
        <v>31</v>
      </c>
      <c r="J53" s="643">
        <v>74</v>
      </c>
      <c r="K53" s="643">
        <v>181</v>
      </c>
      <c r="L53" s="643">
        <v>163</v>
      </c>
      <c r="M53" s="643">
        <v>18</v>
      </c>
      <c r="N53" s="643">
        <v>75</v>
      </c>
      <c r="O53" s="643">
        <v>187</v>
      </c>
      <c r="P53" s="643">
        <v>31</v>
      </c>
      <c r="Q53" s="643">
        <v>151</v>
      </c>
      <c r="R53" s="643">
        <f>SUM(E53:Q53)</f>
        <v>1737</v>
      </c>
      <c r="S53" s="643">
        <v>41</v>
      </c>
      <c r="T53" s="643">
        <v>22</v>
      </c>
      <c r="U53" s="643">
        <v>496</v>
      </c>
      <c r="V53" s="643">
        <v>4291</v>
      </c>
      <c r="W53" s="643">
        <v>221</v>
      </c>
      <c r="X53" s="643">
        <v>200</v>
      </c>
      <c r="Y53" s="643">
        <v>64</v>
      </c>
      <c r="Z53" s="643">
        <v>1</v>
      </c>
      <c r="AA53" s="643">
        <v>41</v>
      </c>
      <c r="AB53" s="643">
        <v>604</v>
      </c>
      <c r="AC53" s="643">
        <v>151</v>
      </c>
      <c r="AD53" s="643">
        <v>980</v>
      </c>
      <c r="AE53" s="643">
        <v>3</v>
      </c>
      <c r="AF53" s="643">
        <v>114</v>
      </c>
      <c r="AG53" s="643">
        <v>906</v>
      </c>
      <c r="AH53" s="643">
        <v>325</v>
      </c>
      <c r="AI53" s="643">
        <v>254</v>
      </c>
      <c r="AJ53" s="643">
        <v>2097</v>
      </c>
      <c r="AK53" s="643">
        <v>4304</v>
      </c>
      <c r="AL53" s="643">
        <v>328</v>
      </c>
      <c r="AM53" s="643">
        <v>557</v>
      </c>
      <c r="AN53" s="643">
        <v>8</v>
      </c>
      <c r="AO53" s="643">
        <v>0</v>
      </c>
      <c r="AP53" s="644">
        <f>SUM(S53:AO53)+R53+C53+D53</f>
        <v>17794</v>
      </c>
      <c r="AS53" s="438"/>
      <c r="AT53" s="414"/>
      <c r="AU53" s="414"/>
      <c r="AV53" s="414"/>
      <c r="AW53" s="414"/>
      <c r="AX53" s="414"/>
      <c r="AY53" s="414"/>
      <c r="AZ53" s="414"/>
      <c r="BA53" s="414"/>
      <c r="BB53" s="414"/>
      <c r="BC53" s="414"/>
      <c r="BD53" s="414"/>
      <c r="BE53" s="414"/>
      <c r="BF53" s="414"/>
      <c r="BG53" s="414"/>
      <c r="BH53" s="414"/>
      <c r="BI53" s="414"/>
      <c r="BJ53" s="414"/>
      <c r="BK53" s="414"/>
      <c r="BL53" s="414"/>
      <c r="BM53" s="414"/>
      <c r="BN53" s="414"/>
      <c r="BO53" s="414"/>
      <c r="BP53" s="414"/>
      <c r="BQ53" s="414"/>
      <c r="BR53" s="414"/>
      <c r="BS53" s="414"/>
      <c r="BT53" s="414"/>
      <c r="BU53" s="414"/>
      <c r="BV53" s="414"/>
      <c r="BW53" s="414"/>
      <c r="BX53" s="414"/>
      <c r="BY53" s="414"/>
      <c r="BZ53" s="414"/>
      <c r="CA53" s="414"/>
      <c r="CB53" s="414"/>
      <c r="CC53" s="414"/>
      <c r="CD53" s="414"/>
      <c r="CE53" s="414"/>
      <c r="CF53" s="414"/>
      <c r="CG53" s="414"/>
      <c r="CH53" s="414"/>
      <c r="CI53" s="414"/>
      <c r="CJ53" s="414"/>
      <c r="CK53" s="414"/>
      <c r="CL53" s="414"/>
      <c r="CM53" s="414"/>
      <c r="CN53" s="414"/>
      <c r="CO53" s="414"/>
      <c r="CP53" s="414"/>
      <c r="CQ53" s="414"/>
      <c r="CR53" s="414"/>
      <c r="CS53" s="414"/>
      <c r="CT53" s="414"/>
      <c r="CU53" s="414"/>
      <c r="CV53" s="414"/>
      <c r="CW53" s="414"/>
      <c r="CX53" s="414"/>
      <c r="CY53" s="414"/>
      <c r="CZ53" s="414"/>
      <c r="DA53" s="414"/>
      <c r="DB53" s="414"/>
      <c r="DC53" s="414"/>
      <c r="DD53" s="414"/>
      <c r="DE53" s="414"/>
      <c r="DF53" s="414"/>
      <c r="DG53" s="414"/>
      <c r="DH53" s="414"/>
      <c r="DI53" s="414"/>
      <c r="DJ53" s="414"/>
      <c r="DK53" s="414"/>
      <c r="DL53" s="414"/>
      <c r="DM53" s="414"/>
      <c r="DN53" s="414"/>
      <c r="DO53" s="414"/>
      <c r="DP53" s="414"/>
      <c r="DQ53" s="414"/>
      <c r="DR53" s="414"/>
      <c r="DS53" s="414"/>
      <c r="DT53" s="414"/>
      <c r="DU53" s="414"/>
      <c r="DV53" s="414"/>
      <c r="DW53" s="414"/>
      <c r="DX53" s="414"/>
      <c r="DY53" s="414"/>
      <c r="DZ53" s="414"/>
      <c r="EA53" s="414"/>
      <c r="EB53" s="414"/>
      <c r="EC53" s="414"/>
      <c r="ED53" s="414"/>
      <c r="EE53" s="414"/>
      <c r="EF53" s="414"/>
      <c r="EG53" s="414"/>
    </row>
    <row r="54" spans="1:137" s="286" customFormat="1" ht="21" customHeight="1" x14ac:dyDescent="0.35">
      <c r="A54" s="245"/>
      <c r="B54" s="285" t="s">
        <v>93</v>
      </c>
      <c r="C54" s="643">
        <v>13</v>
      </c>
      <c r="D54" s="643">
        <v>0</v>
      </c>
      <c r="E54" s="643">
        <v>134</v>
      </c>
      <c r="F54" s="643">
        <v>0</v>
      </c>
      <c r="G54" s="643">
        <v>1</v>
      </c>
      <c r="H54" s="643">
        <v>0</v>
      </c>
      <c r="I54" s="643">
        <v>1</v>
      </c>
      <c r="J54" s="643">
        <v>83</v>
      </c>
      <c r="K54" s="643">
        <v>21</v>
      </c>
      <c r="L54" s="643">
        <v>8</v>
      </c>
      <c r="M54" s="643">
        <v>28</v>
      </c>
      <c r="N54" s="643">
        <v>0</v>
      </c>
      <c r="O54" s="643">
        <v>20</v>
      </c>
      <c r="P54" s="643">
        <v>0</v>
      </c>
      <c r="Q54" s="643">
        <v>6</v>
      </c>
      <c r="R54" s="643">
        <f>SUM(E54:Q54)</f>
        <v>302</v>
      </c>
      <c r="S54" s="643">
        <v>1</v>
      </c>
      <c r="T54" s="643">
        <v>1</v>
      </c>
      <c r="U54" s="643">
        <v>163</v>
      </c>
      <c r="V54" s="643">
        <v>1083</v>
      </c>
      <c r="W54" s="643">
        <v>46</v>
      </c>
      <c r="X54" s="643">
        <v>20</v>
      </c>
      <c r="Y54" s="643">
        <v>0</v>
      </c>
      <c r="Z54" s="643">
        <v>0</v>
      </c>
      <c r="AA54" s="643">
        <v>17</v>
      </c>
      <c r="AB54" s="643">
        <v>118</v>
      </c>
      <c r="AC54" s="643">
        <v>35</v>
      </c>
      <c r="AD54" s="643">
        <v>230</v>
      </c>
      <c r="AE54" s="643">
        <v>3</v>
      </c>
      <c r="AF54" s="643">
        <v>31</v>
      </c>
      <c r="AG54" s="643">
        <v>170</v>
      </c>
      <c r="AH54" s="643">
        <v>10</v>
      </c>
      <c r="AI54" s="643">
        <v>39</v>
      </c>
      <c r="AJ54" s="643">
        <v>307</v>
      </c>
      <c r="AK54" s="643">
        <v>863</v>
      </c>
      <c r="AL54" s="643">
        <v>56</v>
      </c>
      <c r="AM54" s="643">
        <v>73</v>
      </c>
      <c r="AN54" s="643">
        <v>3</v>
      </c>
      <c r="AO54" s="643">
        <v>0</v>
      </c>
      <c r="AP54" s="644">
        <f>SUM(S54:AO54)+R54+C54+D54</f>
        <v>3584</v>
      </c>
      <c r="AT54" s="414"/>
      <c r="AU54" s="414"/>
      <c r="AV54" s="414"/>
      <c r="AW54" s="414"/>
      <c r="AX54" s="414"/>
      <c r="AY54" s="414"/>
      <c r="AZ54" s="414"/>
      <c r="BA54" s="414"/>
      <c r="BB54" s="414"/>
      <c r="BC54" s="414"/>
      <c r="BD54" s="414"/>
      <c r="BE54" s="414"/>
      <c r="BF54" s="414"/>
      <c r="BG54" s="414"/>
      <c r="BH54" s="414"/>
      <c r="BI54" s="414"/>
      <c r="BJ54" s="414"/>
      <c r="BK54" s="414"/>
      <c r="BL54" s="414"/>
      <c r="BM54" s="414"/>
      <c r="BN54" s="414"/>
      <c r="BO54" s="414"/>
      <c r="BP54" s="414"/>
      <c r="BQ54" s="414"/>
      <c r="BR54" s="414"/>
      <c r="BS54" s="414"/>
      <c r="BT54" s="414"/>
      <c r="BU54" s="414"/>
      <c r="BV54" s="414"/>
      <c r="BW54" s="414"/>
      <c r="BX54" s="414"/>
      <c r="BY54" s="414"/>
      <c r="BZ54" s="414"/>
      <c r="CA54" s="414"/>
      <c r="CB54" s="414"/>
      <c r="CC54" s="414"/>
      <c r="CD54" s="414"/>
      <c r="CE54" s="414"/>
      <c r="CF54" s="414"/>
      <c r="CG54" s="414"/>
      <c r="CH54" s="414"/>
      <c r="CI54" s="414"/>
      <c r="CJ54" s="414"/>
      <c r="CK54" s="414"/>
      <c r="CL54" s="414"/>
      <c r="CM54" s="414"/>
      <c r="CN54" s="414"/>
      <c r="CO54" s="414"/>
      <c r="CP54" s="414"/>
      <c r="CQ54" s="414"/>
      <c r="CR54" s="414"/>
      <c r="CS54" s="414"/>
      <c r="CT54" s="414"/>
      <c r="CU54" s="414"/>
      <c r="CV54" s="414"/>
      <c r="CW54" s="414"/>
      <c r="CX54" s="414"/>
      <c r="CY54" s="414"/>
      <c r="CZ54" s="414"/>
      <c r="DA54" s="414"/>
      <c r="DB54" s="414"/>
      <c r="DC54" s="414"/>
      <c r="DD54" s="414"/>
      <c r="DE54" s="414"/>
      <c r="DF54" s="414"/>
      <c r="DG54" s="414"/>
      <c r="DH54" s="414"/>
      <c r="DI54" s="414"/>
      <c r="DJ54" s="414"/>
      <c r="DK54" s="414"/>
      <c r="DL54" s="414"/>
      <c r="DM54" s="414"/>
      <c r="DN54" s="414"/>
      <c r="DO54" s="414"/>
      <c r="DP54" s="414"/>
      <c r="DQ54" s="414"/>
      <c r="DR54" s="414"/>
      <c r="DS54" s="414"/>
      <c r="DT54" s="414"/>
      <c r="DU54" s="414"/>
      <c r="DV54" s="414"/>
      <c r="DW54" s="414"/>
      <c r="DX54" s="414"/>
      <c r="DY54" s="414"/>
      <c r="DZ54" s="414"/>
      <c r="EA54" s="414"/>
      <c r="EB54" s="414"/>
      <c r="EC54" s="414"/>
      <c r="ED54" s="414"/>
      <c r="EE54" s="414"/>
      <c r="EF54" s="414"/>
      <c r="EG54" s="414"/>
    </row>
    <row r="55" spans="1:137" s="291" customFormat="1" ht="26.4" customHeight="1" x14ac:dyDescent="0.35">
      <c r="A55" s="289" t="s">
        <v>94</v>
      </c>
      <c r="B55" s="294"/>
      <c r="C55" s="647">
        <f t="shared" ref="C55:AP55" si="20">SUM(C56:C60)</f>
        <v>58</v>
      </c>
      <c r="D55" s="647">
        <f t="shared" si="20"/>
        <v>15</v>
      </c>
      <c r="E55" s="647">
        <f t="shared" si="20"/>
        <v>461</v>
      </c>
      <c r="F55" s="647">
        <f t="shared" si="20"/>
        <v>2</v>
      </c>
      <c r="G55" s="647">
        <f t="shared" si="20"/>
        <v>111</v>
      </c>
      <c r="H55" s="647">
        <f t="shared" si="20"/>
        <v>0</v>
      </c>
      <c r="I55" s="647">
        <f t="shared" si="20"/>
        <v>90</v>
      </c>
      <c r="J55" s="647">
        <f t="shared" si="20"/>
        <v>64</v>
      </c>
      <c r="K55" s="647">
        <f t="shared" si="20"/>
        <v>114</v>
      </c>
      <c r="L55" s="647">
        <f t="shared" si="20"/>
        <v>46</v>
      </c>
      <c r="M55" s="647">
        <f t="shared" si="20"/>
        <v>2</v>
      </c>
      <c r="N55" s="647">
        <f t="shared" si="20"/>
        <v>2</v>
      </c>
      <c r="O55" s="647">
        <f t="shared" si="20"/>
        <v>11</v>
      </c>
      <c r="P55" s="647">
        <f t="shared" si="20"/>
        <v>13</v>
      </c>
      <c r="Q55" s="647">
        <f t="shared" si="20"/>
        <v>61</v>
      </c>
      <c r="R55" s="647">
        <f t="shared" si="20"/>
        <v>977</v>
      </c>
      <c r="S55" s="647">
        <f t="shared" si="20"/>
        <v>72</v>
      </c>
      <c r="T55" s="647">
        <f t="shared" si="20"/>
        <v>22</v>
      </c>
      <c r="U55" s="647">
        <f t="shared" si="20"/>
        <v>533</v>
      </c>
      <c r="V55" s="647">
        <f t="shared" si="20"/>
        <v>4836</v>
      </c>
      <c r="W55" s="647">
        <f t="shared" si="20"/>
        <v>104</v>
      </c>
      <c r="X55" s="647">
        <f t="shared" si="20"/>
        <v>291</v>
      </c>
      <c r="Y55" s="647">
        <f t="shared" si="20"/>
        <v>21</v>
      </c>
      <c r="Z55" s="647">
        <f t="shared" si="20"/>
        <v>9</v>
      </c>
      <c r="AA55" s="647">
        <f t="shared" si="20"/>
        <v>26</v>
      </c>
      <c r="AB55" s="647">
        <f t="shared" si="20"/>
        <v>533</v>
      </c>
      <c r="AC55" s="647">
        <f t="shared" si="20"/>
        <v>155</v>
      </c>
      <c r="AD55" s="647">
        <f t="shared" si="20"/>
        <v>683</v>
      </c>
      <c r="AE55" s="647">
        <f t="shared" si="20"/>
        <v>94</v>
      </c>
      <c r="AF55" s="647">
        <f t="shared" si="20"/>
        <v>62</v>
      </c>
      <c r="AG55" s="647">
        <f t="shared" si="20"/>
        <v>1035</v>
      </c>
      <c r="AH55" s="647">
        <f t="shared" si="20"/>
        <v>372</v>
      </c>
      <c r="AI55" s="647">
        <f t="shared" si="20"/>
        <v>277</v>
      </c>
      <c r="AJ55" s="647">
        <f t="shared" si="20"/>
        <v>697</v>
      </c>
      <c r="AK55" s="647">
        <f t="shared" si="20"/>
        <v>4205</v>
      </c>
      <c r="AL55" s="647">
        <f t="shared" si="20"/>
        <v>340</v>
      </c>
      <c r="AM55" s="647">
        <f t="shared" si="20"/>
        <v>537</v>
      </c>
      <c r="AN55" s="647">
        <f t="shared" si="20"/>
        <v>5</v>
      </c>
      <c r="AO55" s="647">
        <f t="shared" si="20"/>
        <v>0</v>
      </c>
      <c r="AP55" s="648">
        <f t="shared" si="20"/>
        <v>15959</v>
      </c>
      <c r="AR55" s="286"/>
      <c r="AT55" s="446"/>
      <c r="AU55" s="446"/>
      <c r="AV55" s="446"/>
      <c r="AW55" s="446"/>
      <c r="AX55" s="446"/>
      <c r="AY55" s="446"/>
      <c r="AZ55" s="446"/>
      <c r="BA55" s="446"/>
      <c r="BB55" s="446"/>
      <c r="BC55" s="446"/>
      <c r="BD55" s="446"/>
      <c r="BE55" s="446"/>
      <c r="BF55" s="446"/>
      <c r="BG55" s="446"/>
      <c r="BH55" s="446"/>
      <c r="BI55" s="446"/>
      <c r="BJ55" s="446"/>
      <c r="BK55" s="446"/>
      <c r="BL55" s="446"/>
      <c r="BM55" s="446"/>
      <c r="BN55" s="446"/>
      <c r="BO55" s="446"/>
      <c r="BP55" s="446"/>
      <c r="BQ55" s="446"/>
      <c r="BR55" s="446"/>
      <c r="BS55" s="446"/>
      <c r="BT55" s="446"/>
      <c r="BU55" s="446"/>
      <c r="BV55" s="446"/>
      <c r="BW55" s="446"/>
      <c r="BX55" s="446"/>
      <c r="BY55" s="446"/>
      <c r="BZ55" s="446"/>
      <c r="CA55" s="446"/>
      <c r="CB55" s="446"/>
      <c r="CC55" s="446"/>
      <c r="CD55" s="446"/>
      <c r="CE55" s="446"/>
      <c r="CF55" s="446"/>
      <c r="CG55" s="446"/>
      <c r="CH55" s="446"/>
      <c r="CI55" s="446"/>
      <c r="CJ55" s="446"/>
      <c r="CK55" s="446"/>
      <c r="CL55" s="446"/>
      <c r="CM55" s="446"/>
      <c r="CN55" s="446"/>
      <c r="CO55" s="446"/>
      <c r="CP55" s="446"/>
      <c r="CQ55" s="446"/>
      <c r="CR55" s="446"/>
      <c r="CS55" s="446"/>
      <c r="CT55" s="446"/>
      <c r="CU55" s="446"/>
      <c r="CV55" s="446"/>
      <c r="CW55" s="446"/>
      <c r="CX55" s="446"/>
      <c r="CY55" s="446"/>
      <c r="CZ55" s="446"/>
      <c r="DA55" s="446"/>
      <c r="DB55" s="446"/>
      <c r="DC55" s="446"/>
      <c r="DD55" s="446"/>
      <c r="DE55" s="446"/>
      <c r="DF55" s="446"/>
      <c r="DG55" s="446"/>
      <c r="DH55" s="446"/>
      <c r="DI55" s="446"/>
      <c r="DJ55" s="446"/>
      <c r="DK55" s="446"/>
      <c r="DL55" s="446"/>
      <c r="DM55" s="446"/>
      <c r="DN55" s="446"/>
      <c r="DO55" s="446"/>
      <c r="DP55" s="446"/>
      <c r="DQ55" s="446"/>
      <c r="DR55" s="446"/>
      <c r="DS55" s="446"/>
      <c r="DT55" s="446"/>
      <c r="DU55" s="446"/>
      <c r="DV55" s="446"/>
      <c r="DW55" s="446"/>
      <c r="DX55" s="446"/>
      <c r="DY55" s="446"/>
      <c r="DZ55" s="446"/>
      <c r="EA55" s="446"/>
      <c r="EB55" s="446"/>
      <c r="EC55" s="446"/>
      <c r="ED55" s="446"/>
      <c r="EE55" s="446"/>
      <c r="EF55" s="446"/>
      <c r="EG55" s="446"/>
    </row>
    <row r="56" spans="1:137" s="286" customFormat="1" ht="21" customHeight="1" x14ac:dyDescent="0.35">
      <c r="A56" s="245"/>
      <c r="B56" s="285" t="s">
        <v>95</v>
      </c>
      <c r="C56" s="643">
        <v>1</v>
      </c>
      <c r="D56" s="643">
        <v>2</v>
      </c>
      <c r="E56" s="643">
        <v>122</v>
      </c>
      <c r="F56" s="643">
        <v>0</v>
      </c>
      <c r="G56" s="643">
        <v>5</v>
      </c>
      <c r="H56" s="643">
        <v>0</v>
      </c>
      <c r="I56" s="643">
        <v>3</v>
      </c>
      <c r="J56" s="643">
        <v>0</v>
      </c>
      <c r="K56" s="643">
        <v>4</v>
      </c>
      <c r="L56" s="643">
        <v>3</v>
      </c>
      <c r="M56" s="643">
        <v>0</v>
      </c>
      <c r="N56" s="643">
        <v>0</v>
      </c>
      <c r="O56" s="643">
        <v>0</v>
      </c>
      <c r="P56" s="643">
        <v>12</v>
      </c>
      <c r="Q56" s="643">
        <v>0</v>
      </c>
      <c r="R56" s="643">
        <f>SUM(E56:Q56)</f>
        <v>149</v>
      </c>
      <c r="S56" s="643">
        <v>28</v>
      </c>
      <c r="T56" s="643">
        <v>15</v>
      </c>
      <c r="U56" s="643">
        <v>34</v>
      </c>
      <c r="V56" s="643">
        <v>1417</v>
      </c>
      <c r="W56" s="643">
        <v>34</v>
      </c>
      <c r="X56" s="643">
        <v>48</v>
      </c>
      <c r="Y56" s="643">
        <v>5</v>
      </c>
      <c r="Z56" s="643">
        <v>0</v>
      </c>
      <c r="AA56" s="643">
        <v>3</v>
      </c>
      <c r="AB56" s="643">
        <v>103</v>
      </c>
      <c r="AC56" s="643">
        <v>32</v>
      </c>
      <c r="AD56" s="643">
        <v>113</v>
      </c>
      <c r="AE56" s="643">
        <v>0</v>
      </c>
      <c r="AF56" s="643">
        <v>16</v>
      </c>
      <c r="AG56" s="643">
        <v>191</v>
      </c>
      <c r="AH56" s="643">
        <v>138</v>
      </c>
      <c r="AI56" s="643">
        <v>55</v>
      </c>
      <c r="AJ56" s="643">
        <v>94</v>
      </c>
      <c r="AK56" s="643">
        <v>903</v>
      </c>
      <c r="AL56" s="643">
        <v>52</v>
      </c>
      <c r="AM56" s="643">
        <v>125</v>
      </c>
      <c r="AN56" s="643">
        <v>3</v>
      </c>
      <c r="AO56" s="643">
        <v>0</v>
      </c>
      <c r="AP56" s="644">
        <f>SUM(S56:AO56)+R56+C56+D56</f>
        <v>3561</v>
      </c>
      <c r="AT56" s="414"/>
      <c r="AU56" s="414"/>
      <c r="AV56" s="414"/>
      <c r="AW56" s="414"/>
      <c r="AX56" s="414"/>
      <c r="AY56" s="414"/>
      <c r="AZ56" s="414"/>
      <c r="BA56" s="414"/>
      <c r="BB56" s="414"/>
      <c r="BC56" s="414"/>
      <c r="BD56" s="414"/>
      <c r="BE56" s="414"/>
      <c r="BF56" s="414"/>
      <c r="BG56" s="414"/>
      <c r="BH56" s="414"/>
      <c r="BI56" s="414"/>
      <c r="BJ56" s="414"/>
      <c r="BK56" s="414"/>
      <c r="BL56" s="414"/>
      <c r="BM56" s="414"/>
      <c r="BN56" s="414"/>
      <c r="BO56" s="414"/>
      <c r="BP56" s="414"/>
      <c r="BQ56" s="414"/>
      <c r="BR56" s="414"/>
      <c r="BS56" s="414"/>
      <c r="BT56" s="414"/>
      <c r="BU56" s="414"/>
      <c r="BV56" s="414"/>
      <c r="BW56" s="414"/>
      <c r="BX56" s="414"/>
      <c r="BY56" s="414"/>
      <c r="BZ56" s="414"/>
      <c r="CA56" s="414"/>
      <c r="CB56" s="414"/>
      <c r="CC56" s="414"/>
      <c r="CD56" s="414"/>
      <c r="CE56" s="414"/>
      <c r="CF56" s="414"/>
      <c r="CG56" s="414"/>
      <c r="CH56" s="414"/>
      <c r="CI56" s="414"/>
      <c r="CJ56" s="414"/>
      <c r="CK56" s="414"/>
      <c r="CL56" s="414"/>
      <c r="CM56" s="414"/>
      <c r="CN56" s="414"/>
      <c r="CO56" s="414"/>
      <c r="CP56" s="414"/>
      <c r="CQ56" s="414"/>
      <c r="CR56" s="414"/>
      <c r="CS56" s="414"/>
      <c r="CT56" s="414"/>
      <c r="CU56" s="414"/>
      <c r="CV56" s="414"/>
      <c r="CW56" s="414"/>
      <c r="CX56" s="414"/>
      <c r="CY56" s="414"/>
      <c r="CZ56" s="414"/>
      <c r="DA56" s="414"/>
      <c r="DB56" s="414"/>
      <c r="DC56" s="414"/>
      <c r="DD56" s="414"/>
      <c r="DE56" s="414"/>
      <c r="DF56" s="414"/>
      <c r="DG56" s="414"/>
      <c r="DH56" s="414"/>
      <c r="DI56" s="414"/>
      <c r="DJ56" s="414"/>
      <c r="DK56" s="414"/>
      <c r="DL56" s="414"/>
      <c r="DM56" s="414"/>
      <c r="DN56" s="414"/>
      <c r="DO56" s="414"/>
      <c r="DP56" s="414"/>
      <c r="DQ56" s="414"/>
      <c r="DR56" s="414"/>
      <c r="DS56" s="414"/>
      <c r="DT56" s="414"/>
      <c r="DU56" s="414"/>
      <c r="DV56" s="414"/>
      <c r="DW56" s="414"/>
      <c r="DX56" s="414"/>
      <c r="DY56" s="414"/>
      <c r="DZ56" s="414"/>
      <c r="EA56" s="414"/>
      <c r="EB56" s="414"/>
      <c r="EC56" s="414"/>
      <c r="ED56" s="414"/>
      <c r="EE56" s="414"/>
      <c r="EF56" s="414"/>
      <c r="EG56" s="414"/>
    </row>
    <row r="57" spans="1:137" s="286" customFormat="1" ht="21" customHeight="1" x14ac:dyDescent="0.35">
      <c r="A57" s="245"/>
      <c r="B57" s="285" t="s">
        <v>96</v>
      </c>
      <c r="C57" s="643">
        <v>11</v>
      </c>
      <c r="D57" s="643">
        <v>4</v>
      </c>
      <c r="E57" s="643">
        <v>59</v>
      </c>
      <c r="F57" s="643">
        <v>2</v>
      </c>
      <c r="G57" s="643">
        <v>36</v>
      </c>
      <c r="H57" s="643">
        <v>0</v>
      </c>
      <c r="I57" s="643">
        <v>7</v>
      </c>
      <c r="J57" s="643">
        <v>0</v>
      </c>
      <c r="K57" s="643">
        <v>7</v>
      </c>
      <c r="L57" s="643">
        <v>26</v>
      </c>
      <c r="M57" s="643">
        <v>0</v>
      </c>
      <c r="N57" s="643">
        <v>0</v>
      </c>
      <c r="O57" s="643">
        <v>0</v>
      </c>
      <c r="P57" s="643">
        <v>0</v>
      </c>
      <c r="Q57" s="643">
        <v>5</v>
      </c>
      <c r="R57" s="643">
        <f>SUM(E57:Q57)</f>
        <v>142</v>
      </c>
      <c r="S57" s="643">
        <v>1</v>
      </c>
      <c r="T57" s="643">
        <v>0</v>
      </c>
      <c r="U57" s="643">
        <v>51</v>
      </c>
      <c r="V57" s="643">
        <v>701</v>
      </c>
      <c r="W57" s="643">
        <v>9</v>
      </c>
      <c r="X57" s="643">
        <v>56</v>
      </c>
      <c r="Y57" s="643">
        <v>2</v>
      </c>
      <c r="Z57" s="643">
        <v>0</v>
      </c>
      <c r="AA57" s="643">
        <v>0</v>
      </c>
      <c r="AB57" s="643">
        <v>114</v>
      </c>
      <c r="AC57" s="643">
        <v>18</v>
      </c>
      <c r="AD57" s="643">
        <v>79</v>
      </c>
      <c r="AE57" s="643">
        <v>11</v>
      </c>
      <c r="AF57" s="643">
        <v>12</v>
      </c>
      <c r="AG57" s="643">
        <v>104</v>
      </c>
      <c r="AH57" s="643">
        <v>13</v>
      </c>
      <c r="AI57" s="643">
        <v>39</v>
      </c>
      <c r="AJ57" s="643">
        <v>106</v>
      </c>
      <c r="AK57" s="643">
        <v>467</v>
      </c>
      <c r="AL57" s="643">
        <v>67</v>
      </c>
      <c r="AM57" s="643">
        <v>70</v>
      </c>
      <c r="AN57" s="643">
        <v>0</v>
      </c>
      <c r="AO57" s="643">
        <v>0</v>
      </c>
      <c r="AP57" s="644">
        <f>SUM(S57:AO57)+R57+C57+D57</f>
        <v>2077</v>
      </c>
      <c r="AT57" s="414"/>
      <c r="AU57" s="414"/>
      <c r="AV57" s="414"/>
      <c r="AW57" s="414"/>
      <c r="AX57" s="414"/>
      <c r="AY57" s="414"/>
      <c r="AZ57" s="414"/>
      <c r="BA57" s="414"/>
      <c r="BB57" s="414"/>
      <c r="BC57" s="414"/>
      <c r="BD57" s="414"/>
      <c r="BE57" s="414"/>
      <c r="BF57" s="414"/>
      <c r="BG57" s="414"/>
      <c r="BH57" s="414"/>
      <c r="BI57" s="414"/>
      <c r="BJ57" s="414"/>
      <c r="BK57" s="414"/>
      <c r="BL57" s="414"/>
      <c r="BM57" s="414"/>
      <c r="BN57" s="414"/>
      <c r="BO57" s="414"/>
      <c r="BP57" s="414"/>
      <c r="BQ57" s="414"/>
      <c r="BR57" s="414"/>
      <c r="BS57" s="414"/>
      <c r="BT57" s="414"/>
      <c r="BU57" s="414"/>
      <c r="BV57" s="414"/>
      <c r="BW57" s="414"/>
      <c r="BX57" s="414"/>
      <c r="BY57" s="414"/>
      <c r="BZ57" s="414"/>
      <c r="CA57" s="414"/>
      <c r="CB57" s="414"/>
      <c r="CC57" s="414"/>
      <c r="CD57" s="414"/>
      <c r="CE57" s="414"/>
      <c r="CF57" s="414"/>
      <c r="CG57" s="414"/>
      <c r="CH57" s="414"/>
      <c r="CI57" s="414"/>
      <c r="CJ57" s="414"/>
      <c r="CK57" s="414"/>
      <c r="CL57" s="414"/>
      <c r="CM57" s="414"/>
      <c r="CN57" s="414"/>
      <c r="CO57" s="414"/>
      <c r="CP57" s="414"/>
      <c r="CQ57" s="414"/>
      <c r="CR57" s="414"/>
      <c r="CS57" s="414"/>
      <c r="CT57" s="414"/>
      <c r="CU57" s="414"/>
      <c r="CV57" s="414"/>
      <c r="CW57" s="414"/>
      <c r="CX57" s="414"/>
      <c r="CY57" s="414"/>
      <c r="CZ57" s="414"/>
      <c r="DA57" s="414"/>
      <c r="DB57" s="414"/>
      <c r="DC57" s="414"/>
      <c r="DD57" s="414"/>
      <c r="DE57" s="414"/>
      <c r="DF57" s="414"/>
      <c r="DG57" s="414"/>
      <c r="DH57" s="414"/>
      <c r="DI57" s="414"/>
      <c r="DJ57" s="414"/>
      <c r="DK57" s="414"/>
      <c r="DL57" s="414"/>
      <c r="DM57" s="414"/>
      <c r="DN57" s="414"/>
      <c r="DO57" s="414"/>
      <c r="DP57" s="414"/>
      <c r="DQ57" s="414"/>
      <c r="DR57" s="414"/>
      <c r="DS57" s="414"/>
      <c r="DT57" s="414"/>
      <c r="DU57" s="414"/>
      <c r="DV57" s="414"/>
      <c r="DW57" s="414"/>
      <c r="DX57" s="414"/>
      <c r="DY57" s="414"/>
      <c r="DZ57" s="414"/>
      <c r="EA57" s="414"/>
      <c r="EB57" s="414"/>
      <c r="EC57" s="414"/>
      <c r="ED57" s="414"/>
      <c r="EE57" s="414"/>
      <c r="EF57" s="414"/>
      <c r="EG57" s="414"/>
    </row>
    <row r="58" spans="1:137" s="286" customFormat="1" ht="21" customHeight="1" x14ac:dyDescent="0.35">
      <c r="A58" s="245"/>
      <c r="B58" s="285" t="s">
        <v>97</v>
      </c>
      <c r="C58" s="643">
        <v>12</v>
      </c>
      <c r="D58" s="643">
        <v>3</v>
      </c>
      <c r="E58" s="643">
        <v>91</v>
      </c>
      <c r="F58" s="643">
        <v>0</v>
      </c>
      <c r="G58" s="643">
        <v>15</v>
      </c>
      <c r="H58" s="643">
        <v>0</v>
      </c>
      <c r="I58" s="643">
        <v>11</v>
      </c>
      <c r="J58" s="643">
        <v>64</v>
      </c>
      <c r="K58" s="643">
        <v>8</v>
      </c>
      <c r="L58" s="643">
        <v>11</v>
      </c>
      <c r="M58" s="643">
        <v>2</v>
      </c>
      <c r="N58" s="643">
        <v>2</v>
      </c>
      <c r="O58" s="643">
        <v>5</v>
      </c>
      <c r="P58" s="643">
        <v>0</v>
      </c>
      <c r="Q58" s="643">
        <v>24</v>
      </c>
      <c r="R58" s="643">
        <f>SUM(E58:Q58)</f>
        <v>233</v>
      </c>
      <c r="S58" s="643">
        <v>42</v>
      </c>
      <c r="T58" s="643">
        <v>6</v>
      </c>
      <c r="U58" s="643">
        <v>130</v>
      </c>
      <c r="V58" s="643">
        <v>1113</v>
      </c>
      <c r="W58" s="643">
        <v>23</v>
      </c>
      <c r="X58" s="643">
        <v>115</v>
      </c>
      <c r="Y58" s="643">
        <v>2</v>
      </c>
      <c r="Z58" s="643">
        <v>0</v>
      </c>
      <c r="AA58" s="643">
        <v>6</v>
      </c>
      <c r="AB58" s="643">
        <v>139</v>
      </c>
      <c r="AC58" s="643">
        <v>58</v>
      </c>
      <c r="AD58" s="643">
        <v>162</v>
      </c>
      <c r="AE58" s="643">
        <v>75</v>
      </c>
      <c r="AF58" s="643">
        <v>18</v>
      </c>
      <c r="AG58" s="643">
        <v>329</v>
      </c>
      <c r="AH58" s="643">
        <v>21</v>
      </c>
      <c r="AI58" s="643">
        <v>77</v>
      </c>
      <c r="AJ58" s="643">
        <v>200</v>
      </c>
      <c r="AK58" s="643">
        <v>788</v>
      </c>
      <c r="AL58" s="643">
        <v>94</v>
      </c>
      <c r="AM58" s="643">
        <v>136</v>
      </c>
      <c r="AN58" s="643">
        <v>1</v>
      </c>
      <c r="AO58" s="643">
        <v>0</v>
      </c>
      <c r="AP58" s="644">
        <f>SUM(S58:AO58)+R58+C58+D58</f>
        <v>3783</v>
      </c>
      <c r="AT58" s="414"/>
      <c r="AU58" s="414"/>
      <c r="AV58" s="414"/>
      <c r="AW58" s="414"/>
      <c r="AX58" s="414"/>
      <c r="AY58" s="414"/>
      <c r="AZ58" s="414"/>
      <c r="BA58" s="414"/>
      <c r="BB58" s="414"/>
      <c r="BC58" s="414"/>
      <c r="BD58" s="414"/>
      <c r="BE58" s="414"/>
      <c r="BF58" s="414"/>
      <c r="BG58" s="414"/>
      <c r="BH58" s="414"/>
      <c r="BI58" s="414"/>
      <c r="BJ58" s="414"/>
      <c r="BK58" s="414"/>
      <c r="BL58" s="414"/>
      <c r="BM58" s="414"/>
      <c r="BN58" s="414"/>
      <c r="BO58" s="414"/>
      <c r="BP58" s="414"/>
      <c r="BQ58" s="414"/>
      <c r="BR58" s="414"/>
      <c r="BS58" s="414"/>
      <c r="BT58" s="414"/>
      <c r="BU58" s="414"/>
      <c r="BV58" s="414"/>
      <c r="BW58" s="414"/>
      <c r="BX58" s="414"/>
      <c r="BY58" s="414"/>
      <c r="BZ58" s="414"/>
      <c r="CA58" s="414"/>
      <c r="CB58" s="414"/>
      <c r="CC58" s="414"/>
      <c r="CD58" s="414"/>
      <c r="CE58" s="414"/>
      <c r="CF58" s="414"/>
      <c r="CG58" s="414"/>
      <c r="CH58" s="414"/>
      <c r="CI58" s="414"/>
      <c r="CJ58" s="414"/>
      <c r="CK58" s="414"/>
      <c r="CL58" s="414"/>
      <c r="CM58" s="414"/>
      <c r="CN58" s="414"/>
      <c r="CO58" s="414"/>
      <c r="CP58" s="414"/>
      <c r="CQ58" s="414"/>
      <c r="CR58" s="414"/>
      <c r="CS58" s="414"/>
      <c r="CT58" s="414"/>
      <c r="CU58" s="414"/>
      <c r="CV58" s="414"/>
      <c r="CW58" s="414"/>
      <c r="CX58" s="414"/>
      <c r="CY58" s="414"/>
      <c r="CZ58" s="414"/>
      <c r="DA58" s="414"/>
      <c r="DB58" s="414"/>
      <c r="DC58" s="414"/>
      <c r="DD58" s="414"/>
      <c r="DE58" s="414"/>
      <c r="DF58" s="414"/>
      <c r="DG58" s="414"/>
      <c r="DH58" s="414"/>
      <c r="DI58" s="414"/>
      <c r="DJ58" s="414"/>
      <c r="DK58" s="414"/>
      <c r="DL58" s="414"/>
      <c r="DM58" s="414"/>
      <c r="DN58" s="414"/>
      <c r="DO58" s="414"/>
      <c r="DP58" s="414"/>
      <c r="DQ58" s="414"/>
      <c r="DR58" s="414"/>
      <c r="DS58" s="414"/>
      <c r="DT58" s="414"/>
      <c r="DU58" s="414"/>
      <c r="DV58" s="414"/>
      <c r="DW58" s="414"/>
      <c r="DX58" s="414"/>
      <c r="DY58" s="414"/>
      <c r="DZ58" s="414"/>
      <c r="EA58" s="414"/>
      <c r="EB58" s="414"/>
      <c r="EC58" s="414"/>
      <c r="ED58" s="414"/>
      <c r="EE58" s="414"/>
      <c r="EF58" s="414"/>
      <c r="EG58" s="414"/>
    </row>
    <row r="59" spans="1:137" s="286" customFormat="1" ht="21" customHeight="1" x14ac:dyDescent="0.35">
      <c r="A59" s="245"/>
      <c r="B59" s="285" t="s">
        <v>98</v>
      </c>
      <c r="C59" s="643">
        <v>25</v>
      </c>
      <c r="D59" s="643">
        <v>5</v>
      </c>
      <c r="E59" s="643">
        <v>103</v>
      </c>
      <c r="F59" s="643">
        <v>0</v>
      </c>
      <c r="G59" s="643">
        <v>9</v>
      </c>
      <c r="H59" s="643">
        <v>0</v>
      </c>
      <c r="I59" s="643">
        <v>65</v>
      </c>
      <c r="J59" s="643">
        <v>0</v>
      </c>
      <c r="K59" s="643">
        <v>55</v>
      </c>
      <c r="L59" s="643">
        <v>6</v>
      </c>
      <c r="M59" s="643">
        <v>0</v>
      </c>
      <c r="N59" s="643">
        <v>0</v>
      </c>
      <c r="O59" s="643">
        <v>1</v>
      </c>
      <c r="P59" s="643">
        <v>0</v>
      </c>
      <c r="Q59" s="643">
        <v>10</v>
      </c>
      <c r="R59" s="643">
        <f>SUM(E59:Q59)</f>
        <v>249</v>
      </c>
      <c r="S59" s="643">
        <v>1</v>
      </c>
      <c r="T59" s="643">
        <v>0</v>
      </c>
      <c r="U59" s="643">
        <v>256</v>
      </c>
      <c r="V59" s="643">
        <v>1034</v>
      </c>
      <c r="W59" s="643">
        <v>30</v>
      </c>
      <c r="X59" s="643">
        <v>47</v>
      </c>
      <c r="Y59" s="643">
        <v>12</v>
      </c>
      <c r="Z59" s="643">
        <v>9</v>
      </c>
      <c r="AA59" s="643">
        <v>16</v>
      </c>
      <c r="AB59" s="643">
        <v>110</v>
      </c>
      <c r="AC59" s="643">
        <v>26</v>
      </c>
      <c r="AD59" s="643">
        <v>256</v>
      </c>
      <c r="AE59" s="643">
        <v>1</v>
      </c>
      <c r="AF59" s="643">
        <v>12</v>
      </c>
      <c r="AG59" s="643">
        <v>270</v>
      </c>
      <c r="AH59" s="643">
        <v>192</v>
      </c>
      <c r="AI59" s="643">
        <v>83</v>
      </c>
      <c r="AJ59" s="643">
        <v>245</v>
      </c>
      <c r="AK59" s="643">
        <v>1323</v>
      </c>
      <c r="AL59" s="643">
        <v>62</v>
      </c>
      <c r="AM59" s="643">
        <v>120</v>
      </c>
      <c r="AN59" s="643">
        <v>0</v>
      </c>
      <c r="AO59" s="643">
        <v>0</v>
      </c>
      <c r="AP59" s="644">
        <f>SUM(S59:AO59)+R59+C59+D59</f>
        <v>4384</v>
      </c>
      <c r="AT59" s="414"/>
      <c r="AU59" s="414"/>
      <c r="AV59" s="414"/>
      <c r="AW59" s="414"/>
      <c r="AX59" s="414"/>
      <c r="AY59" s="414"/>
      <c r="AZ59" s="414"/>
      <c r="BA59" s="414"/>
      <c r="BB59" s="414"/>
      <c r="BC59" s="414"/>
      <c r="BD59" s="414"/>
      <c r="BE59" s="414"/>
      <c r="BF59" s="414"/>
      <c r="BG59" s="414"/>
      <c r="BH59" s="414"/>
      <c r="BI59" s="414"/>
      <c r="BJ59" s="414"/>
      <c r="BK59" s="414"/>
      <c r="BL59" s="414"/>
      <c r="BM59" s="414"/>
      <c r="BN59" s="414"/>
      <c r="BO59" s="414"/>
      <c r="BP59" s="414"/>
      <c r="BQ59" s="414"/>
      <c r="BR59" s="414"/>
      <c r="BS59" s="414"/>
      <c r="BT59" s="414"/>
      <c r="BU59" s="414"/>
      <c r="BV59" s="414"/>
      <c r="BW59" s="414"/>
      <c r="BX59" s="414"/>
      <c r="BY59" s="414"/>
      <c r="BZ59" s="414"/>
      <c r="CA59" s="414"/>
      <c r="CB59" s="414"/>
      <c r="CC59" s="414"/>
      <c r="CD59" s="414"/>
      <c r="CE59" s="414"/>
      <c r="CF59" s="414"/>
      <c r="CG59" s="414"/>
      <c r="CH59" s="414"/>
      <c r="CI59" s="414"/>
      <c r="CJ59" s="414"/>
      <c r="CK59" s="414"/>
      <c r="CL59" s="414"/>
      <c r="CM59" s="414"/>
      <c r="CN59" s="414"/>
      <c r="CO59" s="414"/>
      <c r="CP59" s="414"/>
      <c r="CQ59" s="414"/>
      <c r="CR59" s="414"/>
      <c r="CS59" s="414"/>
      <c r="CT59" s="414"/>
      <c r="CU59" s="414"/>
      <c r="CV59" s="414"/>
      <c r="CW59" s="414"/>
      <c r="CX59" s="414"/>
      <c r="CY59" s="414"/>
      <c r="CZ59" s="414"/>
      <c r="DA59" s="414"/>
      <c r="DB59" s="414"/>
      <c r="DC59" s="414"/>
      <c r="DD59" s="414"/>
      <c r="DE59" s="414"/>
      <c r="DF59" s="414"/>
      <c r="DG59" s="414"/>
      <c r="DH59" s="414"/>
      <c r="DI59" s="414"/>
      <c r="DJ59" s="414"/>
      <c r="DK59" s="414"/>
      <c r="DL59" s="414"/>
      <c r="DM59" s="414"/>
      <c r="DN59" s="414"/>
      <c r="DO59" s="414"/>
      <c r="DP59" s="414"/>
      <c r="DQ59" s="414"/>
      <c r="DR59" s="414"/>
      <c r="DS59" s="414"/>
      <c r="DT59" s="414"/>
      <c r="DU59" s="414"/>
      <c r="DV59" s="414"/>
      <c r="DW59" s="414"/>
      <c r="DX59" s="414"/>
      <c r="DY59" s="414"/>
      <c r="DZ59" s="414"/>
      <c r="EA59" s="414"/>
      <c r="EB59" s="414"/>
      <c r="EC59" s="414"/>
      <c r="ED59" s="414"/>
      <c r="EE59" s="414"/>
      <c r="EF59" s="414"/>
      <c r="EG59" s="414"/>
    </row>
    <row r="60" spans="1:137" s="286" customFormat="1" ht="21" customHeight="1" x14ac:dyDescent="0.35">
      <c r="A60" s="245"/>
      <c r="B60" s="285" t="s">
        <v>99</v>
      </c>
      <c r="C60" s="643">
        <v>9</v>
      </c>
      <c r="D60" s="643">
        <v>1</v>
      </c>
      <c r="E60" s="643">
        <v>86</v>
      </c>
      <c r="F60" s="643">
        <v>0</v>
      </c>
      <c r="G60" s="643">
        <v>46</v>
      </c>
      <c r="H60" s="643">
        <v>0</v>
      </c>
      <c r="I60" s="643">
        <v>4</v>
      </c>
      <c r="J60" s="643">
        <v>0</v>
      </c>
      <c r="K60" s="643">
        <v>40</v>
      </c>
      <c r="L60" s="643">
        <v>0</v>
      </c>
      <c r="M60" s="643">
        <v>0</v>
      </c>
      <c r="N60" s="643">
        <v>0</v>
      </c>
      <c r="O60" s="643">
        <v>5</v>
      </c>
      <c r="P60" s="643">
        <v>1</v>
      </c>
      <c r="Q60" s="643">
        <v>22</v>
      </c>
      <c r="R60" s="643">
        <f>SUM(E60:Q60)</f>
        <v>204</v>
      </c>
      <c r="S60" s="643">
        <v>0</v>
      </c>
      <c r="T60" s="643">
        <v>1</v>
      </c>
      <c r="U60" s="643">
        <v>62</v>
      </c>
      <c r="V60" s="643">
        <v>571</v>
      </c>
      <c r="W60" s="643">
        <v>8</v>
      </c>
      <c r="X60" s="643">
        <v>25</v>
      </c>
      <c r="Y60" s="643">
        <v>0</v>
      </c>
      <c r="Z60" s="643">
        <v>0</v>
      </c>
      <c r="AA60" s="643">
        <v>1</v>
      </c>
      <c r="AB60" s="643">
        <v>67</v>
      </c>
      <c r="AC60" s="643">
        <v>21</v>
      </c>
      <c r="AD60" s="643">
        <v>73</v>
      </c>
      <c r="AE60" s="643">
        <v>7</v>
      </c>
      <c r="AF60" s="643">
        <v>4</v>
      </c>
      <c r="AG60" s="643">
        <v>141</v>
      </c>
      <c r="AH60" s="643">
        <v>8</v>
      </c>
      <c r="AI60" s="643">
        <v>23</v>
      </c>
      <c r="AJ60" s="643">
        <v>52</v>
      </c>
      <c r="AK60" s="643">
        <v>724</v>
      </c>
      <c r="AL60" s="643">
        <v>65</v>
      </c>
      <c r="AM60" s="643">
        <v>86</v>
      </c>
      <c r="AN60" s="643">
        <v>1</v>
      </c>
      <c r="AO60" s="643">
        <v>0</v>
      </c>
      <c r="AP60" s="644">
        <f>SUM(S60:AO60)+R60+C60+D60</f>
        <v>2154</v>
      </c>
      <c r="AT60" s="414"/>
      <c r="AU60" s="414"/>
      <c r="AV60" s="414"/>
      <c r="AW60" s="414"/>
      <c r="AX60" s="414"/>
      <c r="AY60" s="414"/>
      <c r="AZ60" s="414"/>
      <c r="BA60" s="414"/>
      <c r="BB60" s="414"/>
      <c r="BC60" s="414"/>
      <c r="BD60" s="414"/>
      <c r="BE60" s="414"/>
      <c r="BF60" s="414"/>
      <c r="BG60" s="414"/>
      <c r="BH60" s="414"/>
      <c r="BI60" s="414"/>
      <c r="BJ60" s="414"/>
      <c r="BK60" s="414"/>
      <c r="BL60" s="414"/>
      <c r="BM60" s="414"/>
      <c r="BN60" s="414"/>
      <c r="BO60" s="414"/>
      <c r="BP60" s="414"/>
      <c r="BQ60" s="414"/>
      <c r="BR60" s="414"/>
      <c r="BS60" s="414"/>
      <c r="BT60" s="414"/>
      <c r="BU60" s="414"/>
      <c r="BV60" s="414"/>
      <c r="BW60" s="414"/>
      <c r="BX60" s="414"/>
      <c r="BY60" s="414"/>
      <c r="BZ60" s="414"/>
      <c r="CA60" s="414"/>
      <c r="CB60" s="414"/>
      <c r="CC60" s="414"/>
      <c r="CD60" s="414"/>
      <c r="CE60" s="414"/>
      <c r="CF60" s="414"/>
      <c r="CG60" s="414"/>
      <c r="CH60" s="414"/>
      <c r="CI60" s="414"/>
      <c r="CJ60" s="414"/>
      <c r="CK60" s="414"/>
      <c r="CL60" s="414"/>
      <c r="CM60" s="414"/>
      <c r="CN60" s="414"/>
      <c r="CO60" s="414"/>
      <c r="CP60" s="414"/>
      <c r="CQ60" s="414"/>
      <c r="CR60" s="414"/>
      <c r="CS60" s="414"/>
      <c r="CT60" s="414"/>
      <c r="CU60" s="414"/>
      <c r="CV60" s="414"/>
      <c r="CW60" s="414"/>
      <c r="CX60" s="414"/>
      <c r="CY60" s="414"/>
      <c r="CZ60" s="414"/>
      <c r="DA60" s="414"/>
      <c r="DB60" s="414"/>
      <c r="DC60" s="414"/>
      <c r="DD60" s="414"/>
      <c r="DE60" s="414"/>
      <c r="DF60" s="414"/>
      <c r="DG60" s="414"/>
      <c r="DH60" s="414"/>
      <c r="DI60" s="414"/>
      <c r="DJ60" s="414"/>
      <c r="DK60" s="414"/>
      <c r="DL60" s="414"/>
      <c r="DM60" s="414"/>
      <c r="DN60" s="414"/>
      <c r="DO60" s="414"/>
      <c r="DP60" s="414"/>
      <c r="DQ60" s="414"/>
      <c r="DR60" s="414"/>
      <c r="DS60" s="414"/>
      <c r="DT60" s="414"/>
      <c r="DU60" s="414"/>
      <c r="DV60" s="414"/>
      <c r="DW60" s="414"/>
      <c r="DX60" s="414"/>
      <c r="DY60" s="414"/>
      <c r="DZ60" s="414"/>
      <c r="EA60" s="414"/>
      <c r="EB60" s="414"/>
      <c r="EC60" s="414"/>
      <c r="ED60" s="414"/>
      <c r="EE60" s="414"/>
      <c r="EF60" s="414"/>
      <c r="EG60" s="414"/>
    </row>
    <row r="61" spans="1:137" s="291" customFormat="1" ht="26.4" customHeight="1" x14ac:dyDescent="0.35">
      <c r="A61" s="289" t="s">
        <v>100</v>
      </c>
      <c r="B61" s="294"/>
      <c r="C61" s="647">
        <f t="shared" ref="C61:AP61" si="21">SUM(C62:C64)</f>
        <v>129</v>
      </c>
      <c r="D61" s="647">
        <f t="shared" si="21"/>
        <v>26</v>
      </c>
      <c r="E61" s="647">
        <f t="shared" si="21"/>
        <v>632</v>
      </c>
      <c r="F61" s="647">
        <f t="shared" si="21"/>
        <v>2</v>
      </c>
      <c r="G61" s="647">
        <f t="shared" si="21"/>
        <v>60</v>
      </c>
      <c r="H61" s="647">
        <f t="shared" si="21"/>
        <v>0</v>
      </c>
      <c r="I61" s="647">
        <f t="shared" si="21"/>
        <v>112</v>
      </c>
      <c r="J61" s="647">
        <f t="shared" si="21"/>
        <v>110</v>
      </c>
      <c r="K61" s="647">
        <f t="shared" si="21"/>
        <v>141</v>
      </c>
      <c r="L61" s="647">
        <f t="shared" si="21"/>
        <v>86</v>
      </c>
      <c r="M61" s="647">
        <f t="shared" si="21"/>
        <v>9</v>
      </c>
      <c r="N61" s="647">
        <f t="shared" si="21"/>
        <v>38</v>
      </c>
      <c r="O61" s="647">
        <f t="shared" si="21"/>
        <v>33</v>
      </c>
      <c r="P61" s="647">
        <f t="shared" si="21"/>
        <v>7</v>
      </c>
      <c r="Q61" s="647">
        <f t="shared" si="21"/>
        <v>63</v>
      </c>
      <c r="R61" s="647">
        <f t="shared" si="21"/>
        <v>1293</v>
      </c>
      <c r="S61" s="647">
        <f t="shared" si="21"/>
        <v>176</v>
      </c>
      <c r="T61" s="647">
        <f t="shared" si="21"/>
        <v>68</v>
      </c>
      <c r="U61" s="647">
        <f t="shared" si="21"/>
        <v>587</v>
      </c>
      <c r="V61" s="647">
        <f t="shared" si="21"/>
        <v>7477</v>
      </c>
      <c r="W61" s="647">
        <f t="shared" si="21"/>
        <v>208</v>
      </c>
      <c r="X61" s="647">
        <f t="shared" si="21"/>
        <v>376</v>
      </c>
      <c r="Y61" s="647">
        <f t="shared" si="21"/>
        <v>210</v>
      </c>
      <c r="Z61" s="647">
        <f t="shared" si="21"/>
        <v>42</v>
      </c>
      <c r="AA61" s="647">
        <f t="shared" si="21"/>
        <v>371</v>
      </c>
      <c r="AB61" s="647">
        <f t="shared" si="21"/>
        <v>1410</v>
      </c>
      <c r="AC61" s="647">
        <f t="shared" si="21"/>
        <v>279</v>
      </c>
      <c r="AD61" s="647">
        <f t="shared" si="21"/>
        <v>1783</v>
      </c>
      <c r="AE61" s="647">
        <f t="shared" si="21"/>
        <v>126</v>
      </c>
      <c r="AF61" s="647">
        <f t="shared" si="21"/>
        <v>303</v>
      </c>
      <c r="AG61" s="647">
        <f t="shared" si="21"/>
        <v>1896</v>
      </c>
      <c r="AH61" s="647">
        <f t="shared" si="21"/>
        <v>799</v>
      </c>
      <c r="AI61" s="647">
        <f t="shared" si="21"/>
        <v>591</v>
      </c>
      <c r="AJ61" s="647">
        <f t="shared" si="21"/>
        <v>7011</v>
      </c>
      <c r="AK61" s="647">
        <f t="shared" si="21"/>
        <v>8397</v>
      </c>
      <c r="AL61" s="647">
        <f t="shared" si="21"/>
        <v>705</v>
      </c>
      <c r="AM61" s="647">
        <f t="shared" si="21"/>
        <v>1843</v>
      </c>
      <c r="AN61" s="647">
        <f t="shared" si="21"/>
        <v>7</v>
      </c>
      <c r="AO61" s="647">
        <f t="shared" si="21"/>
        <v>0</v>
      </c>
      <c r="AP61" s="648">
        <f t="shared" si="21"/>
        <v>36113</v>
      </c>
      <c r="AR61" s="286"/>
      <c r="AT61" s="446"/>
      <c r="AU61" s="446"/>
      <c r="AV61" s="446"/>
      <c r="AW61" s="446"/>
      <c r="AX61" s="446"/>
      <c r="AY61" s="446"/>
      <c r="AZ61" s="446"/>
      <c r="BA61" s="446"/>
      <c r="BB61" s="446"/>
      <c r="BC61" s="446"/>
      <c r="BD61" s="446"/>
      <c r="BE61" s="446"/>
      <c r="BF61" s="446"/>
      <c r="BG61" s="446"/>
      <c r="BH61" s="446"/>
      <c r="BI61" s="446"/>
      <c r="BJ61" s="446"/>
      <c r="BK61" s="446"/>
      <c r="BL61" s="446"/>
      <c r="BM61" s="446"/>
      <c r="BN61" s="446"/>
      <c r="BO61" s="446"/>
      <c r="BP61" s="446"/>
      <c r="BQ61" s="446"/>
      <c r="BR61" s="446"/>
      <c r="BS61" s="446"/>
      <c r="BT61" s="446"/>
      <c r="BU61" s="446"/>
      <c r="BV61" s="446"/>
      <c r="BW61" s="446"/>
      <c r="BX61" s="446"/>
      <c r="BY61" s="446"/>
      <c r="BZ61" s="446"/>
      <c r="CA61" s="446"/>
      <c r="CB61" s="446"/>
      <c r="CC61" s="446"/>
      <c r="CD61" s="446"/>
      <c r="CE61" s="446"/>
      <c r="CF61" s="446"/>
      <c r="CG61" s="446"/>
      <c r="CH61" s="446"/>
      <c r="CI61" s="446"/>
      <c r="CJ61" s="446"/>
      <c r="CK61" s="446"/>
      <c r="CL61" s="446"/>
      <c r="CM61" s="446"/>
      <c r="CN61" s="446"/>
      <c r="CO61" s="446"/>
      <c r="CP61" s="446"/>
      <c r="CQ61" s="446"/>
      <c r="CR61" s="446"/>
      <c r="CS61" s="446"/>
      <c r="CT61" s="446"/>
      <c r="CU61" s="446"/>
      <c r="CV61" s="446"/>
      <c r="CW61" s="446"/>
      <c r="CX61" s="446"/>
      <c r="CY61" s="446"/>
      <c r="CZ61" s="446"/>
      <c r="DA61" s="446"/>
      <c r="DB61" s="446"/>
      <c r="DC61" s="446"/>
      <c r="DD61" s="446"/>
      <c r="DE61" s="446"/>
      <c r="DF61" s="446"/>
      <c r="DG61" s="446"/>
      <c r="DH61" s="446"/>
      <c r="DI61" s="446"/>
      <c r="DJ61" s="446"/>
      <c r="DK61" s="446"/>
      <c r="DL61" s="446"/>
      <c r="DM61" s="446"/>
      <c r="DN61" s="446"/>
      <c r="DO61" s="446"/>
      <c r="DP61" s="446"/>
      <c r="DQ61" s="446"/>
      <c r="DR61" s="446"/>
      <c r="DS61" s="446"/>
      <c r="DT61" s="446"/>
      <c r="DU61" s="446"/>
      <c r="DV61" s="446"/>
      <c r="DW61" s="446"/>
      <c r="DX61" s="446"/>
      <c r="DY61" s="446"/>
      <c r="DZ61" s="446"/>
      <c r="EA61" s="446"/>
      <c r="EB61" s="446"/>
      <c r="EC61" s="446"/>
      <c r="ED61" s="446"/>
      <c r="EE61" s="446"/>
      <c r="EF61" s="446"/>
      <c r="EG61" s="446"/>
    </row>
    <row r="62" spans="1:137" s="286" customFormat="1" ht="21" customHeight="1" x14ac:dyDescent="0.35">
      <c r="A62" s="245"/>
      <c r="B62" s="285" t="s">
        <v>101</v>
      </c>
      <c r="C62" s="643">
        <v>83</v>
      </c>
      <c r="D62" s="643">
        <v>7</v>
      </c>
      <c r="E62" s="643">
        <v>105</v>
      </c>
      <c r="F62" s="643">
        <v>0</v>
      </c>
      <c r="G62" s="643">
        <v>14</v>
      </c>
      <c r="H62" s="643">
        <v>0</v>
      </c>
      <c r="I62" s="643">
        <v>3</v>
      </c>
      <c r="J62" s="643">
        <v>98</v>
      </c>
      <c r="K62" s="643">
        <v>28</v>
      </c>
      <c r="L62" s="643">
        <v>10</v>
      </c>
      <c r="M62" s="643">
        <v>0</v>
      </c>
      <c r="N62" s="643">
        <v>2</v>
      </c>
      <c r="O62" s="643">
        <v>8</v>
      </c>
      <c r="P62" s="643">
        <v>0</v>
      </c>
      <c r="Q62" s="643">
        <v>15</v>
      </c>
      <c r="R62" s="643">
        <f>SUM(E62:Q62)</f>
        <v>283</v>
      </c>
      <c r="S62" s="643">
        <v>0</v>
      </c>
      <c r="T62" s="643">
        <v>11</v>
      </c>
      <c r="U62" s="643">
        <v>143</v>
      </c>
      <c r="V62" s="643">
        <v>1578</v>
      </c>
      <c r="W62" s="643">
        <v>42</v>
      </c>
      <c r="X62" s="643">
        <v>83</v>
      </c>
      <c r="Y62" s="643">
        <v>14</v>
      </c>
      <c r="Z62" s="643">
        <v>1</v>
      </c>
      <c r="AA62" s="643">
        <v>10</v>
      </c>
      <c r="AB62" s="643">
        <v>172</v>
      </c>
      <c r="AC62" s="643">
        <v>64</v>
      </c>
      <c r="AD62" s="643">
        <v>296</v>
      </c>
      <c r="AE62" s="643">
        <v>2</v>
      </c>
      <c r="AF62" s="643">
        <v>111</v>
      </c>
      <c r="AG62" s="643">
        <v>171</v>
      </c>
      <c r="AH62" s="643">
        <v>21</v>
      </c>
      <c r="AI62" s="643">
        <v>83</v>
      </c>
      <c r="AJ62" s="643">
        <v>2471</v>
      </c>
      <c r="AK62" s="643">
        <v>2714</v>
      </c>
      <c r="AL62" s="643">
        <v>186</v>
      </c>
      <c r="AM62" s="643">
        <v>227</v>
      </c>
      <c r="AN62" s="643">
        <v>1</v>
      </c>
      <c r="AO62" s="643">
        <v>0</v>
      </c>
      <c r="AP62" s="644">
        <f>SUM(S62:AO62)+R62+C62+D62</f>
        <v>8774</v>
      </c>
      <c r="AT62" s="414"/>
      <c r="AU62" s="414"/>
      <c r="AV62" s="414"/>
      <c r="AW62" s="414"/>
      <c r="AX62" s="414"/>
      <c r="AY62" s="414"/>
      <c r="AZ62" s="414"/>
      <c r="BA62" s="414"/>
      <c r="BB62" s="414"/>
      <c r="BC62" s="414"/>
      <c r="BD62" s="414"/>
      <c r="BE62" s="414"/>
      <c r="BF62" s="414"/>
      <c r="BG62" s="414"/>
      <c r="BH62" s="414"/>
      <c r="BI62" s="414"/>
      <c r="BJ62" s="414"/>
      <c r="BK62" s="414"/>
      <c r="BL62" s="414"/>
      <c r="BM62" s="414"/>
      <c r="BN62" s="414"/>
      <c r="BO62" s="414"/>
      <c r="BP62" s="414"/>
      <c r="BQ62" s="414"/>
      <c r="BR62" s="414"/>
      <c r="BS62" s="414"/>
      <c r="BT62" s="414"/>
      <c r="BU62" s="414"/>
      <c r="BV62" s="414"/>
      <c r="BW62" s="414"/>
      <c r="BX62" s="414"/>
      <c r="BY62" s="414"/>
      <c r="BZ62" s="414"/>
      <c r="CA62" s="414"/>
      <c r="CB62" s="414"/>
      <c r="CC62" s="414"/>
      <c r="CD62" s="414"/>
      <c r="CE62" s="414"/>
      <c r="CF62" s="414"/>
      <c r="CG62" s="414"/>
      <c r="CH62" s="414"/>
      <c r="CI62" s="414"/>
      <c r="CJ62" s="414"/>
      <c r="CK62" s="414"/>
      <c r="CL62" s="414"/>
      <c r="CM62" s="414"/>
      <c r="CN62" s="414"/>
      <c r="CO62" s="414"/>
      <c r="CP62" s="414"/>
      <c r="CQ62" s="414"/>
      <c r="CR62" s="414"/>
      <c r="CS62" s="414"/>
      <c r="CT62" s="414"/>
      <c r="CU62" s="414"/>
      <c r="CV62" s="414"/>
      <c r="CW62" s="414"/>
      <c r="CX62" s="414"/>
      <c r="CY62" s="414"/>
      <c r="CZ62" s="414"/>
      <c r="DA62" s="414"/>
      <c r="DB62" s="414"/>
      <c r="DC62" s="414"/>
      <c r="DD62" s="414"/>
      <c r="DE62" s="414"/>
      <c r="DF62" s="414"/>
      <c r="DG62" s="414"/>
      <c r="DH62" s="414"/>
      <c r="DI62" s="414"/>
      <c r="DJ62" s="414"/>
      <c r="DK62" s="414"/>
      <c r="DL62" s="414"/>
      <c r="DM62" s="414"/>
      <c r="DN62" s="414"/>
      <c r="DO62" s="414"/>
      <c r="DP62" s="414"/>
      <c r="DQ62" s="414"/>
      <c r="DR62" s="414"/>
      <c r="DS62" s="414"/>
      <c r="DT62" s="414"/>
      <c r="DU62" s="414"/>
      <c r="DV62" s="414"/>
      <c r="DW62" s="414"/>
      <c r="DX62" s="414"/>
      <c r="DY62" s="414"/>
      <c r="DZ62" s="414"/>
      <c r="EA62" s="414"/>
      <c r="EB62" s="414"/>
      <c r="EC62" s="414"/>
      <c r="ED62" s="414"/>
      <c r="EE62" s="414"/>
      <c r="EF62" s="414"/>
      <c r="EG62" s="414"/>
    </row>
    <row r="63" spans="1:137" s="286" customFormat="1" ht="21" customHeight="1" x14ac:dyDescent="0.35">
      <c r="A63" s="245"/>
      <c r="B63" s="285" t="s">
        <v>100</v>
      </c>
      <c r="C63" s="643">
        <v>40</v>
      </c>
      <c r="D63" s="643">
        <v>7</v>
      </c>
      <c r="E63" s="643">
        <v>476</v>
      </c>
      <c r="F63" s="643">
        <v>2</v>
      </c>
      <c r="G63" s="643">
        <v>21</v>
      </c>
      <c r="H63" s="643">
        <v>0</v>
      </c>
      <c r="I63" s="643">
        <v>107</v>
      </c>
      <c r="J63" s="643">
        <v>12</v>
      </c>
      <c r="K63" s="643">
        <v>108</v>
      </c>
      <c r="L63" s="643">
        <v>68</v>
      </c>
      <c r="M63" s="643">
        <v>9</v>
      </c>
      <c r="N63" s="643">
        <v>36</v>
      </c>
      <c r="O63" s="643">
        <v>22</v>
      </c>
      <c r="P63" s="643">
        <v>7</v>
      </c>
      <c r="Q63" s="643">
        <v>47</v>
      </c>
      <c r="R63" s="643">
        <f>SUM(E63:Q63)</f>
        <v>915</v>
      </c>
      <c r="S63" s="643">
        <v>176</v>
      </c>
      <c r="T63" s="643">
        <v>55</v>
      </c>
      <c r="U63" s="643">
        <v>378</v>
      </c>
      <c r="V63" s="643">
        <v>5056</v>
      </c>
      <c r="W63" s="643">
        <v>151</v>
      </c>
      <c r="X63" s="643">
        <v>213</v>
      </c>
      <c r="Y63" s="643">
        <v>196</v>
      </c>
      <c r="Z63" s="643">
        <v>41</v>
      </c>
      <c r="AA63" s="643">
        <v>359</v>
      </c>
      <c r="AB63" s="643">
        <v>1160</v>
      </c>
      <c r="AC63" s="643">
        <v>201</v>
      </c>
      <c r="AD63" s="643">
        <v>1361</v>
      </c>
      <c r="AE63" s="643">
        <v>106</v>
      </c>
      <c r="AF63" s="643">
        <v>173</v>
      </c>
      <c r="AG63" s="643">
        <v>1609</v>
      </c>
      <c r="AH63" s="643">
        <v>752</v>
      </c>
      <c r="AI63" s="643">
        <v>449</v>
      </c>
      <c r="AJ63" s="643">
        <v>4318</v>
      </c>
      <c r="AK63" s="643">
        <v>4492</v>
      </c>
      <c r="AL63" s="643">
        <v>425</v>
      </c>
      <c r="AM63" s="643">
        <v>1517</v>
      </c>
      <c r="AN63" s="643">
        <v>5</v>
      </c>
      <c r="AO63" s="643">
        <v>0</v>
      </c>
      <c r="AP63" s="644">
        <f>SUM(S63:AO63)+R63+C63+D63</f>
        <v>24155</v>
      </c>
      <c r="AT63" s="414"/>
      <c r="AU63" s="414"/>
      <c r="AV63" s="414"/>
      <c r="AW63" s="414"/>
      <c r="AX63" s="414"/>
      <c r="AY63" s="414"/>
      <c r="AZ63" s="414"/>
      <c r="BA63" s="414"/>
      <c r="BB63" s="414"/>
      <c r="BC63" s="414"/>
      <c r="BD63" s="414"/>
      <c r="BE63" s="414"/>
      <c r="BF63" s="414"/>
      <c r="BG63" s="414"/>
      <c r="BH63" s="414"/>
      <c r="BI63" s="414"/>
      <c r="BJ63" s="414"/>
      <c r="BK63" s="414"/>
      <c r="BL63" s="414"/>
      <c r="BM63" s="414"/>
      <c r="BN63" s="414"/>
      <c r="BO63" s="414"/>
      <c r="BP63" s="414"/>
      <c r="BQ63" s="414"/>
      <c r="BR63" s="414"/>
      <c r="BS63" s="414"/>
      <c r="BT63" s="414"/>
      <c r="BU63" s="414"/>
      <c r="BV63" s="414"/>
      <c r="BW63" s="414"/>
      <c r="BX63" s="414"/>
      <c r="BY63" s="414"/>
      <c r="BZ63" s="414"/>
      <c r="CA63" s="414"/>
      <c r="CB63" s="414"/>
      <c r="CC63" s="414"/>
      <c r="CD63" s="414"/>
      <c r="CE63" s="414"/>
      <c r="CF63" s="414"/>
      <c r="CG63" s="414"/>
      <c r="CH63" s="414"/>
      <c r="CI63" s="414"/>
      <c r="CJ63" s="414"/>
      <c r="CK63" s="414"/>
      <c r="CL63" s="414"/>
      <c r="CM63" s="414"/>
      <c r="CN63" s="414"/>
      <c r="CO63" s="414"/>
      <c r="CP63" s="414"/>
      <c r="CQ63" s="414"/>
      <c r="CR63" s="414"/>
      <c r="CS63" s="414"/>
      <c r="CT63" s="414"/>
      <c r="CU63" s="414"/>
      <c r="CV63" s="414"/>
      <c r="CW63" s="414"/>
      <c r="CX63" s="414"/>
      <c r="CY63" s="414"/>
      <c r="CZ63" s="414"/>
      <c r="DA63" s="414"/>
      <c r="DB63" s="414"/>
      <c r="DC63" s="414"/>
      <c r="DD63" s="414"/>
      <c r="DE63" s="414"/>
      <c r="DF63" s="414"/>
      <c r="DG63" s="414"/>
      <c r="DH63" s="414"/>
      <c r="DI63" s="414"/>
      <c r="DJ63" s="414"/>
      <c r="DK63" s="414"/>
      <c r="DL63" s="414"/>
      <c r="DM63" s="414"/>
      <c r="DN63" s="414"/>
      <c r="DO63" s="414"/>
      <c r="DP63" s="414"/>
      <c r="DQ63" s="414"/>
      <c r="DR63" s="414"/>
      <c r="DS63" s="414"/>
      <c r="DT63" s="414"/>
      <c r="DU63" s="414"/>
      <c r="DV63" s="414"/>
      <c r="DW63" s="414"/>
      <c r="DX63" s="414"/>
      <c r="DY63" s="414"/>
      <c r="DZ63" s="414"/>
      <c r="EA63" s="414"/>
      <c r="EB63" s="414"/>
      <c r="EC63" s="414"/>
      <c r="ED63" s="414"/>
      <c r="EE63" s="414"/>
      <c r="EF63" s="414"/>
      <c r="EG63" s="414"/>
    </row>
    <row r="64" spans="1:137" s="286" customFormat="1" ht="21" customHeight="1" x14ac:dyDescent="0.35">
      <c r="A64" s="245"/>
      <c r="B64" s="285" t="s">
        <v>102</v>
      </c>
      <c r="C64" s="643">
        <v>6</v>
      </c>
      <c r="D64" s="643">
        <v>12</v>
      </c>
      <c r="E64" s="643">
        <v>51</v>
      </c>
      <c r="F64" s="643">
        <v>0</v>
      </c>
      <c r="G64" s="643">
        <v>25</v>
      </c>
      <c r="H64" s="643">
        <v>0</v>
      </c>
      <c r="I64" s="643">
        <v>2</v>
      </c>
      <c r="J64" s="643">
        <v>0</v>
      </c>
      <c r="K64" s="643">
        <v>5</v>
      </c>
      <c r="L64" s="643">
        <v>8</v>
      </c>
      <c r="M64" s="643">
        <v>0</v>
      </c>
      <c r="N64" s="643">
        <v>0</v>
      </c>
      <c r="O64" s="643">
        <v>3</v>
      </c>
      <c r="P64" s="643">
        <v>0</v>
      </c>
      <c r="Q64" s="643">
        <v>1</v>
      </c>
      <c r="R64" s="643">
        <f>SUM(E64:Q64)</f>
        <v>95</v>
      </c>
      <c r="S64" s="643">
        <v>0</v>
      </c>
      <c r="T64" s="643">
        <v>2</v>
      </c>
      <c r="U64" s="643">
        <v>66</v>
      </c>
      <c r="V64" s="643">
        <v>843</v>
      </c>
      <c r="W64" s="643">
        <v>15</v>
      </c>
      <c r="X64" s="643">
        <v>80</v>
      </c>
      <c r="Y64" s="643">
        <v>0</v>
      </c>
      <c r="Z64" s="643">
        <v>0</v>
      </c>
      <c r="AA64" s="643">
        <v>2</v>
      </c>
      <c r="AB64" s="643">
        <v>78</v>
      </c>
      <c r="AC64" s="643">
        <v>14</v>
      </c>
      <c r="AD64" s="643">
        <v>126</v>
      </c>
      <c r="AE64" s="643">
        <v>18</v>
      </c>
      <c r="AF64" s="643">
        <v>19</v>
      </c>
      <c r="AG64" s="643">
        <v>116</v>
      </c>
      <c r="AH64" s="643">
        <v>26</v>
      </c>
      <c r="AI64" s="643">
        <v>59</v>
      </c>
      <c r="AJ64" s="643">
        <v>222</v>
      </c>
      <c r="AK64" s="643">
        <v>1191</v>
      </c>
      <c r="AL64" s="643">
        <v>94</v>
      </c>
      <c r="AM64" s="643">
        <v>99</v>
      </c>
      <c r="AN64" s="643">
        <v>1</v>
      </c>
      <c r="AO64" s="643">
        <v>0</v>
      </c>
      <c r="AP64" s="644">
        <f>SUM(S64:AO64)+R64+C64+D64</f>
        <v>3184</v>
      </c>
      <c r="AT64" s="414"/>
      <c r="AU64" s="414"/>
      <c r="AV64" s="414"/>
      <c r="AW64" s="414"/>
      <c r="AX64" s="414"/>
      <c r="AY64" s="414"/>
      <c r="AZ64" s="414"/>
      <c r="BA64" s="414"/>
      <c r="BB64" s="414"/>
      <c r="BC64" s="414"/>
      <c r="BD64" s="414"/>
      <c r="BE64" s="414"/>
      <c r="BF64" s="414"/>
      <c r="BG64" s="414"/>
      <c r="BH64" s="414"/>
      <c r="BI64" s="414"/>
      <c r="BJ64" s="414"/>
      <c r="BK64" s="414"/>
      <c r="BL64" s="414"/>
      <c r="BM64" s="414"/>
      <c r="BN64" s="414"/>
      <c r="BO64" s="414"/>
      <c r="BP64" s="414"/>
      <c r="BQ64" s="414"/>
      <c r="BR64" s="414"/>
      <c r="BS64" s="414"/>
      <c r="BT64" s="414"/>
      <c r="BU64" s="414"/>
      <c r="BV64" s="414"/>
      <c r="BW64" s="414"/>
      <c r="BX64" s="414"/>
      <c r="BY64" s="414"/>
      <c r="BZ64" s="414"/>
      <c r="CA64" s="414"/>
      <c r="CB64" s="414"/>
      <c r="CC64" s="414"/>
      <c r="CD64" s="414"/>
      <c r="CE64" s="414"/>
      <c r="CF64" s="414"/>
      <c r="CG64" s="414"/>
      <c r="CH64" s="414"/>
      <c r="CI64" s="414"/>
      <c r="CJ64" s="414"/>
      <c r="CK64" s="414"/>
      <c r="CL64" s="414"/>
      <c r="CM64" s="414"/>
      <c r="CN64" s="414"/>
      <c r="CO64" s="414"/>
      <c r="CP64" s="414"/>
      <c r="CQ64" s="414"/>
      <c r="CR64" s="414"/>
      <c r="CS64" s="414"/>
      <c r="CT64" s="414"/>
      <c r="CU64" s="414"/>
      <c r="CV64" s="414"/>
      <c r="CW64" s="414"/>
      <c r="CX64" s="414"/>
      <c r="CY64" s="414"/>
      <c r="CZ64" s="414"/>
      <c r="DA64" s="414"/>
      <c r="DB64" s="414"/>
      <c r="DC64" s="414"/>
      <c r="DD64" s="414"/>
      <c r="DE64" s="414"/>
      <c r="DF64" s="414"/>
      <c r="DG64" s="414"/>
      <c r="DH64" s="414"/>
      <c r="DI64" s="414"/>
      <c r="DJ64" s="414"/>
      <c r="DK64" s="414"/>
      <c r="DL64" s="414"/>
      <c r="DM64" s="414"/>
      <c r="DN64" s="414"/>
      <c r="DO64" s="414"/>
      <c r="DP64" s="414"/>
      <c r="DQ64" s="414"/>
      <c r="DR64" s="414"/>
      <c r="DS64" s="414"/>
      <c r="DT64" s="414"/>
      <c r="DU64" s="414"/>
      <c r="DV64" s="414"/>
      <c r="DW64" s="414"/>
      <c r="DX64" s="414"/>
      <c r="DY64" s="414"/>
      <c r="DZ64" s="414"/>
      <c r="EA64" s="414"/>
      <c r="EB64" s="414"/>
      <c r="EC64" s="414"/>
      <c r="ED64" s="414"/>
      <c r="EE64" s="414"/>
      <c r="EF64" s="414"/>
      <c r="EG64" s="414"/>
    </row>
    <row r="65" spans="1:137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1</v>
      </c>
      <c r="J65" s="647">
        <v>0</v>
      </c>
      <c r="K65" s="647">
        <v>0</v>
      </c>
      <c r="L65" s="647">
        <v>0</v>
      </c>
      <c r="M65" s="647">
        <v>1</v>
      </c>
      <c r="N65" s="647">
        <v>0</v>
      </c>
      <c r="O65" s="647">
        <v>0</v>
      </c>
      <c r="P65" s="647">
        <v>0</v>
      </c>
      <c r="Q65" s="647">
        <v>0</v>
      </c>
      <c r="R65" s="647">
        <f t="shared" ref="R65:R66" si="22">SUM(E65:Q65)</f>
        <v>2</v>
      </c>
      <c r="S65" s="647">
        <v>1</v>
      </c>
      <c r="T65" s="647">
        <v>0</v>
      </c>
      <c r="U65" s="647">
        <v>6</v>
      </c>
      <c r="V65" s="647">
        <v>118</v>
      </c>
      <c r="W65" s="647">
        <v>285</v>
      </c>
      <c r="X65" s="647">
        <v>1</v>
      </c>
      <c r="Y65" s="647">
        <v>5</v>
      </c>
      <c r="Z65" s="647">
        <v>85</v>
      </c>
      <c r="AA65" s="647">
        <v>19</v>
      </c>
      <c r="AB65" s="647">
        <v>11</v>
      </c>
      <c r="AC65" s="647">
        <v>2</v>
      </c>
      <c r="AD65" s="647">
        <v>34</v>
      </c>
      <c r="AE65" s="647">
        <v>4</v>
      </c>
      <c r="AF65" s="647">
        <v>5</v>
      </c>
      <c r="AG65" s="647">
        <v>5</v>
      </c>
      <c r="AH65" s="647">
        <v>5</v>
      </c>
      <c r="AI65" s="647">
        <v>5</v>
      </c>
      <c r="AJ65" s="647">
        <v>0</v>
      </c>
      <c r="AK65" s="647">
        <v>1</v>
      </c>
      <c r="AL65" s="647">
        <v>2</v>
      </c>
      <c r="AM65" s="647">
        <v>17</v>
      </c>
      <c r="AN65" s="647">
        <v>4</v>
      </c>
      <c r="AO65" s="647">
        <v>1</v>
      </c>
      <c r="AP65" s="648">
        <f>SUM(S65:AO65)+R65+C65+D65</f>
        <v>618</v>
      </c>
      <c r="AT65" s="414"/>
      <c r="AU65" s="414"/>
      <c r="AV65" s="414"/>
      <c r="AW65" s="414"/>
      <c r="AX65" s="414"/>
      <c r="AY65" s="414"/>
      <c r="AZ65" s="414"/>
      <c r="BA65" s="414"/>
      <c r="BB65" s="414"/>
      <c r="BC65" s="414"/>
      <c r="BD65" s="414"/>
      <c r="BE65" s="414"/>
      <c r="BF65" s="414"/>
      <c r="BG65" s="414"/>
      <c r="BH65" s="414"/>
      <c r="BI65" s="414"/>
      <c r="BJ65" s="414"/>
      <c r="BK65" s="414"/>
      <c r="BL65" s="414"/>
      <c r="BM65" s="414"/>
      <c r="BN65" s="414"/>
      <c r="BO65" s="414"/>
      <c r="BP65" s="414"/>
      <c r="BQ65" s="414"/>
      <c r="BR65" s="414"/>
      <c r="BS65" s="414"/>
      <c r="BT65" s="414"/>
      <c r="BU65" s="414"/>
      <c r="BV65" s="414"/>
      <c r="BW65" s="414"/>
      <c r="BX65" s="414"/>
      <c r="BY65" s="414"/>
      <c r="BZ65" s="414"/>
      <c r="CA65" s="414"/>
      <c r="CB65" s="414"/>
      <c r="CC65" s="414"/>
      <c r="CD65" s="414"/>
      <c r="CE65" s="414"/>
      <c r="CF65" s="414"/>
      <c r="CG65" s="414"/>
      <c r="CH65" s="414"/>
      <c r="CI65" s="414"/>
      <c r="CJ65" s="414"/>
      <c r="CK65" s="414"/>
      <c r="CL65" s="414"/>
      <c r="CM65" s="414"/>
      <c r="CN65" s="414"/>
      <c r="CO65" s="414"/>
      <c r="CP65" s="414"/>
      <c r="CQ65" s="414"/>
      <c r="CR65" s="414"/>
      <c r="CS65" s="414"/>
      <c r="CT65" s="414"/>
      <c r="CU65" s="414"/>
      <c r="CV65" s="414"/>
      <c r="CW65" s="414"/>
      <c r="CX65" s="414"/>
      <c r="CY65" s="414"/>
      <c r="CZ65" s="414"/>
      <c r="DA65" s="414"/>
      <c r="DB65" s="414"/>
      <c r="DC65" s="414"/>
      <c r="DD65" s="414"/>
      <c r="DE65" s="414"/>
      <c r="DF65" s="414"/>
      <c r="DG65" s="414"/>
      <c r="DH65" s="414"/>
      <c r="DI65" s="414"/>
      <c r="DJ65" s="414"/>
      <c r="DK65" s="414"/>
      <c r="DL65" s="414"/>
      <c r="DM65" s="414"/>
      <c r="DN65" s="414"/>
      <c r="DO65" s="414"/>
      <c r="DP65" s="414"/>
      <c r="DQ65" s="414"/>
      <c r="DR65" s="414"/>
      <c r="DS65" s="414"/>
      <c r="DT65" s="414"/>
      <c r="DU65" s="414"/>
      <c r="DV65" s="414"/>
      <c r="DW65" s="414"/>
      <c r="DX65" s="414"/>
      <c r="DY65" s="414"/>
      <c r="DZ65" s="414"/>
      <c r="EA65" s="414"/>
      <c r="EB65" s="414"/>
      <c r="EC65" s="414"/>
      <c r="ED65" s="414"/>
      <c r="EE65" s="414"/>
      <c r="EF65" s="414"/>
      <c r="EG65" s="414"/>
    </row>
    <row r="66" spans="1:137" s="286" customFormat="1" ht="42" customHeight="1" x14ac:dyDescent="0.35">
      <c r="A66" s="743" t="s">
        <v>297</v>
      </c>
      <c r="B66" s="725"/>
      <c r="C66" s="647">
        <v>18</v>
      </c>
      <c r="D66" s="647">
        <v>0</v>
      </c>
      <c r="E66" s="647">
        <v>189</v>
      </c>
      <c r="F66" s="647">
        <v>28</v>
      </c>
      <c r="G66" s="647">
        <v>23</v>
      </c>
      <c r="H66" s="647">
        <v>0</v>
      </c>
      <c r="I66" s="647">
        <v>21</v>
      </c>
      <c r="J66" s="647">
        <v>0</v>
      </c>
      <c r="K66" s="647">
        <v>104</v>
      </c>
      <c r="L66" s="647">
        <v>92</v>
      </c>
      <c r="M66" s="647">
        <v>16</v>
      </c>
      <c r="N66" s="647">
        <v>66</v>
      </c>
      <c r="O66" s="647">
        <v>11</v>
      </c>
      <c r="P66" s="647">
        <v>3</v>
      </c>
      <c r="Q66" s="647">
        <v>90</v>
      </c>
      <c r="R66" s="647">
        <f t="shared" si="22"/>
        <v>643</v>
      </c>
      <c r="S66" s="647">
        <v>23</v>
      </c>
      <c r="T66" s="647">
        <v>10</v>
      </c>
      <c r="U66" s="647">
        <v>94</v>
      </c>
      <c r="V66" s="647">
        <v>1199</v>
      </c>
      <c r="W66" s="647">
        <v>117</v>
      </c>
      <c r="X66" s="647">
        <v>35</v>
      </c>
      <c r="Y66" s="647">
        <v>33</v>
      </c>
      <c r="Z66" s="647">
        <v>1</v>
      </c>
      <c r="AA66" s="647">
        <v>5</v>
      </c>
      <c r="AB66" s="647">
        <v>177</v>
      </c>
      <c r="AC66" s="647">
        <v>31</v>
      </c>
      <c r="AD66" s="647">
        <v>195</v>
      </c>
      <c r="AE66" s="647">
        <v>2</v>
      </c>
      <c r="AF66" s="647">
        <v>44</v>
      </c>
      <c r="AG66" s="647">
        <v>214</v>
      </c>
      <c r="AH66" s="647">
        <v>75</v>
      </c>
      <c r="AI66" s="647">
        <v>93</v>
      </c>
      <c r="AJ66" s="647">
        <v>982</v>
      </c>
      <c r="AK66" s="647">
        <v>824</v>
      </c>
      <c r="AL66" s="647">
        <v>86</v>
      </c>
      <c r="AM66" s="647">
        <v>212</v>
      </c>
      <c r="AN66" s="647">
        <v>7</v>
      </c>
      <c r="AO66" s="647">
        <v>0</v>
      </c>
      <c r="AP66" s="648">
        <f>SUM(S66:AO66)+R66+C66+D66</f>
        <v>5120</v>
      </c>
      <c r="AT66" s="414"/>
      <c r="AU66" s="414"/>
      <c r="AV66" s="414"/>
      <c r="AW66" s="414"/>
      <c r="AX66" s="414"/>
      <c r="AY66" s="414"/>
      <c r="AZ66" s="414"/>
      <c r="BA66" s="414"/>
      <c r="BB66" s="414"/>
      <c r="BC66" s="414"/>
      <c r="BD66" s="414"/>
      <c r="BE66" s="414"/>
      <c r="BF66" s="414"/>
      <c r="BG66" s="414"/>
      <c r="BH66" s="414"/>
      <c r="BI66" s="414"/>
      <c r="BJ66" s="414"/>
      <c r="BK66" s="414"/>
      <c r="BL66" s="414"/>
      <c r="BM66" s="414"/>
      <c r="BN66" s="414"/>
      <c r="BO66" s="414"/>
      <c r="BP66" s="414"/>
      <c r="BQ66" s="414"/>
      <c r="BR66" s="414"/>
      <c r="BS66" s="414"/>
      <c r="BT66" s="414"/>
      <c r="BU66" s="414"/>
      <c r="BV66" s="414"/>
      <c r="BW66" s="414"/>
      <c r="BX66" s="414"/>
      <c r="BY66" s="414"/>
      <c r="BZ66" s="414"/>
      <c r="CA66" s="414"/>
      <c r="CB66" s="414"/>
      <c r="CC66" s="414"/>
      <c r="CD66" s="414"/>
      <c r="CE66" s="414"/>
      <c r="CF66" s="414"/>
      <c r="CG66" s="414"/>
      <c r="CH66" s="414"/>
      <c r="CI66" s="414"/>
      <c r="CJ66" s="414"/>
      <c r="CK66" s="414"/>
      <c r="CL66" s="414"/>
      <c r="CM66" s="414"/>
      <c r="CN66" s="414"/>
      <c r="CO66" s="414"/>
      <c r="CP66" s="414"/>
      <c r="CQ66" s="414"/>
      <c r="CR66" s="414"/>
      <c r="CS66" s="414"/>
      <c r="CT66" s="414"/>
      <c r="CU66" s="414"/>
      <c r="CV66" s="414"/>
      <c r="CW66" s="414"/>
      <c r="CX66" s="414"/>
      <c r="CY66" s="414"/>
      <c r="CZ66" s="414"/>
      <c r="DA66" s="414"/>
      <c r="DB66" s="414"/>
      <c r="DC66" s="414"/>
      <c r="DD66" s="414"/>
      <c r="DE66" s="414"/>
      <c r="DF66" s="414"/>
      <c r="DG66" s="414"/>
      <c r="DH66" s="414"/>
      <c r="DI66" s="414"/>
      <c r="DJ66" s="414"/>
      <c r="DK66" s="414"/>
      <c r="DL66" s="414"/>
      <c r="DM66" s="414"/>
      <c r="DN66" s="414"/>
      <c r="DO66" s="414"/>
      <c r="DP66" s="414"/>
      <c r="DQ66" s="414"/>
      <c r="DR66" s="414"/>
      <c r="DS66" s="414"/>
      <c r="DT66" s="414"/>
      <c r="DU66" s="414"/>
      <c r="DV66" s="414"/>
      <c r="DW66" s="414"/>
      <c r="DX66" s="414"/>
      <c r="DY66" s="414"/>
      <c r="DZ66" s="414"/>
      <c r="EA66" s="414"/>
      <c r="EB66" s="414"/>
      <c r="EC66" s="414"/>
      <c r="ED66" s="414"/>
      <c r="EE66" s="414"/>
      <c r="EF66" s="414"/>
      <c r="EG66" s="414"/>
    </row>
    <row r="67" spans="1:137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14"/>
      <c r="AU67" s="414"/>
      <c r="AV67" s="414"/>
      <c r="AW67" s="414"/>
      <c r="AX67" s="414"/>
      <c r="AY67" s="414"/>
      <c r="AZ67" s="414"/>
      <c r="BA67" s="414"/>
      <c r="BB67" s="414"/>
      <c r="BC67" s="414"/>
      <c r="BD67" s="414"/>
      <c r="BE67" s="414"/>
      <c r="BF67" s="414"/>
      <c r="BG67" s="414"/>
      <c r="BH67" s="414"/>
      <c r="BI67" s="414"/>
      <c r="BJ67" s="414"/>
      <c r="BK67" s="414"/>
      <c r="BL67" s="414"/>
      <c r="BM67" s="414"/>
      <c r="BN67" s="414"/>
      <c r="BO67" s="414"/>
      <c r="BP67" s="414"/>
      <c r="BQ67" s="414"/>
      <c r="BR67" s="414"/>
      <c r="BS67" s="414"/>
      <c r="BT67" s="414"/>
      <c r="BU67" s="414"/>
      <c r="BV67" s="414"/>
      <c r="BW67" s="414"/>
      <c r="BX67" s="414"/>
      <c r="BY67" s="414"/>
      <c r="BZ67" s="414"/>
      <c r="CA67" s="414"/>
      <c r="CB67" s="414"/>
      <c r="CC67" s="414"/>
      <c r="CD67" s="414"/>
      <c r="CE67" s="414"/>
      <c r="CF67" s="414"/>
      <c r="CG67" s="414"/>
      <c r="CH67" s="414"/>
      <c r="CI67" s="414"/>
      <c r="CJ67" s="414"/>
      <c r="CK67" s="414"/>
      <c r="CL67" s="414"/>
      <c r="CM67" s="414"/>
      <c r="CN67" s="414"/>
      <c r="CO67" s="414"/>
      <c r="CP67" s="414"/>
      <c r="CQ67" s="414"/>
      <c r="CR67" s="414"/>
      <c r="CS67" s="414"/>
      <c r="CT67" s="414"/>
      <c r="CU67" s="414"/>
      <c r="CV67" s="414"/>
      <c r="CW67" s="414"/>
      <c r="CX67" s="414"/>
      <c r="CY67" s="414"/>
      <c r="CZ67" s="414"/>
      <c r="DA67" s="414"/>
      <c r="DB67" s="414"/>
      <c r="DC67" s="414"/>
      <c r="DD67" s="414"/>
      <c r="DE67" s="414"/>
      <c r="DF67" s="414"/>
      <c r="DG67" s="414"/>
      <c r="DH67" s="414"/>
      <c r="DI67" s="414"/>
      <c r="DJ67" s="414"/>
      <c r="DK67" s="414"/>
      <c r="DL67" s="414"/>
      <c r="DM67" s="414"/>
      <c r="DN67" s="414"/>
      <c r="DO67" s="414"/>
      <c r="DP67" s="414"/>
      <c r="DQ67" s="414"/>
      <c r="DR67" s="414"/>
      <c r="DS67" s="414"/>
      <c r="DT67" s="414"/>
      <c r="DU67" s="414"/>
      <c r="DV67" s="414"/>
      <c r="DW67" s="414"/>
      <c r="DX67" s="414"/>
      <c r="DY67" s="414"/>
      <c r="DZ67" s="414"/>
      <c r="EA67" s="414"/>
      <c r="EB67" s="414"/>
      <c r="EC67" s="414"/>
      <c r="ED67" s="414"/>
      <c r="EE67" s="414"/>
      <c r="EF67" s="414"/>
      <c r="EG67" s="414"/>
    </row>
    <row r="68" spans="1:137" s="298" customFormat="1" ht="35.25" customHeight="1" thickBot="1" x14ac:dyDescent="0.3">
      <c r="A68" s="296" t="s">
        <v>103</v>
      </c>
      <c r="B68" s="297"/>
      <c r="C68" s="249">
        <f t="shared" ref="C68:AP68" si="23">C8+C10+C39</f>
        <v>1377</v>
      </c>
      <c r="D68" s="249">
        <f t="shared" si="23"/>
        <v>263</v>
      </c>
      <c r="E68" s="249">
        <f t="shared" si="23"/>
        <v>18201</v>
      </c>
      <c r="F68" s="249">
        <f t="shared" si="23"/>
        <v>2917</v>
      </c>
      <c r="G68" s="249">
        <f t="shared" si="23"/>
        <v>3806</v>
      </c>
      <c r="H68" s="249">
        <f t="shared" si="23"/>
        <v>562</v>
      </c>
      <c r="I68" s="249">
        <f t="shared" si="23"/>
        <v>7128</v>
      </c>
      <c r="J68" s="249">
        <f t="shared" si="23"/>
        <v>13012</v>
      </c>
      <c r="K68" s="249">
        <f t="shared" si="23"/>
        <v>5259</v>
      </c>
      <c r="L68" s="249">
        <f t="shared" si="23"/>
        <v>7355</v>
      </c>
      <c r="M68" s="249">
        <f t="shared" si="23"/>
        <v>2111</v>
      </c>
      <c r="N68" s="249">
        <f t="shared" si="23"/>
        <v>1430</v>
      </c>
      <c r="O68" s="249">
        <f t="shared" si="23"/>
        <v>3522</v>
      </c>
      <c r="P68" s="249">
        <f t="shared" si="23"/>
        <v>2131</v>
      </c>
      <c r="Q68" s="249">
        <f t="shared" si="23"/>
        <v>4548</v>
      </c>
      <c r="R68" s="249">
        <f t="shared" si="23"/>
        <v>71982</v>
      </c>
      <c r="S68" s="249">
        <f t="shared" si="23"/>
        <v>5424</v>
      </c>
      <c r="T68" s="249">
        <f t="shared" si="23"/>
        <v>2570</v>
      </c>
      <c r="U68" s="249">
        <f t="shared" si="23"/>
        <v>20924</v>
      </c>
      <c r="V68" s="249">
        <f t="shared" si="23"/>
        <v>219799</v>
      </c>
      <c r="W68" s="249">
        <f t="shared" si="23"/>
        <v>27244</v>
      </c>
      <c r="X68" s="249">
        <f t="shared" si="23"/>
        <v>10040</v>
      </c>
      <c r="Y68" s="249">
        <f t="shared" si="23"/>
        <v>6686</v>
      </c>
      <c r="Z68" s="249">
        <f t="shared" si="23"/>
        <v>2738</v>
      </c>
      <c r="AA68" s="249">
        <f t="shared" si="23"/>
        <v>24306</v>
      </c>
      <c r="AB68" s="249">
        <f t="shared" si="23"/>
        <v>61510</v>
      </c>
      <c r="AC68" s="249">
        <f t="shared" si="23"/>
        <v>9949</v>
      </c>
      <c r="AD68" s="249">
        <f t="shared" si="23"/>
        <v>75452</v>
      </c>
      <c r="AE68" s="249">
        <f t="shared" si="23"/>
        <v>7969</v>
      </c>
      <c r="AF68" s="249">
        <f t="shared" si="23"/>
        <v>10872</v>
      </c>
      <c r="AG68" s="249">
        <f t="shared" si="23"/>
        <v>77125</v>
      </c>
      <c r="AH68" s="249">
        <f t="shared" si="23"/>
        <v>15391</v>
      </c>
      <c r="AI68" s="249">
        <f t="shared" si="23"/>
        <v>11166</v>
      </c>
      <c r="AJ68" s="249">
        <f t="shared" si="23"/>
        <v>153730</v>
      </c>
      <c r="AK68" s="249">
        <f t="shared" si="23"/>
        <v>174881</v>
      </c>
      <c r="AL68" s="249">
        <f t="shared" si="23"/>
        <v>12844</v>
      </c>
      <c r="AM68" s="249">
        <f t="shared" si="23"/>
        <v>32347</v>
      </c>
      <c r="AN68" s="249">
        <f t="shared" si="23"/>
        <v>3150</v>
      </c>
      <c r="AO68" s="249">
        <f t="shared" si="23"/>
        <v>108</v>
      </c>
      <c r="AP68" s="250">
        <f t="shared" si="23"/>
        <v>1039847</v>
      </c>
      <c r="AT68" s="447"/>
      <c r="AU68" s="447"/>
      <c r="AV68" s="447"/>
      <c r="AW68" s="447"/>
      <c r="AX68" s="447"/>
      <c r="AY68" s="447"/>
      <c r="AZ68" s="447"/>
      <c r="BA68" s="447"/>
      <c r="BB68" s="447"/>
      <c r="BC68" s="447"/>
      <c r="BD68" s="447"/>
      <c r="BE68" s="447"/>
      <c r="BF68" s="447"/>
      <c r="BG68" s="447"/>
      <c r="BH68" s="447"/>
      <c r="BI68" s="447"/>
      <c r="BJ68" s="447"/>
      <c r="BK68" s="447"/>
      <c r="BL68" s="447"/>
      <c r="BM68" s="447"/>
      <c r="BN68" s="447"/>
      <c r="BO68" s="447"/>
      <c r="BP68" s="447"/>
      <c r="BQ68" s="447"/>
      <c r="BR68" s="447"/>
      <c r="BS68" s="447"/>
      <c r="BT68" s="447"/>
      <c r="BU68" s="447"/>
      <c r="BV68" s="447"/>
      <c r="BW68" s="447"/>
      <c r="BX68" s="447"/>
      <c r="BY68" s="447"/>
      <c r="BZ68" s="447"/>
      <c r="CA68" s="447"/>
      <c r="CB68" s="447"/>
      <c r="CC68" s="447"/>
      <c r="CD68" s="447"/>
      <c r="CE68" s="447"/>
      <c r="CF68" s="447"/>
      <c r="CG68" s="447"/>
      <c r="CH68" s="447"/>
      <c r="CI68" s="447"/>
      <c r="CJ68" s="447"/>
      <c r="CK68" s="447"/>
      <c r="CL68" s="447"/>
      <c r="CM68" s="447"/>
      <c r="CN68" s="447"/>
      <c r="CO68" s="447"/>
      <c r="CP68" s="447"/>
      <c r="CQ68" s="447"/>
      <c r="CR68" s="447"/>
      <c r="CS68" s="447"/>
      <c r="CT68" s="447"/>
      <c r="CU68" s="447"/>
      <c r="CV68" s="447"/>
      <c r="CW68" s="447"/>
      <c r="CX68" s="447"/>
      <c r="CY68" s="447"/>
      <c r="CZ68" s="447"/>
      <c r="DA68" s="447"/>
      <c r="DB68" s="447"/>
      <c r="DC68" s="447"/>
      <c r="DD68" s="447"/>
      <c r="DE68" s="447"/>
      <c r="DF68" s="447"/>
      <c r="DG68" s="447"/>
      <c r="DH68" s="447"/>
      <c r="DI68" s="447"/>
      <c r="DJ68" s="447"/>
      <c r="DK68" s="447"/>
      <c r="DL68" s="447"/>
      <c r="DM68" s="447"/>
      <c r="DN68" s="447"/>
      <c r="DO68" s="447"/>
      <c r="DP68" s="447"/>
      <c r="DQ68" s="447"/>
      <c r="DR68" s="447"/>
      <c r="DS68" s="447"/>
      <c r="DT68" s="447"/>
      <c r="DU68" s="447"/>
      <c r="DV68" s="447"/>
      <c r="DW68" s="447"/>
      <c r="DX68" s="447"/>
      <c r="DY68" s="447"/>
      <c r="DZ68" s="447"/>
      <c r="EA68" s="447"/>
      <c r="EB68" s="447"/>
      <c r="EC68" s="447"/>
      <c r="ED68" s="447"/>
      <c r="EE68" s="447"/>
      <c r="EF68" s="447"/>
      <c r="EG68" s="447"/>
    </row>
    <row r="69" spans="1:137" s="524" customFormat="1" ht="18" customHeight="1" x14ac:dyDescent="0.3">
      <c r="A69" s="572" t="s">
        <v>282</v>
      </c>
      <c r="AP69" s="554"/>
      <c r="AT69" s="526"/>
      <c r="AU69" s="526"/>
      <c r="AV69" s="526"/>
      <c r="AW69" s="526"/>
      <c r="AX69" s="526"/>
      <c r="AY69" s="526"/>
      <c r="AZ69" s="526"/>
      <c r="BA69" s="526"/>
      <c r="BB69" s="526"/>
      <c r="BC69" s="526"/>
      <c r="BD69" s="526"/>
      <c r="BE69" s="526"/>
      <c r="BF69" s="526"/>
      <c r="BG69" s="526"/>
      <c r="BH69" s="526"/>
      <c r="BI69" s="526"/>
      <c r="BJ69" s="526"/>
      <c r="BK69" s="526"/>
      <c r="BL69" s="526"/>
      <c r="BM69" s="526"/>
      <c r="BN69" s="526"/>
      <c r="BO69" s="526"/>
      <c r="BP69" s="526"/>
      <c r="BQ69" s="526"/>
      <c r="BR69" s="526"/>
      <c r="BS69" s="526"/>
      <c r="BT69" s="526"/>
      <c r="BU69" s="526"/>
      <c r="BV69" s="526"/>
      <c r="BW69" s="526"/>
      <c r="BX69" s="526"/>
      <c r="BY69" s="526"/>
      <c r="BZ69" s="526"/>
      <c r="CA69" s="526"/>
      <c r="CB69" s="526"/>
      <c r="CC69" s="526"/>
      <c r="CD69" s="526"/>
      <c r="CE69" s="526"/>
      <c r="CF69" s="526"/>
      <c r="CG69" s="526"/>
      <c r="CH69" s="526"/>
      <c r="CI69" s="526"/>
      <c r="CJ69" s="526"/>
      <c r="CK69" s="526"/>
      <c r="CL69" s="526"/>
      <c r="CM69" s="526"/>
      <c r="CN69" s="526"/>
      <c r="CO69" s="526"/>
      <c r="CP69" s="526"/>
      <c r="CQ69" s="526"/>
      <c r="CR69" s="526"/>
      <c r="CS69" s="526"/>
      <c r="CT69" s="526"/>
      <c r="CU69" s="526"/>
      <c r="CV69" s="526"/>
      <c r="CW69" s="526"/>
      <c r="CX69" s="526"/>
      <c r="CY69" s="526"/>
      <c r="CZ69" s="526"/>
      <c r="DA69" s="526"/>
      <c r="DB69" s="526"/>
      <c r="DC69" s="526"/>
      <c r="DD69" s="526"/>
      <c r="DE69" s="526"/>
      <c r="DF69" s="526"/>
      <c r="DG69" s="526"/>
      <c r="DH69" s="526"/>
      <c r="DI69" s="526"/>
      <c r="DJ69" s="526"/>
      <c r="DK69" s="526"/>
      <c r="DL69" s="526"/>
      <c r="DM69" s="526"/>
      <c r="DN69" s="526"/>
      <c r="DO69" s="526"/>
      <c r="DP69" s="526"/>
      <c r="DQ69" s="526"/>
      <c r="DR69" s="526"/>
      <c r="DS69" s="526"/>
      <c r="DT69" s="526"/>
      <c r="DU69" s="526"/>
      <c r="DV69" s="526"/>
      <c r="DW69" s="526"/>
      <c r="DX69" s="526"/>
      <c r="DY69" s="526"/>
      <c r="DZ69" s="526"/>
      <c r="EA69" s="526"/>
      <c r="EB69" s="526"/>
      <c r="EC69" s="526"/>
      <c r="ED69" s="526"/>
      <c r="EE69" s="526"/>
      <c r="EF69" s="526"/>
      <c r="EG69" s="526"/>
    </row>
    <row r="70" spans="1:137" s="270" customFormat="1" ht="15" x14ac:dyDescent="0.25">
      <c r="C70" s="276"/>
      <c r="AT70" s="443"/>
      <c r="AU70" s="443"/>
      <c r="AV70" s="443"/>
      <c r="AW70" s="443"/>
      <c r="AX70" s="443"/>
      <c r="AY70" s="443"/>
      <c r="AZ70" s="443"/>
      <c r="BA70" s="443"/>
      <c r="BB70" s="443"/>
      <c r="BC70" s="443"/>
      <c r="BD70" s="443"/>
      <c r="BE70" s="443"/>
      <c r="BF70" s="443"/>
      <c r="BG70" s="443"/>
      <c r="BH70" s="443"/>
      <c r="BI70" s="443"/>
      <c r="BJ70" s="443"/>
      <c r="BK70" s="443"/>
      <c r="BL70" s="443"/>
      <c r="BM70" s="443"/>
      <c r="BN70" s="443"/>
      <c r="BO70" s="443"/>
      <c r="BP70" s="443"/>
      <c r="BQ70" s="443"/>
      <c r="BR70" s="443"/>
      <c r="BS70" s="443"/>
      <c r="BT70" s="443"/>
      <c r="BU70" s="443"/>
      <c r="BV70" s="443"/>
      <c r="BW70" s="443"/>
      <c r="BX70" s="443"/>
      <c r="BY70" s="443"/>
      <c r="BZ70" s="443"/>
      <c r="CA70" s="443"/>
      <c r="CB70" s="443"/>
      <c r="CC70" s="443"/>
      <c r="CD70" s="443"/>
      <c r="CE70" s="443"/>
      <c r="CF70" s="443"/>
      <c r="CG70" s="443"/>
      <c r="CH70" s="443"/>
      <c r="CI70" s="443"/>
      <c r="CJ70" s="443"/>
      <c r="CK70" s="443"/>
      <c r="CL70" s="443"/>
      <c r="CM70" s="443"/>
      <c r="CN70" s="443"/>
      <c r="CO70" s="443"/>
      <c r="CP70" s="443"/>
      <c r="CQ70" s="443"/>
      <c r="CR70" s="443"/>
      <c r="CS70" s="443"/>
      <c r="CT70" s="443"/>
      <c r="CU70" s="443"/>
      <c r="CV70" s="443"/>
      <c r="CW70" s="443"/>
      <c r="CX70" s="443"/>
      <c r="CY70" s="443"/>
      <c r="CZ70" s="443"/>
      <c r="DA70" s="443"/>
      <c r="DB70" s="443"/>
      <c r="DC70" s="443"/>
      <c r="DD70" s="443"/>
      <c r="DE70" s="443"/>
      <c r="DF70" s="443"/>
      <c r="DG70" s="443"/>
      <c r="DH70" s="443"/>
      <c r="DI70" s="443"/>
      <c r="DJ70" s="443"/>
      <c r="DK70" s="443"/>
      <c r="DL70" s="443"/>
      <c r="DM70" s="443"/>
      <c r="DN70" s="443"/>
      <c r="DO70" s="443"/>
      <c r="DP70" s="443"/>
      <c r="DQ70" s="443"/>
      <c r="DR70" s="443"/>
      <c r="DS70" s="443"/>
      <c r="DT70" s="443"/>
      <c r="DU70" s="443"/>
      <c r="DV70" s="443"/>
      <c r="DW70" s="443"/>
      <c r="DX70" s="443"/>
      <c r="DY70" s="443"/>
      <c r="DZ70" s="443"/>
      <c r="EA70" s="443"/>
      <c r="EB70" s="443"/>
      <c r="EC70" s="443"/>
      <c r="ED70" s="443"/>
      <c r="EE70" s="443"/>
      <c r="EF70" s="443"/>
      <c r="EG70" s="443"/>
    </row>
    <row r="71" spans="1:137" s="270" customFormat="1" ht="10.95" customHeight="1" x14ac:dyDescent="0.25">
      <c r="C71" s="276"/>
      <c r="AT71" s="443"/>
      <c r="AU71" s="443"/>
      <c r="AV71" s="443"/>
      <c r="AW71" s="443"/>
      <c r="AX71" s="443"/>
      <c r="AY71" s="443"/>
      <c r="AZ71" s="443"/>
      <c r="BA71" s="443"/>
      <c r="BB71" s="443"/>
      <c r="BC71" s="443"/>
      <c r="BD71" s="443"/>
      <c r="BE71" s="443"/>
      <c r="BF71" s="443"/>
      <c r="BG71" s="443"/>
      <c r="BH71" s="443"/>
      <c r="BI71" s="443"/>
      <c r="BJ71" s="443"/>
      <c r="BK71" s="443"/>
      <c r="BL71" s="443"/>
      <c r="BM71" s="443"/>
      <c r="BN71" s="443"/>
      <c r="BO71" s="443"/>
      <c r="BP71" s="443"/>
      <c r="BQ71" s="443"/>
      <c r="BR71" s="443"/>
      <c r="BS71" s="443"/>
      <c r="BT71" s="443"/>
      <c r="BU71" s="443"/>
      <c r="BV71" s="443"/>
      <c r="BW71" s="443"/>
      <c r="BX71" s="443"/>
      <c r="BY71" s="443"/>
      <c r="BZ71" s="443"/>
      <c r="CA71" s="443"/>
      <c r="CB71" s="443"/>
      <c r="CC71" s="443"/>
      <c r="CD71" s="443"/>
      <c r="CE71" s="443"/>
      <c r="CF71" s="443"/>
      <c r="CG71" s="443"/>
      <c r="CH71" s="443"/>
      <c r="CI71" s="443"/>
      <c r="CJ71" s="443"/>
      <c r="CK71" s="443"/>
      <c r="CL71" s="443"/>
      <c r="CM71" s="443"/>
      <c r="CN71" s="443"/>
      <c r="CO71" s="443"/>
      <c r="CP71" s="443"/>
      <c r="CQ71" s="443"/>
      <c r="CR71" s="443"/>
      <c r="CS71" s="443"/>
      <c r="CT71" s="443"/>
      <c r="CU71" s="443"/>
      <c r="CV71" s="443"/>
      <c r="CW71" s="443"/>
      <c r="CX71" s="443"/>
      <c r="CY71" s="443"/>
      <c r="CZ71" s="443"/>
      <c r="DA71" s="443"/>
      <c r="DB71" s="443"/>
      <c r="DC71" s="443"/>
      <c r="DD71" s="443"/>
      <c r="DE71" s="443"/>
      <c r="DF71" s="443"/>
      <c r="DG71" s="443"/>
      <c r="DH71" s="443"/>
      <c r="DI71" s="443"/>
      <c r="DJ71" s="443"/>
      <c r="DK71" s="443"/>
      <c r="DL71" s="443"/>
      <c r="DM71" s="443"/>
      <c r="DN71" s="443"/>
      <c r="DO71" s="443"/>
      <c r="DP71" s="443"/>
      <c r="DQ71" s="443"/>
      <c r="DR71" s="443"/>
      <c r="DS71" s="443"/>
      <c r="DT71" s="443"/>
      <c r="DU71" s="443"/>
      <c r="DV71" s="443"/>
      <c r="DW71" s="443"/>
      <c r="DX71" s="443"/>
      <c r="DY71" s="443"/>
      <c r="DZ71" s="443"/>
      <c r="EA71" s="443"/>
      <c r="EB71" s="443"/>
      <c r="EC71" s="443"/>
      <c r="ED71" s="443"/>
      <c r="EE71" s="443"/>
      <c r="EF71" s="443"/>
      <c r="EG71" s="443"/>
    </row>
    <row r="72" spans="1:137" s="270" customFormat="1" ht="10.95" customHeight="1" x14ac:dyDescent="0.25">
      <c r="C72" s="276"/>
      <c r="AT72" s="443"/>
      <c r="AU72" s="443"/>
      <c r="AV72" s="443"/>
      <c r="AW72" s="443"/>
      <c r="AX72" s="443"/>
      <c r="AY72" s="443"/>
      <c r="AZ72" s="443"/>
      <c r="BA72" s="443"/>
      <c r="BB72" s="443"/>
      <c r="BC72" s="443"/>
      <c r="BD72" s="443"/>
      <c r="BE72" s="443"/>
      <c r="BF72" s="443"/>
      <c r="BG72" s="443"/>
      <c r="BH72" s="443"/>
      <c r="BI72" s="443"/>
      <c r="BJ72" s="443"/>
      <c r="BK72" s="443"/>
      <c r="BL72" s="443"/>
      <c r="BM72" s="443"/>
      <c r="BN72" s="443"/>
      <c r="BO72" s="443"/>
      <c r="BP72" s="443"/>
      <c r="BQ72" s="443"/>
      <c r="BR72" s="443"/>
      <c r="BS72" s="443"/>
      <c r="BT72" s="443"/>
      <c r="BU72" s="443"/>
      <c r="BV72" s="443"/>
      <c r="BW72" s="443"/>
      <c r="BX72" s="443"/>
      <c r="BY72" s="443"/>
      <c r="BZ72" s="443"/>
      <c r="CA72" s="443"/>
      <c r="CB72" s="443"/>
      <c r="CC72" s="443"/>
      <c r="CD72" s="443"/>
      <c r="CE72" s="443"/>
      <c r="CF72" s="443"/>
      <c r="CG72" s="443"/>
      <c r="CH72" s="443"/>
      <c r="CI72" s="443"/>
      <c r="CJ72" s="443"/>
      <c r="CK72" s="443"/>
      <c r="CL72" s="443"/>
      <c r="CM72" s="443"/>
      <c r="CN72" s="443"/>
      <c r="CO72" s="443"/>
      <c r="CP72" s="443"/>
      <c r="CQ72" s="443"/>
      <c r="CR72" s="443"/>
      <c r="CS72" s="443"/>
      <c r="CT72" s="443"/>
      <c r="CU72" s="443"/>
      <c r="CV72" s="443"/>
      <c r="CW72" s="443"/>
      <c r="CX72" s="443"/>
      <c r="CY72" s="443"/>
      <c r="CZ72" s="443"/>
      <c r="DA72" s="443"/>
      <c r="DB72" s="443"/>
      <c r="DC72" s="443"/>
      <c r="DD72" s="443"/>
      <c r="DE72" s="443"/>
      <c r="DF72" s="443"/>
      <c r="DG72" s="443"/>
      <c r="DH72" s="443"/>
      <c r="DI72" s="443"/>
      <c r="DJ72" s="443"/>
      <c r="DK72" s="443"/>
      <c r="DL72" s="443"/>
      <c r="DM72" s="443"/>
      <c r="DN72" s="443"/>
      <c r="DO72" s="443"/>
      <c r="DP72" s="443"/>
      <c r="DQ72" s="443"/>
      <c r="DR72" s="443"/>
      <c r="DS72" s="443"/>
      <c r="DT72" s="443"/>
      <c r="DU72" s="443"/>
      <c r="DV72" s="443"/>
      <c r="DW72" s="443"/>
      <c r="DX72" s="443"/>
      <c r="DY72" s="443"/>
      <c r="DZ72" s="443"/>
      <c r="EA72" s="443"/>
      <c r="EB72" s="443"/>
      <c r="EC72" s="443"/>
      <c r="ED72" s="443"/>
      <c r="EE72" s="443"/>
      <c r="EF72" s="443"/>
      <c r="EG72" s="443"/>
    </row>
    <row r="73" spans="1:137" s="270" customFormat="1" ht="15" x14ac:dyDescent="0.25">
      <c r="C73" s="276"/>
      <c r="AT73" s="443"/>
      <c r="AU73" s="443"/>
      <c r="AV73" s="443"/>
      <c r="AW73" s="443"/>
      <c r="AX73" s="443"/>
      <c r="AY73" s="443"/>
      <c r="AZ73" s="443"/>
      <c r="BA73" s="443"/>
      <c r="BB73" s="443"/>
      <c r="BC73" s="443"/>
      <c r="BD73" s="443"/>
      <c r="BE73" s="443"/>
      <c r="BF73" s="443"/>
      <c r="BG73" s="443"/>
      <c r="BH73" s="443"/>
      <c r="BI73" s="443"/>
      <c r="BJ73" s="443"/>
      <c r="BK73" s="443"/>
      <c r="BL73" s="443"/>
      <c r="BM73" s="443"/>
      <c r="BN73" s="443"/>
      <c r="BO73" s="443"/>
      <c r="BP73" s="443"/>
      <c r="BQ73" s="443"/>
      <c r="BR73" s="443"/>
      <c r="BS73" s="443"/>
      <c r="BT73" s="443"/>
      <c r="BU73" s="443"/>
      <c r="BV73" s="443"/>
      <c r="BW73" s="443"/>
      <c r="BX73" s="443"/>
      <c r="BY73" s="443"/>
      <c r="BZ73" s="443"/>
      <c r="CA73" s="443"/>
      <c r="CB73" s="443"/>
      <c r="CC73" s="443"/>
      <c r="CD73" s="443"/>
      <c r="CE73" s="443"/>
      <c r="CF73" s="443"/>
      <c r="CG73" s="443"/>
      <c r="CH73" s="443"/>
      <c r="CI73" s="443"/>
      <c r="CJ73" s="443"/>
      <c r="CK73" s="443"/>
      <c r="CL73" s="443"/>
      <c r="CM73" s="443"/>
      <c r="CN73" s="443"/>
      <c r="CO73" s="443"/>
      <c r="CP73" s="443"/>
      <c r="CQ73" s="443"/>
      <c r="CR73" s="443"/>
      <c r="CS73" s="443"/>
      <c r="CT73" s="443"/>
      <c r="CU73" s="443"/>
      <c r="CV73" s="443"/>
      <c r="CW73" s="443"/>
      <c r="CX73" s="443"/>
      <c r="CY73" s="443"/>
      <c r="CZ73" s="443"/>
      <c r="DA73" s="443"/>
      <c r="DB73" s="443"/>
      <c r="DC73" s="443"/>
      <c r="DD73" s="443"/>
      <c r="DE73" s="443"/>
      <c r="DF73" s="443"/>
      <c r="DG73" s="443"/>
      <c r="DH73" s="443"/>
      <c r="DI73" s="443"/>
      <c r="DJ73" s="443"/>
      <c r="DK73" s="443"/>
      <c r="DL73" s="443"/>
      <c r="DM73" s="443"/>
      <c r="DN73" s="443"/>
      <c r="DO73" s="443"/>
      <c r="DP73" s="443"/>
      <c r="DQ73" s="443"/>
      <c r="DR73" s="443"/>
      <c r="DS73" s="443"/>
      <c r="DT73" s="443"/>
      <c r="DU73" s="443"/>
      <c r="DV73" s="443"/>
      <c r="DW73" s="443"/>
      <c r="DX73" s="443"/>
      <c r="DY73" s="443"/>
      <c r="DZ73" s="443"/>
      <c r="EA73" s="443"/>
      <c r="EB73" s="443"/>
      <c r="EC73" s="443"/>
      <c r="ED73" s="443"/>
      <c r="EE73" s="443"/>
      <c r="EF73" s="443"/>
      <c r="EG73" s="443"/>
    </row>
    <row r="74" spans="1:137" s="270" customFormat="1" ht="15" x14ac:dyDescent="0.25">
      <c r="AT74" s="443"/>
      <c r="AU74" s="443"/>
      <c r="AV74" s="443"/>
      <c r="AW74" s="443"/>
      <c r="AX74" s="443"/>
      <c r="AY74" s="443"/>
      <c r="AZ74" s="443"/>
      <c r="BA74" s="443"/>
      <c r="BB74" s="443"/>
      <c r="BC74" s="443"/>
      <c r="BD74" s="443"/>
      <c r="BE74" s="443"/>
      <c r="BF74" s="443"/>
      <c r="BG74" s="443"/>
      <c r="BH74" s="443"/>
      <c r="BI74" s="443"/>
      <c r="BJ74" s="443"/>
      <c r="BK74" s="443"/>
      <c r="BL74" s="443"/>
      <c r="BM74" s="443"/>
      <c r="BN74" s="443"/>
      <c r="BO74" s="443"/>
      <c r="BP74" s="443"/>
      <c r="BQ74" s="443"/>
      <c r="BR74" s="443"/>
      <c r="BS74" s="443"/>
      <c r="BT74" s="443"/>
      <c r="BU74" s="443"/>
      <c r="BV74" s="443"/>
      <c r="BW74" s="443"/>
      <c r="BX74" s="443"/>
      <c r="BY74" s="443"/>
      <c r="BZ74" s="443"/>
      <c r="CA74" s="443"/>
      <c r="CB74" s="443"/>
      <c r="CC74" s="443"/>
      <c r="CD74" s="443"/>
      <c r="CE74" s="443"/>
      <c r="CF74" s="443"/>
      <c r="CG74" s="443"/>
      <c r="CH74" s="443"/>
      <c r="CI74" s="443"/>
      <c r="CJ74" s="443"/>
      <c r="CK74" s="443"/>
      <c r="CL74" s="443"/>
      <c r="CM74" s="443"/>
      <c r="CN74" s="443"/>
      <c r="CO74" s="443"/>
      <c r="CP74" s="443"/>
      <c r="CQ74" s="443"/>
      <c r="CR74" s="443"/>
      <c r="CS74" s="443"/>
      <c r="CT74" s="443"/>
      <c r="CU74" s="443"/>
      <c r="CV74" s="443"/>
      <c r="CW74" s="443"/>
      <c r="CX74" s="443"/>
      <c r="CY74" s="443"/>
      <c r="CZ74" s="443"/>
      <c r="DA74" s="443"/>
      <c r="DB74" s="443"/>
      <c r="DC74" s="443"/>
      <c r="DD74" s="443"/>
      <c r="DE74" s="443"/>
      <c r="DF74" s="443"/>
      <c r="DG74" s="443"/>
      <c r="DH74" s="443"/>
      <c r="DI74" s="443"/>
      <c r="DJ74" s="443"/>
      <c r="DK74" s="443"/>
      <c r="DL74" s="443"/>
      <c r="DM74" s="443"/>
      <c r="DN74" s="443"/>
      <c r="DO74" s="443"/>
      <c r="DP74" s="443"/>
      <c r="DQ74" s="443"/>
      <c r="DR74" s="443"/>
      <c r="DS74" s="443"/>
      <c r="DT74" s="443"/>
      <c r="DU74" s="443"/>
      <c r="DV74" s="443"/>
      <c r="DW74" s="443"/>
      <c r="DX74" s="443"/>
      <c r="DY74" s="443"/>
      <c r="DZ74" s="443"/>
      <c r="EA74" s="443"/>
      <c r="EB74" s="443"/>
      <c r="EC74" s="443"/>
      <c r="ED74" s="443"/>
      <c r="EE74" s="443"/>
      <c r="EF74" s="443"/>
      <c r="EG74" s="443"/>
    </row>
    <row r="75" spans="1:137" s="270" customFormat="1" ht="15" x14ac:dyDescent="0.25">
      <c r="AT75" s="443"/>
      <c r="AU75" s="443"/>
      <c r="AV75" s="443"/>
      <c r="AW75" s="443"/>
      <c r="AX75" s="443"/>
      <c r="AY75" s="443"/>
      <c r="AZ75" s="443"/>
      <c r="BA75" s="443"/>
      <c r="BB75" s="443"/>
      <c r="BC75" s="443"/>
      <c r="BD75" s="443"/>
      <c r="BE75" s="443"/>
      <c r="BF75" s="443"/>
      <c r="BG75" s="443"/>
      <c r="BH75" s="443"/>
      <c r="BI75" s="443"/>
      <c r="BJ75" s="443"/>
      <c r="BK75" s="443"/>
      <c r="BL75" s="443"/>
      <c r="BM75" s="443"/>
      <c r="BN75" s="443"/>
      <c r="BO75" s="443"/>
      <c r="BP75" s="443"/>
      <c r="BQ75" s="443"/>
      <c r="BR75" s="443"/>
      <c r="BS75" s="443"/>
      <c r="BT75" s="443"/>
      <c r="BU75" s="443"/>
      <c r="BV75" s="443"/>
      <c r="BW75" s="443"/>
      <c r="BX75" s="443"/>
      <c r="BY75" s="443"/>
      <c r="BZ75" s="443"/>
      <c r="CA75" s="443"/>
      <c r="CB75" s="443"/>
      <c r="CC75" s="443"/>
      <c r="CD75" s="443"/>
      <c r="CE75" s="443"/>
      <c r="CF75" s="443"/>
      <c r="CG75" s="443"/>
      <c r="CH75" s="443"/>
      <c r="CI75" s="443"/>
      <c r="CJ75" s="443"/>
      <c r="CK75" s="443"/>
      <c r="CL75" s="443"/>
      <c r="CM75" s="443"/>
      <c r="CN75" s="443"/>
      <c r="CO75" s="443"/>
      <c r="CP75" s="443"/>
      <c r="CQ75" s="443"/>
      <c r="CR75" s="443"/>
      <c r="CS75" s="443"/>
      <c r="CT75" s="443"/>
      <c r="CU75" s="443"/>
      <c r="CV75" s="443"/>
      <c r="CW75" s="443"/>
      <c r="CX75" s="443"/>
      <c r="CY75" s="443"/>
      <c r="CZ75" s="443"/>
      <c r="DA75" s="443"/>
      <c r="DB75" s="443"/>
      <c r="DC75" s="443"/>
      <c r="DD75" s="443"/>
      <c r="DE75" s="443"/>
      <c r="DF75" s="443"/>
      <c r="DG75" s="443"/>
      <c r="DH75" s="443"/>
      <c r="DI75" s="443"/>
      <c r="DJ75" s="443"/>
      <c r="DK75" s="443"/>
      <c r="DL75" s="443"/>
      <c r="DM75" s="443"/>
      <c r="DN75" s="443"/>
      <c r="DO75" s="443"/>
      <c r="DP75" s="443"/>
      <c r="DQ75" s="443"/>
      <c r="DR75" s="443"/>
      <c r="DS75" s="443"/>
      <c r="DT75" s="443"/>
      <c r="DU75" s="443"/>
      <c r="DV75" s="443"/>
      <c r="DW75" s="443"/>
      <c r="DX75" s="443"/>
      <c r="DY75" s="443"/>
      <c r="DZ75" s="443"/>
      <c r="EA75" s="443"/>
      <c r="EB75" s="443"/>
      <c r="EC75" s="443"/>
      <c r="ED75" s="443"/>
      <c r="EE75" s="443"/>
      <c r="EF75" s="443"/>
      <c r="EG75" s="443"/>
    </row>
    <row r="76" spans="1:137" s="270" customFormat="1" ht="15" x14ac:dyDescent="0.25">
      <c r="AT76" s="443"/>
      <c r="AU76" s="443"/>
      <c r="AV76" s="443"/>
      <c r="AW76" s="443"/>
      <c r="AX76" s="443"/>
      <c r="AY76" s="443"/>
      <c r="AZ76" s="443"/>
      <c r="BA76" s="443"/>
      <c r="BB76" s="443"/>
      <c r="BC76" s="443"/>
      <c r="BD76" s="443"/>
      <c r="BE76" s="443"/>
      <c r="BF76" s="443"/>
      <c r="BG76" s="443"/>
      <c r="BH76" s="443"/>
      <c r="BI76" s="443"/>
      <c r="BJ76" s="443"/>
      <c r="BK76" s="443"/>
      <c r="BL76" s="443"/>
      <c r="BM76" s="443"/>
      <c r="BN76" s="443"/>
      <c r="BO76" s="443"/>
      <c r="BP76" s="443"/>
      <c r="BQ76" s="443"/>
      <c r="BR76" s="443"/>
      <c r="BS76" s="443"/>
      <c r="BT76" s="443"/>
      <c r="BU76" s="443"/>
      <c r="BV76" s="443"/>
      <c r="BW76" s="443"/>
      <c r="BX76" s="443"/>
      <c r="BY76" s="443"/>
      <c r="BZ76" s="443"/>
      <c r="CA76" s="443"/>
      <c r="CB76" s="443"/>
      <c r="CC76" s="443"/>
      <c r="CD76" s="443"/>
      <c r="CE76" s="443"/>
      <c r="CF76" s="443"/>
      <c r="CG76" s="443"/>
      <c r="CH76" s="443"/>
      <c r="CI76" s="443"/>
      <c r="CJ76" s="443"/>
      <c r="CK76" s="443"/>
      <c r="CL76" s="443"/>
      <c r="CM76" s="443"/>
      <c r="CN76" s="443"/>
      <c r="CO76" s="443"/>
      <c r="CP76" s="443"/>
      <c r="CQ76" s="443"/>
      <c r="CR76" s="443"/>
      <c r="CS76" s="443"/>
      <c r="CT76" s="443"/>
      <c r="CU76" s="443"/>
      <c r="CV76" s="443"/>
      <c r="CW76" s="443"/>
      <c r="CX76" s="443"/>
      <c r="CY76" s="443"/>
      <c r="CZ76" s="443"/>
      <c r="DA76" s="443"/>
      <c r="DB76" s="443"/>
      <c r="DC76" s="443"/>
      <c r="DD76" s="443"/>
      <c r="DE76" s="443"/>
      <c r="DF76" s="443"/>
      <c r="DG76" s="443"/>
      <c r="DH76" s="443"/>
      <c r="DI76" s="443"/>
      <c r="DJ76" s="443"/>
      <c r="DK76" s="443"/>
      <c r="DL76" s="443"/>
      <c r="DM76" s="443"/>
      <c r="DN76" s="443"/>
      <c r="DO76" s="443"/>
      <c r="DP76" s="443"/>
      <c r="DQ76" s="443"/>
      <c r="DR76" s="443"/>
      <c r="DS76" s="443"/>
      <c r="DT76" s="443"/>
      <c r="DU76" s="443"/>
      <c r="DV76" s="443"/>
      <c r="DW76" s="443"/>
      <c r="DX76" s="443"/>
      <c r="DY76" s="443"/>
      <c r="DZ76" s="443"/>
      <c r="EA76" s="443"/>
      <c r="EB76" s="443"/>
      <c r="EC76" s="443"/>
      <c r="ED76" s="443"/>
      <c r="EE76" s="443"/>
      <c r="EF76" s="443"/>
      <c r="EG76" s="443"/>
    </row>
    <row r="77" spans="1:137" s="270" customFormat="1" ht="15" x14ac:dyDescent="0.25">
      <c r="AT77" s="443"/>
      <c r="AU77" s="443"/>
      <c r="AV77" s="443"/>
      <c r="AW77" s="443"/>
      <c r="AX77" s="443"/>
      <c r="AY77" s="443"/>
      <c r="AZ77" s="443"/>
      <c r="BA77" s="443"/>
      <c r="BB77" s="443"/>
      <c r="BC77" s="443"/>
      <c r="BD77" s="443"/>
      <c r="BE77" s="443"/>
      <c r="BF77" s="443"/>
      <c r="BG77" s="443"/>
      <c r="BH77" s="443"/>
      <c r="BI77" s="443"/>
      <c r="BJ77" s="443"/>
      <c r="BK77" s="443"/>
      <c r="BL77" s="443"/>
      <c r="BM77" s="443"/>
      <c r="BN77" s="443"/>
      <c r="BO77" s="443"/>
      <c r="BP77" s="443"/>
      <c r="BQ77" s="443"/>
      <c r="BR77" s="443"/>
      <c r="BS77" s="443"/>
      <c r="BT77" s="443"/>
      <c r="BU77" s="443"/>
      <c r="BV77" s="443"/>
      <c r="BW77" s="443"/>
      <c r="BX77" s="443"/>
      <c r="BY77" s="443"/>
      <c r="BZ77" s="443"/>
      <c r="CA77" s="443"/>
      <c r="CB77" s="443"/>
      <c r="CC77" s="443"/>
      <c r="CD77" s="443"/>
      <c r="CE77" s="443"/>
      <c r="CF77" s="443"/>
      <c r="CG77" s="443"/>
      <c r="CH77" s="443"/>
      <c r="CI77" s="443"/>
      <c r="CJ77" s="443"/>
      <c r="CK77" s="443"/>
      <c r="CL77" s="443"/>
      <c r="CM77" s="443"/>
      <c r="CN77" s="443"/>
      <c r="CO77" s="443"/>
      <c r="CP77" s="443"/>
      <c r="CQ77" s="443"/>
      <c r="CR77" s="443"/>
      <c r="CS77" s="443"/>
      <c r="CT77" s="443"/>
      <c r="CU77" s="443"/>
      <c r="CV77" s="443"/>
      <c r="CW77" s="443"/>
      <c r="CX77" s="443"/>
      <c r="CY77" s="443"/>
      <c r="CZ77" s="443"/>
      <c r="DA77" s="443"/>
      <c r="DB77" s="443"/>
      <c r="DC77" s="443"/>
      <c r="DD77" s="443"/>
      <c r="DE77" s="443"/>
      <c r="DF77" s="443"/>
      <c r="DG77" s="443"/>
      <c r="DH77" s="443"/>
      <c r="DI77" s="443"/>
      <c r="DJ77" s="443"/>
      <c r="DK77" s="443"/>
      <c r="DL77" s="443"/>
      <c r="DM77" s="443"/>
      <c r="DN77" s="443"/>
      <c r="DO77" s="443"/>
      <c r="DP77" s="443"/>
      <c r="DQ77" s="443"/>
      <c r="DR77" s="443"/>
      <c r="DS77" s="443"/>
      <c r="DT77" s="443"/>
      <c r="DU77" s="443"/>
      <c r="DV77" s="443"/>
      <c r="DW77" s="443"/>
      <c r="DX77" s="443"/>
      <c r="DY77" s="443"/>
      <c r="DZ77" s="443"/>
      <c r="EA77" s="443"/>
      <c r="EB77" s="443"/>
      <c r="EC77" s="443"/>
      <c r="ED77" s="443"/>
      <c r="EE77" s="443"/>
      <c r="EF77" s="443"/>
      <c r="EG77" s="443"/>
    </row>
    <row r="78" spans="1:137" s="270" customFormat="1" ht="15" x14ac:dyDescent="0.25">
      <c r="AT78" s="443"/>
      <c r="AU78" s="443"/>
      <c r="AV78" s="443"/>
      <c r="AW78" s="443"/>
      <c r="AX78" s="443"/>
      <c r="AY78" s="443"/>
      <c r="AZ78" s="443"/>
      <c r="BA78" s="443"/>
      <c r="BB78" s="443"/>
      <c r="BC78" s="443"/>
      <c r="BD78" s="443"/>
      <c r="BE78" s="443"/>
      <c r="BF78" s="443"/>
      <c r="BG78" s="443"/>
      <c r="BH78" s="443"/>
      <c r="BI78" s="443"/>
      <c r="BJ78" s="443"/>
      <c r="BK78" s="443"/>
      <c r="BL78" s="443"/>
      <c r="BM78" s="443"/>
      <c r="BN78" s="443"/>
      <c r="BO78" s="443"/>
      <c r="BP78" s="443"/>
      <c r="BQ78" s="443"/>
      <c r="BR78" s="443"/>
      <c r="BS78" s="443"/>
      <c r="BT78" s="443"/>
      <c r="BU78" s="443"/>
      <c r="BV78" s="443"/>
      <c r="BW78" s="443"/>
      <c r="BX78" s="443"/>
      <c r="BY78" s="443"/>
      <c r="BZ78" s="443"/>
      <c r="CA78" s="443"/>
      <c r="CB78" s="443"/>
      <c r="CC78" s="443"/>
      <c r="CD78" s="443"/>
      <c r="CE78" s="443"/>
      <c r="CF78" s="443"/>
      <c r="CG78" s="443"/>
      <c r="CH78" s="443"/>
      <c r="CI78" s="443"/>
      <c r="CJ78" s="443"/>
      <c r="CK78" s="443"/>
      <c r="CL78" s="443"/>
      <c r="CM78" s="443"/>
      <c r="CN78" s="443"/>
      <c r="CO78" s="443"/>
      <c r="CP78" s="443"/>
      <c r="CQ78" s="443"/>
      <c r="CR78" s="443"/>
      <c r="CS78" s="443"/>
      <c r="CT78" s="443"/>
      <c r="CU78" s="443"/>
      <c r="CV78" s="443"/>
      <c r="CW78" s="443"/>
      <c r="CX78" s="443"/>
      <c r="CY78" s="443"/>
      <c r="CZ78" s="443"/>
      <c r="DA78" s="443"/>
      <c r="DB78" s="443"/>
      <c r="DC78" s="443"/>
      <c r="DD78" s="443"/>
      <c r="DE78" s="443"/>
      <c r="DF78" s="443"/>
      <c r="DG78" s="443"/>
      <c r="DH78" s="443"/>
      <c r="DI78" s="443"/>
      <c r="DJ78" s="443"/>
      <c r="DK78" s="443"/>
      <c r="DL78" s="443"/>
      <c r="DM78" s="443"/>
      <c r="DN78" s="443"/>
      <c r="DO78" s="443"/>
      <c r="DP78" s="443"/>
      <c r="DQ78" s="443"/>
      <c r="DR78" s="443"/>
      <c r="DS78" s="443"/>
      <c r="DT78" s="443"/>
      <c r="DU78" s="443"/>
      <c r="DV78" s="443"/>
      <c r="DW78" s="443"/>
      <c r="DX78" s="443"/>
      <c r="DY78" s="443"/>
      <c r="DZ78" s="443"/>
      <c r="EA78" s="443"/>
      <c r="EB78" s="443"/>
      <c r="EC78" s="443"/>
      <c r="ED78" s="443"/>
      <c r="EE78" s="443"/>
      <c r="EF78" s="443"/>
      <c r="EG78" s="443"/>
    </row>
    <row r="79" spans="1:137" s="270" customFormat="1" ht="15" x14ac:dyDescent="0.25">
      <c r="AT79" s="443"/>
      <c r="AU79" s="443"/>
      <c r="AV79" s="443"/>
      <c r="AW79" s="443"/>
      <c r="AX79" s="443"/>
      <c r="AY79" s="443"/>
      <c r="AZ79" s="443"/>
      <c r="BA79" s="443"/>
      <c r="BB79" s="443"/>
      <c r="BC79" s="443"/>
      <c r="BD79" s="443"/>
      <c r="BE79" s="443"/>
      <c r="BF79" s="443"/>
      <c r="BG79" s="443"/>
      <c r="BH79" s="443"/>
      <c r="BI79" s="443"/>
      <c r="BJ79" s="443"/>
      <c r="BK79" s="443"/>
      <c r="BL79" s="443"/>
      <c r="BM79" s="443"/>
      <c r="BN79" s="443"/>
      <c r="BO79" s="443"/>
      <c r="BP79" s="443"/>
      <c r="BQ79" s="443"/>
      <c r="BR79" s="443"/>
      <c r="BS79" s="443"/>
      <c r="BT79" s="443"/>
      <c r="BU79" s="443"/>
      <c r="BV79" s="443"/>
      <c r="BW79" s="443"/>
      <c r="BX79" s="443"/>
      <c r="BY79" s="443"/>
      <c r="BZ79" s="443"/>
      <c r="CA79" s="443"/>
      <c r="CB79" s="443"/>
      <c r="CC79" s="443"/>
      <c r="CD79" s="443"/>
      <c r="CE79" s="443"/>
      <c r="CF79" s="443"/>
      <c r="CG79" s="443"/>
      <c r="CH79" s="443"/>
      <c r="CI79" s="443"/>
      <c r="CJ79" s="443"/>
      <c r="CK79" s="443"/>
      <c r="CL79" s="443"/>
      <c r="CM79" s="443"/>
      <c r="CN79" s="443"/>
      <c r="CO79" s="443"/>
      <c r="CP79" s="443"/>
      <c r="CQ79" s="443"/>
      <c r="CR79" s="443"/>
      <c r="CS79" s="443"/>
      <c r="CT79" s="443"/>
      <c r="CU79" s="443"/>
      <c r="CV79" s="443"/>
      <c r="CW79" s="443"/>
      <c r="CX79" s="443"/>
      <c r="CY79" s="443"/>
      <c r="CZ79" s="443"/>
      <c r="DA79" s="443"/>
      <c r="DB79" s="443"/>
      <c r="DC79" s="443"/>
      <c r="DD79" s="443"/>
      <c r="DE79" s="443"/>
      <c r="DF79" s="443"/>
      <c r="DG79" s="443"/>
      <c r="DH79" s="443"/>
      <c r="DI79" s="443"/>
      <c r="DJ79" s="443"/>
      <c r="DK79" s="443"/>
      <c r="DL79" s="443"/>
      <c r="DM79" s="443"/>
      <c r="DN79" s="443"/>
      <c r="DO79" s="443"/>
      <c r="DP79" s="443"/>
      <c r="DQ79" s="443"/>
      <c r="DR79" s="443"/>
      <c r="DS79" s="443"/>
      <c r="DT79" s="443"/>
      <c r="DU79" s="443"/>
      <c r="DV79" s="443"/>
      <c r="DW79" s="443"/>
      <c r="DX79" s="443"/>
      <c r="DY79" s="443"/>
      <c r="DZ79" s="443"/>
      <c r="EA79" s="443"/>
      <c r="EB79" s="443"/>
      <c r="EC79" s="443"/>
      <c r="ED79" s="443"/>
      <c r="EE79" s="443"/>
      <c r="EF79" s="443"/>
      <c r="EG79" s="443"/>
    </row>
    <row r="80" spans="1:137" s="270" customFormat="1" ht="15" x14ac:dyDescent="0.25">
      <c r="AT80" s="443"/>
      <c r="AU80" s="443"/>
      <c r="AV80" s="443"/>
      <c r="AW80" s="443"/>
      <c r="AX80" s="443"/>
      <c r="AY80" s="443"/>
      <c r="AZ80" s="443"/>
      <c r="BA80" s="443"/>
      <c r="BB80" s="443"/>
      <c r="BC80" s="443"/>
      <c r="BD80" s="443"/>
      <c r="BE80" s="443"/>
      <c r="BF80" s="443"/>
      <c r="BG80" s="443"/>
      <c r="BH80" s="443"/>
      <c r="BI80" s="443"/>
      <c r="BJ80" s="443"/>
      <c r="BK80" s="443"/>
      <c r="BL80" s="443"/>
      <c r="BM80" s="443"/>
      <c r="BN80" s="443"/>
      <c r="BO80" s="443"/>
      <c r="BP80" s="443"/>
      <c r="BQ80" s="443"/>
      <c r="BR80" s="443"/>
      <c r="BS80" s="443"/>
      <c r="BT80" s="443"/>
      <c r="BU80" s="443"/>
      <c r="BV80" s="443"/>
      <c r="BW80" s="443"/>
      <c r="BX80" s="443"/>
      <c r="BY80" s="443"/>
      <c r="BZ80" s="443"/>
      <c r="CA80" s="443"/>
      <c r="CB80" s="443"/>
      <c r="CC80" s="443"/>
      <c r="CD80" s="443"/>
      <c r="CE80" s="443"/>
      <c r="CF80" s="443"/>
      <c r="CG80" s="443"/>
      <c r="CH80" s="443"/>
      <c r="CI80" s="443"/>
      <c r="CJ80" s="443"/>
      <c r="CK80" s="443"/>
      <c r="CL80" s="443"/>
      <c r="CM80" s="443"/>
      <c r="CN80" s="443"/>
      <c r="CO80" s="443"/>
      <c r="CP80" s="443"/>
      <c r="CQ80" s="443"/>
      <c r="CR80" s="443"/>
      <c r="CS80" s="443"/>
      <c r="CT80" s="443"/>
      <c r="CU80" s="443"/>
      <c r="CV80" s="443"/>
      <c r="CW80" s="443"/>
      <c r="CX80" s="443"/>
      <c r="CY80" s="443"/>
      <c r="CZ80" s="443"/>
      <c r="DA80" s="443"/>
      <c r="DB80" s="443"/>
      <c r="DC80" s="443"/>
      <c r="DD80" s="443"/>
      <c r="DE80" s="443"/>
      <c r="DF80" s="443"/>
      <c r="DG80" s="443"/>
      <c r="DH80" s="443"/>
      <c r="DI80" s="443"/>
      <c r="DJ80" s="443"/>
      <c r="DK80" s="443"/>
      <c r="DL80" s="443"/>
      <c r="DM80" s="443"/>
      <c r="DN80" s="443"/>
      <c r="DO80" s="443"/>
      <c r="DP80" s="443"/>
      <c r="DQ80" s="443"/>
      <c r="DR80" s="443"/>
      <c r="DS80" s="443"/>
      <c r="DT80" s="443"/>
      <c r="DU80" s="443"/>
      <c r="DV80" s="443"/>
      <c r="DW80" s="443"/>
      <c r="DX80" s="443"/>
      <c r="DY80" s="443"/>
      <c r="DZ80" s="443"/>
      <c r="EA80" s="443"/>
      <c r="EB80" s="443"/>
      <c r="EC80" s="443"/>
      <c r="ED80" s="443"/>
      <c r="EE80" s="443"/>
      <c r="EF80" s="443"/>
      <c r="EG80" s="443"/>
    </row>
    <row r="81" spans="46:137" s="270" customFormat="1" ht="15" x14ac:dyDescent="0.25">
      <c r="AT81" s="443"/>
      <c r="AU81" s="443"/>
      <c r="AV81" s="443"/>
      <c r="AW81" s="443"/>
      <c r="AX81" s="443"/>
      <c r="AY81" s="443"/>
      <c r="AZ81" s="443"/>
      <c r="BA81" s="443"/>
      <c r="BB81" s="443"/>
      <c r="BC81" s="443"/>
      <c r="BD81" s="443"/>
      <c r="BE81" s="443"/>
      <c r="BF81" s="443"/>
      <c r="BG81" s="443"/>
      <c r="BH81" s="443"/>
      <c r="BI81" s="443"/>
      <c r="BJ81" s="443"/>
      <c r="BK81" s="443"/>
      <c r="BL81" s="443"/>
      <c r="BM81" s="443"/>
      <c r="BN81" s="443"/>
      <c r="BO81" s="443"/>
      <c r="BP81" s="443"/>
      <c r="BQ81" s="443"/>
      <c r="BR81" s="443"/>
      <c r="BS81" s="443"/>
      <c r="BT81" s="443"/>
      <c r="BU81" s="443"/>
      <c r="BV81" s="443"/>
      <c r="BW81" s="443"/>
      <c r="BX81" s="443"/>
      <c r="BY81" s="443"/>
      <c r="BZ81" s="443"/>
      <c r="CA81" s="443"/>
      <c r="CB81" s="443"/>
      <c r="CC81" s="443"/>
      <c r="CD81" s="443"/>
      <c r="CE81" s="443"/>
      <c r="CF81" s="443"/>
      <c r="CG81" s="443"/>
      <c r="CH81" s="443"/>
      <c r="CI81" s="443"/>
      <c r="CJ81" s="443"/>
      <c r="CK81" s="443"/>
      <c r="CL81" s="443"/>
      <c r="CM81" s="443"/>
      <c r="CN81" s="443"/>
      <c r="CO81" s="443"/>
      <c r="CP81" s="443"/>
      <c r="CQ81" s="443"/>
      <c r="CR81" s="443"/>
      <c r="CS81" s="443"/>
      <c r="CT81" s="443"/>
      <c r="CU81" s="443"/>
      <c r="CV81" s="443"/>
      <c r="CW81" s="443"/>
      <c r="CX81" s="443"/>
      <c r="CY81" s="443"/>
      <c r="CZ81" s="443"/>
      <c r="DA81" s="443"/>
      <c r="DB81" s="443"/>
      <c r="DC81" s="443"/>
      <c r="DD81" s="443"/>
      <c r="DE81" s="443"/>
      <c r="DF81" s="443"/>
      <c r="DG81" s="443"/>
      <c r="DH81" s="443"/>
      <c r="DI81" s="443"/>
      <c r="DJ81" s="443"/>
      <c r="DK81" s="443"/>
      <c r="DL81" s="443"/>
      <c r="DM81" s="443"/>
      <c r="DN81" s="443"/>
      <c r="DO81" s="443"/>
      <c r="DP81" s="443"/>
      <c r="DQ81" s="443"/>
      <c r="DR81" s="443"/>
      <c r="DS81" s="443"/>
      <c r="DT81" s="443"/>
      <c r="DU81" s="443"/>
      <c r="DV81" s="443"/>
      <c r="DW81" s="443"/>
      <c r="DX81" s="443"/>
      <c r="DY81" s="443"/>
      <c r="DZ81" s="443"/>
      <c r="EA81" s="443"/>
      <c r="EB81" s="443"/>
      <c r="EC81" s="443"/>
      <c r="ED81" s="443"/>
      <c r="EE81" s="443"/>
      <c r="EF81" s="443"/>
      <c r="EG81" s="443"/>
    </row>
    <row r="82" spans="46:137" s="270" customFormat="1" ht="15" x14ac:dyDescent="0.25">
      <c r="AT82" s="443"/>
      <c r="AU82" s="443"/>
      <c r="AV82" s="443"/>
      <c r="AW82" s="443"/>
      <c r="AX82" s="443"/>
      <c r="AY82" s="443"/>
      <c r="AZ82" s="443"/>
      <c r="BA82" s="443"/>
      <c r="BB82" s="443"/>
      <c r="BC82" s="443"/>
      <c r="BD82" s="443"/>
      <c r="BE82" s="443"/>
      <c r="BF82" s="443"/>
      <c r="BG82" s="443"/>
      <c r="BH82" s="443"/>
      <c r="BI82" s="443"/>
      <c r="BJ82" s="443"/>
      <c r="BK82" s="443"/>
      <c r="BL82" s="443"/>
      <c r="BM82" s="443"/>
      <c r="BN82" s="443"/>
      <c r="BO82" s="443"/>
      <c r="BP82" s="443"/>
      <c r="BQ82" s="443"/>
      <c r="BR82" s="443"/>
      <c r="BS82" s="443"/>
      <c r="BT82" s="443"/>
      <c r="BU82" s="443"/>
      <c r="BV82" s="443"/>
      <c r="BW82" s="443"/>
      <c r="BX82" s="443"/>
      <c r="BY82" s="443"/>
      <c r="BZ82" s="443"/>
      <c r="CA82" s="443"/>
      <c r="CB82" s="443"/>
      <c r="CC82" s="443"/>
      <c r="CD82" s="443"/>
      <c r="CE82" s="443"/>
      <c r="CF82" s="443"/>
      <c r="CG82" s="443"/>
      <c r="CH82" s="443"/>
      <c r="CI82" s="443"/>
      <c r="CJ82" s="443"/>
      <c r="CK82" s="443"/>
      <c r="CL82" s="443"/>
      <c r="CM82" s="443"/>
      <c r="CN82" s="443"/>
      <c r="CO82" s="443"/>
      <c r="CP82" s="443"/>
      <c r="CQ82" s="443"/>
      <c r="CR82" s="443"/>
      <c r="CS82" s="443"/>
      <c r="CT82" s="443"/>
      <c r="CU82" s="443"/>
      <c r="CV82" s="443"/>
      <c r="CW82" s="443"/>
      <c r="CX82" s="443"/>
      <c r="CY82" s="443"/>
      <c r="CZ82" s="443"/>
      <c r="DA82" s="443"/>
      <c r="DB82" s="443"/>
      <c r="DC82" s="443"/>
      <c r="DD82" s="443"/>
      <c r="DE82" s="443"/>
      <c r="DF82" s="443"/>
      <c r="DG82" s="443"/>
      <c r="DH82" s="443"/>
      <c r="DI82" s="443"/>
      <c r="DJ82" s="443"/>
      <c r="DK82" s="443"/>
      <c r="DL82" s="443"/>
      <c r="DM82" s="443"/>
      <c r="DN82" s="443"/>
      <c r="DO82" s="443"/>
      <c r="DP82" s="443"/>
      <c r="DQ82" s="443"/>
      <c r="DR82" s="443"/>
      <c r="DS82" s="443"/>
      <c r="DT82" s="443"/>
      <c r="DU82" s="443"/>
      <c r="DV82" s="443"/>
      <c r="DW82" s="443"/>
      <c r="DX82" s="443"/>
      <c r="DY82" s="443"/>
      <c r="DZ82" s="443"/>
      <c r="EA82" s="443"/>
      <c r="EB82" s="443"/>
      <c r="EC82" s="443"/>
      <c r="ED82" s="443"/>
      <c r="EE82" s="443"/>
      <c r="EF82" s="443"/>
      <c r="EG82" s="443"/>
    </row>
    <row r="83" spans="46:137" s="270" customFormat="1" ht="15" x14ac:dyDescent="0.25">
      <c r="AT83" s="443"/>
      <c r="AU83" s="443"/>
      <c r="AV83" s="443"/>
      <c r="AW83" s="443"/>
      <c r="AX83" s="443"/>
      <c r="AY83" s="443"/>
      <c r="AZ83" s="443"/>
      <c r="BA83" s="443"/>
      <c r="BB83" s="443"/>
      <c r="BC83" s="443"/>
      <c r="BD83" s="443"/>
      <c r="BE83" s="443"/>
      <c r="BF83" s="443"/>
      <c r="BG83" s="443"/>
      <c r="BH83" s="443"/>
      <c r="BI83" s="443"/>
      <c r="BJ83" s="443"/>
      <c r="BK83" s="443"/>
      <c r="BL83" s="443"/>
      <c r="BM83" s="443"/>
      <c r="BN83" s="443"/>
      <c r="BO83" s="443"/>
      <c r="BP83" s="443"/>
      <c r="BQ83" s="443"/>
      <c r="BR83" s="443"/>
      <c r="BS83" s="443"/>
      <c r="BT83" s="443"/>
      <c r="BU83" s="443"/>
      <c r="BV83" s="443"/>
      <c r="BW83" s="443"/>
      <c r="BX83" s="443"/>
      <c r="BY83" s="443"/>
      <c r="BZ83" s="443"/>
      <c r="CA83" s="443"/>
      <c r="CB83" s="443"/>
      <c r="CC83" s="443"/>
      <c r="CD83" s="443"/>
      <c r="CE83" s="443"/>
      <c r="CF83" s="443"/>
      <c r="CG83" s="443"/>
      <c r="CH83" s="443"/>
      <c r="CI83" s="443"/>
      <c r="CJ83" s="443"/>
      <c r="CK83" s="443"/>
      <c r="CL83" s="443"/>
      <c r="CM83" s="443"/>
      <c r="CN83" s="443"/>
      <c r="CO83" s="443"/>
      <c r="CP83" s="443"/>
      <c r="CQ83" s="443"/>
      <c r="CR83" s="443"/>
      <c r="CS83" s="443"/>
      <c r="CT83" s="443"/>
      <c r="CU83" s="443"/>
      <c r="CV83" s="443"/>
      <c r="CW83" s="443"/>
      <c r="CX83" s="443"/>
      <c r="CY83" s="443"/>
      <c r="CZ83" s="443"/>
      <c r="DA83" s="443"/>
      <c r="DB83" s="443"/>
      <c r="DC83" s="443"/>
      <c r="DD83" s="443"/>
      <c r="DE83" s="443"/>
      <c r="DF83" s="443"/>
      <c r="DG83" s="443"/>
      <c r="DH83" s="443"/>
      <c r="DI83" s="443"/>
      <c r="DJ83" s="443"/>
      <c r="DK83" s="443"/>
      <c r="DL83" s="443"/>
      <c r="DM83" s="443"/>
      <c r="DN83" s="443"/>
      <c r="DO83" s="443"/>
      <c r="DP83" s="443"/>
      <c r="DQ83" s="443"/>
      <c r="DR83" s="443"/>
      <c r="DS83" s="443"/>
      <c r="DT83" s="443"/>
      <c r="DU83" s="443"/>
      <c r="DV83" s="443"/>
      <c r="DW83" s="443"/>
      <c r="DX83" s="443"/>
      <c r="DY83" s="443"/>
      <c r="DZ83" s="443"/>
      <c r="EA83" s="443"/>
      <c r="EB83" s="443"/>
      <c r="EC83" s="443"/>
      <c r="ED83" s="443"/>
      <c r="EE83" s="443"/>
      <c r="EF83" s="443"/>
      <c r="EG83" s="443"/>
    </row>
    <row r="84" spans="46:137" s="270" customFormat="1" ht="15" x14ac:dyDescent="0.25">
      <c r="AT84" s="443"/>
      <c r="AU84" s="443"/>
      <c r="AV84" s="443"/>
      <c r="AW84" s="443"/>
      <c r="AX84" s="443"/>
      <c r="AY84" s="443"/>
      <c r="AZ84" s="443"/>
      <c r="BA84" s="443"/>
      <c r="BB84" s="443"/>
      <c r="BC84" s="443"/>
      <c r="BD84" s="443"/>
      <c r="BE84" s="443"/>
      <c r="BF84" s="443"/>
      <c r="BG84" s="443"/>
      <c r="BH84" s="443"/>
      <c r="BI84" s="443"/>
      <c r="BJ84" s="443"/>
      <c r="BK84" s="443"/>
      <c r="BL84" s="443"/>
      <c r="BM84" s="443"/>
      <c r="BN84" s="443"/>
      <c r="BO84" s="443"/>
      <c r="BP84" s="443"/>
      <c r="BQ84" s="443"/>
      <c r="BR84" s="443"/>
      <c r="BS84" s="443"/>
      <c r="BT84" s="443"/>
      <c r="BU84" s="443"/>
      <c r="BV84" s="443"/>
      <c r="BW84" s="443"/>
      <c r="BX84" s="443"/>
      <c r="BY84" s="443"/>
      <c r="BZ84" s="443"/>
      <c r="CA84" s="443"/>
      <c r="CB84" s="443"/>
      <c r="CC84" s="443"/>
      <c r="CD84" s="443"/>
      <c r="CE84" s="443"/>
      <c r="CF84" s="443"/>
      <c r="CG84" s="443"/>
      <c r="CH84" s="443"/>
      <c r="CI84" s="443"/>
      <c r="CJ84" s="443"/>
      <c r="CK84" s="443"/>
      <c r="CL84" s="443"/>
      <c r="CM84" s="443"/>
      <c r="CN84" s="443"/>
      <c r="CO84" s="443"/>
      <c r="CP84" s="443"/>
      <c r="CQ84" s="443"/>
      <c r="CR84" s="443"/>
      <c r="CS84" s="443"/>
      <c r="CT84" s="443"/>
      <c r="CU84" s="443"/>
      <c r="CV84" s="443"/>
      <c r="CW84" s="443"/>
      <c r="CX84" s="443"/>
      <c r="CY84" s="443"/>
      <c r="CZ84" s="443"/>
      <c r="DA84" s="443"/>
      <c r="DB84" s="443"/>
      <c r="DC84" s="443"/>
      <c r="DD84" s="443"/>
      <c r="DE84" s="443"/>
      <c r="DF84" s="443"/>
      <c r="DG84" s="443"/>
      <c r="DH84" s="443"/>
      <c r="DI84" s="443"/>
      <c r="DJ84" s="443"/>
      <c r="DK84" s="443"/>
      <c r="DL84" s="443"/>
      <c r="DM84" s="443"/>
      <c r="DN84" s="443"/>
      <c r="DO84" s="443"/>
      <c r="DP84" s="443"/>
      <c r="DQ84" s="443"/>
      <c r="DR84" s="443"/>
      <c r="DS84" s="443"/>
      <c r="DT84" s="443"/>
      <c r="DU84" s="443"/>
      <c r="DV84" s="443"/>
      <c r="DW84" s="443"/>
      <c r="DX84" s="443"/>
      <c r="DY84" s="443"/>
      <c r="DZ84" s="443"/>
      <c r="EA84" s="443"/>
      <c r="EB84" s="443"/>
      <c r="EC84" s="443"/>
      <c r="ED84" s="443"/>
      <c r="EE84" s="443"/>
      <c r="EF84" s="443"/>
      <c r="EG84" s="443"/>
    </row>
    <row r="85" spans="46:137" s="270" customFormat="1" ht="15" x14ac:dyDescent="0.25">
      <c r="AT85" s="443"/>
      <c r="AU85" s="443"/>
      <c r="AV85" s="443"/>
      <c r="AW85" s="443"/>
      <c r="AX85" s="443"/>
      <c r="AY85" s="443"/>
      <c r="AZ85" s="443"/>
      <c r="BA85" s="443"/>
      <c r="BB85" s="443"/>
      <c r="BC85" s="443"/>
      <c r="BD85" s="443"/>
      <c r="BE85" s="443"/>
      <c r="BF85" s="443"/>
      <c r="BG85" s="443"/>
      <c r="BH85" s="443"/>
      <c r="BI85" s="443"/>
      <c r="BJ85" s="443"/>
      <c r="BK85" s="443"/>
      <c r="BL85" s="443"/>
      <c r="BM85" s="443"/>
      <c r="BN85" s="443"/>
      <c r="BO85" s="443"/>
      <c r="BP85" s="443"/>
      <c r="BQ85" s="443"/>
      <c r="BR85" s="443"/>
      <c r="BS85" s="443"/>
      <c r="BT85" s="443"/>
      <c r="BU85" s="443"/>
      <c r="BV85" s="443"/>
      <c r="BW85" s="443"/>
      <c r="BX85" s="443"/>
      <c r="BY85" s="443"/>
      <c r="BZ85" s="443"/>
      <c r="CA85" s="443"/>
      <c r="CB85" s="443"/>
      <c r="CC85" s="443"/>
      <c r="CD85" s="443"/>
      <c r="CE85" s="443"/>
      <c r="CF85" s="443"/>
      <c r="CG85" s="443"/>
      <c r="CH85" s="443"/>
      <c r="CI85" s="443"/>
      <c r="CJ85" s="443"/>
      <c r="CK85" s="443"/>
      <c r="CL85" s="443"/>
      <c r="CM85" s="443"/>
      <c r="CN85" s="443"/>
      <c r="CO85" s="443"/>
      <c r="CP85" s="443"/>
      <c r="CQ85" s="443"/>
      <c r="CR85" s="443"/>
      <c r="CS85" s="443"/>
      <c r="CT85" s="443"/>
      <c r="CU85" s="443"/>
      <c r="CV85" s="443"/>
      <c r="CW85" s="443"/>
      <c r="CX85" s="443"/>
      <c r="CY85" s="443"/>
      <c r="CZ85" s="443"/>
      <c r="DA85" s="443"/>
      <c r="DB85" s="443"/>
      <c r="DC85" s="443"/>
      <c r="DD85" s="443"/>
      <c r="DE85" s="443"/>
      <c r="DF85" s="443"/>
      <c r="DG85" s="443"/>
      <c r="DH85" s="443"/>
      <c r="DI85" s="443"/>
      <c r="DJ85" s="443"/>
      <c r="DK85" s="443"/>
      <c r="DL85" s="443"/>
      <c r="DM85" s="443"/>
      <c r="DN85" s="443"/>
      <c r="DO85" s="443"/>
      <c r="DP85" s="443"/>
      <c r="DQ85" s="443"/>
      <c r="DR85" s="443"/>
      <c r="DS85" s="443"/>
      <c r="DT85" s="443"/>
      <c r="DU85" s="443"/>
      <c r="DV85" s="443"/>
      <c r="DW85" s="443"/>
      <c r="DX85" s="443"/>
      <c r="DY85" s="443"/>
      <c r="DZ85" s="443"/>
      <c r="EA85" s="443"/>
      <c r="EB85" s="443"/>
      <c r="EC85" s="443"/>
      <c r="ED85" s="443"/>
      <c r="EE85" s="443"/>
      <c r="EF85" s="443"/>
      <c r="EG85" s="443"/>
    </row>
    <row r="86" spans="46:137" s="270" customFormat="1" ht="15" x14ac:dyDescent="0.25">
      <c r="AT86" s="443"/>
      <c r="AU86" s="443"/>
      <c r="AV86" s="443"/>
      <c r="AW86" s="443"/>
      <c r="AX86" s="443"/>
      <c r="AY86" s="443"/>
      <c r="AZ86" s="443"/>
      <c r="BA86" s="443"/>
      <c r="BB86" s="443"/>
      <c r="BC86" s="443"/>
      <c r="BD86" s="443"/>
      <c r="BE86" s="443"/>
      <c r="BF86" s="443"/>
      <c r="BG86" s="443"/>
      <c r="BH86" s="443"/>
      <c r="BI86" s="443"/>
      <c r="BJ86" s="443"/>
      <c r="BK86" s="443"/>
      <c r="BL86" s="443"/>
      <c r="BM86" s="443"/>
      <c r="BN86" s="443"/>
      <c r="BO86" s="443"/>
      <c r="BP86" s="443"/>
      <c r="BQ86" s="443"/>
      <c r="BR86" s="443"/>
      <c r="BS86" s="443"/>
      <c r="BT86" s="443"/>
      <c r="BU86" s="443"/>
      <c r="BV86" s="443"/>
      <c r="BW86" s="443"/>
      <c r="BX86" s="443"/>
      <c r="BY86" s="443"/>
      <c r="BZ86" s="443"/>
      <c r="CA86" s="443"/>
      <c r="CB86" s="443"/>
      <c r="CC86" s="443"/>
      <c r="CD86" s="443"/>
      <c r="CE86" s="443"/>
      <c r="CF86" s="443"/>
      <c r="CG86" s="443"/>
      <c r="CH86" s="443"/>
      <c r="CI86" s="443"/>
      <c r="CJ86" s="443"/>
      <c r="CK86" s="443"/>
      <c r="CL86" s="443"/>
      <c r="CM86" s="443"/>
      <c r="CN86" s="443"/>
      <c r="CO86" s="443"/>
      <c r="CP86" s="443"/>
      <c r="CQ86" s="443"/>
      <c r="CR86" s="443"/>
      <c r="CS86" s="443"/>
      <c r="CT86" s="443"/>
      <c r="CU86" s="443"/>
      <c r="CV86" s="443"/>
      <c r="CW86" s="443"/>
      <c r="CX86" s="443"/>
      <c r="CY86" s="443"/>
      <c r="CZ86" s="443"/>
      <c r="DA86" s="443"/>
      <c r="DB86" s="443"/>
      <c r="DC86" s="443"/>
      <c r="DD86" s="443"/>
      <c r="DE86" s="443"/>
      <c r="DF86" s="443"/>
      <c r="DG86" s="443"/>
      <c r="DH86" s="443"/>
      <c r="DI86" s="443"/>
      <c r="DJ86" s="443"/>
      <c r="DK86" s="443"/>
      <c r="DL86" s="443"/>
      <c r="DM86" s="443"/>
      <c r="DN86" s="443"/>
      <c r="DO86" s="443"/>
      <c r="DP86" s="443"/>
      <c r="DQ86" s="443"/>
      <c r="DR86" s="443"/>
      <c r="DS86" s="443"/>
      <c r="DT86" s="443"/>
      <c r="DU86" s="443"/>
      <c r="DV86" s="443"/>
      <c r="DW86" s="443"/>
      <c r="DX86" s="443"/>
      <c r="DY86" s="443"/>
      <c r="DZ86" s="443"/>
      <c r="EA86" s="443"/>
      <c r="EB86" s="443"/>
      <c r="EC86" s="443"/>
      <c r="ED86" s="443"/>
      <c r="EE86" s="443"/>
      <c r="EF86" s="443"/>
      <c r="EG86" s="443"/>
    </row>
    <row r="87" spans="46:137" s="270" customFormat="1" ht="15" x14ac:dyDescent="0.25">
      <c r="AT87" s="443"/>
      <c r="AU87" s="443"/>
      <c r="AV87" s="443"/>
      <c r="AW87" s="443"/>
      <c r="AX87" s="443"/>
      <c r="AY87" s="443"/>
      <c r="AZ87" s="443"/>
      <c r="BA87" s="443"/>
      <c r="BB87" s="443"/>
      <c r="BC87" s="443"/>
      <c r="BD87" s="443"/>
      <c r="BE87" s="443"/>
      <c r="BF87" s="443"/>
      <c r="BG87" s="443"/>
      <c r="BH87" s="443"/>
      <c r="BI87" s="443"/>
      <c r="BJ87" s="443"/>
      <c r="BK87" s="443"/>
      <c r="BL87" s="443"/>
      <c r="BM87" s="443"/>
      <c r="BN87" s="443"/>
      <c r="BO87" s="443"/>
      <c r="BP87" s="443"/>
      <c r="BQ87" s="443"/>
      <c r="BR87" s="443"/>
      <c r="BS87" s="443"/>
      <c r="BT87" s="443"/>
      <c r="BU87" s="443"/>
      <c r="BV87" s="443"/>
      <c r="BW87" s="443"/>
      <c r="BX87" s="443"/>
      <c r="BY87" s="443"/>
      <c r="BZ87" s="443"/>
      <c r="CA87" s="443"/>
      <c r="CB87" s="443"/>
      <c r="CC87" s="443"/>
      <c r="CD87" s="443"/>
      <c r="CE87" s="443"/>
      <c r="CF87" s="443"/>
      <c r="CG87" s="443"/>
      <c r="CH87" s="443"/>
      <c r="CI87" s="443"/>
      <c r="CJ87" s="443"/>
      <c r="CK87" s="443"/>
      <c r="CL87" s="443"/>
      <c r="CM87" s="443"/>
      <c r="CN87" s="443"/>
      <c r="CO87" s="443"/>
      <c r="CP87" s="443"/>
      <c r="CQ87" s="443"/>
      <c r="CR87" s="443"/>
      <c r="CS87" s="443"/>
      <c r="CT87" s="443"/>
      <c r="CU87" s="443"/>
      <c r="CV87" s="443"/>
      <c r="CW87" s="443"/>
      <c r="CX87" s="443"/>
      <c r="CY87" s="443"/>
      <c r="CZ87" s="443"/>
      <c r="DA87" s="443"/>
      <c r="DB87" s="443"/>
      <c r="DC87" s="443"/>
      <c r="DD87" s="443"/>
      <c r="DE87" s="443"/>
      <c r="DF87" s="443"/>
      <c r="DG87" s="443"/>
      <c r="DH87" s="443"/>
      <c r="DI87" s="443"/>
      <c r="DJ87" s="443"/>
      <c r="DK87" s="443"/>
      <c r="DL87" s="443"/>
      <c r="DM87" s="443"/>
      <c r="DN87" s="443"/>
      <c r="DO87" s="443"/>
      <c r="DP87" s="443"/>
      <c r="DQ87" s="443"/>
      <c r="DR87" s="443"/>
      <c r="DS87" s="443"/>
      <c r="DT87" s="443"/>
      <c r="DU87" s="443"/>
      <c r="DV87" s="443"/>
      <c r="DW87" s="443"/>
      <c r="DX87" s="443"/>
      <c r="DY87" s="443"/>
      <c r="DZ87" s="443"/>
      <c r="EA87" s="443"/>
      <c r="EB87" s="443"/>
      <c r="EC87" s="443"/>
      <c r="ED87" s="443"/>
      <c r="EE87" s="443"/>
      <c r="EF87" s="443"/>
      <c r="EG87" s="443"/>
    </row>
    <row r="88" spans="46:137" s="270" customFormat="1" ht="15" x14ac:dyDescent="0.25">
      <c r="AT88" s="443"/>
      <c r="AU88" s="443"/>
      <c r="AV88" s="443"/>
      <c r="AW88" s="443"/>
      <c r="AX88" s="443"/>
      <c r="AY88" s="443"/>
      <c r="AZ88" s="443"/>
      <c r="BA88" s="443"/>
      <c r="BB88" s="443"/>
      <c r="BC88" s="443"/>
      <c r="BD88" s="443"/>
      <c r="BE88" s="443"/>
      <c r="BF88" s="443"/>
      <c r="BG88" s="443"/>
      <c r="BH88" s="443"/>
      <c r="BI88" s="443"/>
      <c r="BJ88" s="443"/>
      <c r="BK88" s="443"/>
      <c r="BL88" s="443"/>
      <c r="BM88" s="443"/>
      <c r="BN88" s="443"/>
      <c r="BO88" s="443"/>
      <c r="BP88" s="443"/>
      <c r="BQ88" s="443"/>
      <c r="BR88" s="443"/>
      <c r="BS88" s="443"/>
      <c r="BT88" s="443"/>
      <c r="BU88" s="443"/>
      <c r="BV88" s="443"/>
      <c r="BW88" s="443"/>
      <c r="BX88" s="443"/>
      <c r="BY88" s="443"/>
      <c r="BZ88" s="443"/>
      <c r="CA88" s="443"/>
      <c r="CB88" s="443"/>
      <c r="CC88" s="443"/>
      <c r="CD88" s="443"/>
      <c r="CE88" s="443"/>
      <c r="CF88" s="443"/>
      <c r="CG88" s="443"/>
      <c r="CH88" s="443"/>
      <c r="CI88" s="443"/>
      <c r="CJ88" s="443"/>
      <c r="CK88" s="443"/>
      <c r="CL88" s="443"/>
      <c r="CM88" s="443"/>
      <c r="CN88" s="443"/>
      <c r="CO88" s="443"/>
      <c r="CP88" s="443"/>
      <c r="CQ88" s="443"/>
      <c r="CR88" s="443"/>
      <c r="CS88" s="443"/>
      <c r="CT88" s="443"/>
      <c r="CU88" s="443"/>
      <c r="CV88" s="443"/>
      <c r="CW88" s="443"/>
      <c r="CX88" s="443"/>
      <c r="CY88" s="443"/>
      <c r="CZ88" s="443"/>
      <c r="DA88" s="443"/>
      <c r="DB88" s="443"/>
      <c r="DC88" s="443"/>
      <c r="DD88" s="443"/>
      <c r="DE88" s="443"/>
      <c r="DF88" s="443"/>
      <c r="DG88" s="443"/>
      <c r="DH88" s="443"/>
      <c r="DI88" s="443"/>
      <c r="DJ88" s="443"/>
      <c r="DK88" s="443"/>
      <c r="DL88" s="443"/>
      <c r="DM88" s="443"/>
      <c r="DN88" s="443"/>
      <c r="DO88" s="443"/>
      <c r="DP88" s="443"/>
      <c r="DQ88" s="443"/>
      <c r="DR88" s="443"/>
      <c r="DS88" s="443"/>
      <c r="DT88" s="443"/>
      <c r="DU88" s="443"/>
      <c r="DV88" s="443"/>
      <c r="DW88" s="443"/>
      <c r="DX88" s="443"/>
      <c r="DY88" s="443"/>
      <c r="DZ88" s="443"/>
      <c r="EA88" s="443"/>
      <c r="EB88" s="443"/>
      <c r="EC88" s="443"/>
      <c r="ED88" s="443"/>
      <c r="EE88" s="443"/>
      <c r="EF88" s="443"/>
      <c r="EG88" s="443"/>
    </row>
    <row r="89" spans="46:137" s="270" customFormat="1" ht="15" x14ac:dyDescent="0.25">
      <c r="AT89" s="443"/>
      <c r="AU89" s="443"/>
      <c r="AV89" s="443"/>
      <c r="AW89" s="443"/>
      <c r="AX89" s="443"/>
      <c r="AY89" s="443"/>
      <c r="AZ89" s="443"/>
      <c r="BA89" s="443"/>
      <c r="BB89" s="443"/>
      <c r="BC89" s="443"/>
      <c r="BD89" s="443"/>
      <c r="BE89" s="443"/>
      <c r="BF89" s="443"/>
      <c r="BG89" s="443"/>
      <c r="BH89" s="443"/>
      <c r="BI89" s="443"/>
      <c r="BJ89" s="443"/>
      <c r="BK89" s="443"/>
      <c r="BL89" s="443"/>
      <c r="BM89" s="443"/>
      <c r="BN89" s="443"/>
      <c r="BO89" s="443"/>
      <c r="BP89" s="443"/>
      <c r="BQ89" s="443"/>
      <c r="BR89" s="443"/>
      <c r="BS89" s="443"/>
      <c r="BT89" s="443"/>
      <c r="BU89" s="443"/>
      <c r="BV89" s="443"/>
      <c r="BW89" s="443"/>
      <c r="BX89" s="443"/>
      <c r="BY89" s="443"/>
      <c r="BZ89" s="443"/>
      <c r="CA89" s="443"/>
      <c r="CB89" s="443"/>
      <c r="CC89" s="443"/>
      <c r="CD89" s="443"/>
      <c r="CE89" s="443"/>
      <c r="CF89" s="443"/>
      <c r="CG89" s="443"/>
      <c r="CH89" s="443"/>
      <c r="CI89" s="443"/>
      <c r="CJ89" s="443"/>
      <c r="CK89" s="443"/>
      <c r="CL89" s="443"/>
      <c r="CM89" s="443"/>
      <c r="CN89" s="443"/>
      <c r="CO89" s="443"/>
      <c r="CP89" s="443"/>
      <c r="CQ89" s="443"/>
      <c r="CR89" s="443"/>
      <c r="CS89" s="443"/>
      <c r="CT89" s="443"/>
      <c r="CU89" s="443"/>
      <c r="CV89" s="443"/>
      <c r="CW89" s="443"/>
      <c r="CX89" s="443"/>
      <c r="CY89" s="443"/>
      <c r="CZ89" s="443"/>
      <c r="DA89" s="443"/>
      <c r="DB89" s="443"/>
      <c r="DC89" s="443"/>
      <c r="DD89" s="443"/>
      <c r="DE89" s="443"/>
      <c r="DF89" s="443"/>
      <c r="DG89" s="443"/>
      <c r="DH89" s="443"/>
      <c r="DI89" s="443"/>
      <c r="DJ89" s="443"/>
      <c r="DK89" s="443"/>
      <c r="DL89" s="443"/>
      <c r="DM89" s="443"/>
      <c r="DN89" s="443"/>
      <c r="DO89" s="443"/>
      <c r="DP89" s="443"/>
      <c r="DQ89" s="443"/>
      <c r="DR89" s="443"/>
      <c r="DS89" s="443"/>
      <c r="DT89" s="443"/>
      <c r="DU89" s="443"/>
      <c r="DV89" s="443"/>
      <c r="DW89" s="443"/>
      <c r="DX89" s="443"/>
      <c r="DY89" s="443"/>
      <c r="DZ89" s="443"/>
      <c r="EA89" s="443"/>
      <c r="EB89" s="443"/>
      <c r="EC89" s="443"/>
      <c r="ED89" s="443"/>
      <c r="EE89" s="443"/>
      <c r="EF89" s="443"/>
      <c r="EG89" s="443"/>
    </row>
    <row r="90" spans="46:137" s="270" customFormat="1" ht="15" x14ac:dyDescent="0.25">
      <c r="AT90" s="443"/>
      <c r="AU90" s="443"/>
      <c r="AV90" s="443"/>
      <c r="AW90" s="443"/>
      <c r="AX90" s="443"/>
      <c r="AY90" s="443"/>
      <c r="AZ90" s="443"/>
      <c r="BA90" s="443"/>
      <c r="BB90" s="443"/>
      <c r="BC90" s="443"/>
      <c r="BD90" s="443"/>
      <c r="BE90" s="443"/>
      <c r="BF90" s="443"/>
      <c r="BG90" s="443"/>
      <c r="BH90" s="443"/>
      <c r="BI90" s="443"/>
      <c r="BJ90" s="443"/>
      <c r="BK90" s="443"/>
      <c r="BL90" s="443"/>
      <c r="BM90" s="443"/>
      <c r="BN90" s="443"/>
      <c r="BO90" s="443"/>
      <c r="BP90" s="443"/>
      <c r="BQ90" s="443"/>
      <c r="BR90" s="443"/>
      <c r="BS90" s="443"/>
      <c r="BT90" s="443"/>
      <c r="BU90" s="443"/>
      <c r="BV90" s="443"/>
      <c r="BW90" s="443"/>
      <c r="BX90" s="443"/>
      <c r="BY90" s="443"/>
      <c r="BZ90" s="443"/>
      <c r="CA90" s="443"/>
      <c r="CB90" s="443"/>
      <c r="CC90" s="443"/>
      <c r="CD90" s="443"/>
      <c r="CE90" s="443"/>
      <c r="CF90" s="443"/>
      <c r="CG90" s="443"/>
      <c r="CH90" s="443"/>
      <c r="CI90" s="443"/>
      <c r="CJ90" s="443"/>
      <c r="CK90" s="443"/>
      <c r="CL90" s="443"/>
      <c r="CM90" s="443"/>
      <c r="CN90" s="443"/>
      <c r="CO90" s="443"/>
      <c r="CP90" s="443"/>
      <c r="CQ90" s="443"/>
      <c r="CR90" s="443"/>
      <c r="CS90" s="443"/>
      <c r="CT90" s="443"/>
      <c r="CU90" s="443"/>
      <c r="CV90" s="443"/>
      <c r="CW90" s="443"/>
      <c r="CX90" s="443"/>
      <c r="CY90" s="443"/>
      <c r="CZ90" s="443"/>
      <c r="DA90" s="443"/>
      <c r="DB90" s="443"/>
      <c r="DC90" s="443"/>
      <c r="DD90" s="443"/>
      <c r="DE90" s="443"/>
      <c r="DF90" s="443"/>
      <c r="DG90" s="443"/>
      <c r="DH90" s="443"/>
      <c r="DI90" s="443"/>
      <c r="DJ90" s="443"/>
      <c r="DK90" s="443"/>
      <c r="DL90" s="443"/>
      <c r="DM90" s="443"/>
      <c r="DN90" s="443"/>
      <c r="DO90" s="443"/>
      <c r="DP90" s="443"/>
      <c r="DQ90" s="443"/>
      <c r="DR90" s="443"/>
      <c r="DS90" s="443"/>
      <c r="DT90" s="443"/>
      <c r="DU90" s="443"/>
      <c r="DV90" s="443"/>
      <c r="DW90" s="443"/>
      <c r="DX90" s="443"/>
      <c r="DY90" s="443"/>
      <c r="DZ90" s="443"/>
      <c r="EA90" s="443"/>
      <c r="EB90" s="443"/>
      <c r="EC90" s="443"/>
      <c r="ED90" s="443"/>
      <c r="EE90" s="443"/>
      <c r="EF90" s="443"/>
      <c r="EG90" s="443"/>
    </row>
    <row r="91" spans="46:137" s="270" customFormat="1" ht="15" x14ac:dyDescent="0.25">
      <c r="AT91" s="443"/>
      <c r="AU91" s="443"/>
      <c r="AV91" s="443"/>
      <c r="AW91" s="443"/>
      <c r="AX91" s="443"/>
      <c r="AY91" s="443"/>
      <c r="AZ91" s="443"/>
      <c r="BA91" s="443"/>
      <c r="BB91" s="443"/>
      <c r="BC91" s="443"/>
      <c r="BD91" s="443"/>
      <c r="BE91" s="443"/>
      <c r="BF91" s="443"/>
      <c r="BG91" s="443"/>
      <c r="BH91" s="443"/>
      <c r="BI91" s="443"/>
      <c r="BJ91" s="443"/>
      <c r="BK91" s="443"/>
      <c r="BL91" s="443"/>
      <c r="BM91" s="443"/>
      <c r="BN91" s="443"/>
      <c r="BO91" s="443"/>
      <c r="BP91" s="443"/>
      <c r="BQ91" s="443"/>
      <c r="BR91" s="443"/>
      <c r="BS91" s="443"/>
      <c r="BT91" s="443"/>
      <c r="BU91" s="443"/>
      <c r="BV91" s="443"/>
      <c r="BW91" s="443"/>
      <c r="BX91" s="443"/>
      <c r="BY91" s="443"/>
      <c r="BZ91" s="443"/>
      <c r="CA91" s="443"/>
      <c r="CB91" s="443"/>
      <c r="CC91" s="443"/>
      <c r="CD91" s="443"/>
      <c r="CE91" s="443"/>
      <c r="CF91" s="443"/>
      <c r="CG91" s="443"/>
      <c r="CH91" s="443"/>
      <c r="CI91" s="443"/>
      <c r="CJ91" s="443"/>
      <c r="CK91" s="443"/>
      <c r="CL91" s="443"/>
      <c r="CM91" s="443"/>
      <c r="CN91" s="443"/>
      <c r="CO91" s="443"/>
      <c r="CP91" s="443"/>
      <c r="CQ91" s="443"/>
      <c r="CR91" s="443"/>
      <c r="CS91" s="443"/>
      <c r="CT91" s="443"/>
      <c r="CU91" s="443"/>
      <c r="CV91" s="443"/>
      <c r="CW91" s="443"/>
      <c r="CX91" s="443"/>
      <c r="CY91" s="443"/>
      <c r="CZ91" s="443"/>
      <c r="DA91" s="443"/>
      <c r="DB91" s="443"/>
      <c r="DC91" s="443"/>
      <c r="DD91" s="443"/>
      <c r="DE91" s="443"/>
      <c r="DF91" s="443"/>
      <c r="DG91" s="443"/>
      <c r="DH91" s="443"/>
      <c r="DI91" s="443"/>
      <c r="DJ91" s="443"/>
      <c r="DK91" s="443"/>
      <c r="DL91" s="443"/>
      <c r="DM91" s="443"/>
      <c r="DN91" s="443"/>
      <c r="DO91" s="443"/>
      <c r="DP91" s="443"/>
      <c r="DQ91" s="443"/>
      <c r="DR91" s="443"/>
      <c r="DS91" s="443"/>
      <c r="DT91" s="443"/>
      <c r="DU91" s="443"/>
      <c r="DV91" s="443"/>
      <c r="DW91" s="443"/>
      <c r="DX91" s="443"/>
      <c r="DY91" s="443"/>
      <c r="DZ91" s="443"/>
      <c r="EA91" s="443"/>
      <c r="EB91" s="443"/>
      <c r="EC91" s="443"/>
      <c r="ED91" s="443"/>
      <c r="EE91" s="443"/>
      <c r="EF91" s="443"/>
      <c r="EG91" s="443"/>
    </row>
    <row r="92" spans="46:137" s="270" customFormat="1" ht="15" x14ac:dyDescent="0.25">
      <c r="AT92" s="443"/>
      <c r="AU92" s="443"/>
      <c r="AV92" s="443"/>
      <c r="AW92" s="443"/>
      <c r="AX92" s="443"/>
      <c r="AY92" s="443"/>
      <c r="AZ92" s="443"/>
      <c r="BA92" s="443"/>
      <c r="BB92" s="443"/>
      <c r="BC92" s="443"/>
      <c r="BD92" s="443"/>
      <c r="BE92" s="443"/>
      <c r="BF92" s="443"/>
      <c r="BG92" s="443"/>
      <c r="BH92" s="443"/>
      <c r="BI92" s="443"/>
      <c r="BJ92" s="443"/>
      <c r="BK92" s="443"/>
      <c r="BL92" s="443"/>
      <c r="BM92" s="443"/>
      <c r="BN92" s="443"/>
      <c r="BO92" s="443"/>
      <c r="BP92" s="443"/>
      <c r="BQ92" s="443"/>
      <c r="BR92" s="443"/>
      <c r="BS92" s="443"/>
      <c r="BT92" s="443"/>
      <c r="BU92" s="443"/>
      <c r="BV92" s="443"/>
      <c r="BW92" s="443"/>
      <c r="BX92" s="443"/>
      <c r="BY92" s="443"/>
      <c r="BZ92" s="443"/>
      <c r="CA92" s="443"/>
      <c r="CB92" s="443"/>
      <c r="CC92" s="443"/>
      <c r="CD92" s="443"/>
      <c r="CE92" s="443"/>
      <c r="CF92" s="443"/>
      <c r="CG92" s="443"/>
      <c r="CH92" s="443"/>
      <c r="CI92" s="443"/>
      <c r="CJ92" s="443"/>
      <c r="CK92" s="443"/>
      <c r="CL92" s="443"/>
      <c r="CM92" s="443"/>
      <c r="CN92" s="443"/>
      <c r="CO92" s="443"/>
      <c r="CP92" s="443"/>
      <c r="CQ92" s="443"/>
      <c r="CR92" s="443"/>
      <c r="CS92" s="443"/>
      <c r="CT92" s="443"/>
      <c r="CU92" s="443"/>
      <c r="CV92" s="443"/>
      <c r="CW92" s="443"/>
      <c r="CX92" s="443"/>
      <c r="CY92" s="443"/>
      <c r="CZ92" s="443"/>
      <c r="DA92" s="443"/>
      <c r="DB92" s="443"/>
      <c r="DC92" s="443"/>
      <c r="DD92" s="443"/>
      <c r="DE92" s="443"/>
      <c r="DF92" s="443"/>
      <c r="DG92" s="443"/>
      <c r="DH92" s="443"/>
      <c r="DI92" s="443"/>
      <c r="DJ92" s="443"/>
      <c r="DK92" s="443"/>
      <c r="DL92" s="443"/>
      <c r="DM92" s="443"/>
      <c r="DN92" s="443"/>
      <c r="DO92" s="443"/>
      <c r="DP92" s="443"/>
      <c r="DQ92" s="443"/>
      <c r="DR92" s="443"/>
      <c r="DS92" s="443"/>
      <c r="DT92" s="443"/>
      <c r="DU92" s="443"/>
      <c r="DV92" s="443"/>
      <c r="DW92" s="443"/>
      <c r="DX92" s="443"/>
      <c r="DY92" s="443"/>
      <c r="DZ92" s="443"/>
      <c r="EA92" s="443"/>
      <c r="EB92" s="443"/>
      <c r="EC92" s="443"/>
      <c r="ED92" s="443"/>
      <c r="EE92" s="443"/>
      <c r="EF92" s="443"/>
      <c r="EG92" s="443"/>
    </row>
    <row r="93" spans="46:137" s="270" customFormat="1" ht="15" x14ac:dyDescent="0.25">
      <c r="AT93" s="443"/>
      <c r="AU93" s="443"/>
      <c r="AV93" s="443"/>
      <c r="AW93" s="443"/>
      <c r="AX93" s="443"/>
      <c r="AY93" s="443"/>
      <c r="AZ93" s="443"/>
      <c r="BA93" s="443"/>
      <c r="BB93" s="443"/>
      <c r="BC93" s="443"/>
      <c r="BD93" s="443"/>
      <c r="BE93" s="443"/>
      <c r="BF93" s="443"/>
      <c r="BG93" s="443"/>
      <c r="BH93" s="443"/>
      <c r="BI93" s="443"/>
      <c r="BJ93" s="443"/>
      <c r="BK93" s="443"/>
      <c r="BL93" s="443"/>
      <c r="BM93" s="443"/>
      <c r="BN93" s="443"/>
      <c r="BO93" s="443"/>
      <c r="BP93" s="443"/>
      <c r="BQ93" s="443"/>
      <c r="BR93" s="443"/>
      <c r="BS93" s="443"/>
      <c r="BT93" s="443"/>
      <c r="BU93" s="443"/>
      <c r="BV93" s="443"/>
      <c r="BW93" s="443"/>
      <c r="BX93" s="443"/>
      <c r="BY93" s="443"/>
      <c r="BZ93" s="443"/>
      <c r="CA93" s="443"/>
      <c r="CB93" s="443"/>
      <c r="CC93" s="443"/>
      <c r="CD93" s="443"/>
      <c r="CE93" s="443"/>
      <c r="CF93" s="443"/>
      <c r="CG93" s="443"/>
      <c r="CH93" s="443"/>
      <c r="CI93" s="443"/>
      <c r="CJ93" s="443"/>
      <c r="CK93" s="443"/>
      <c r="CL93" s="443"/>
      <c r="CM93" s="443"/>
      <c r="CN93" s="443"/>
      <c r="CO93" s="443"/>
      <c r="CP93" s="443"/>
      <c r="CQ93" s="443"/>
      <c r="CR93" s="443"/>
      <c r="CS93" s="443"/>
      <c r="CT93" s="443"/>
      <c r="CU93" s="443"/>
      <c r="CV93" s="443"/>
      <c r="CW93" s="443"/>
      <c r="CX93" s="443"/>
      <c r="CY93" s="443"/>
      <c r="CZ93" s="443"/>
      <c r="DA93" s="443"/>
      <c r="DB93" s="443"/>
      <c r="DC93" s="443"/>
      <c r="DD93" s="443"/>
      <c r="DE93" s="443"/>
      <c r="DF93" s="443"/>
      <c r="DG93" s="443"/>
      <c r="DH93" s="443"/>
      <c r="DI93" s="443"/>
      <c r="DJ93" s="443"/>
      <c r="DK93" s="443"/>
      <c r="DL93" s="443"/>
      <c r="DM93" s="443"/>
      <c r="DN93" s="443"/>
      <c r="DO93" s="443"/>
      <c r="DP93" s="443"/>
      <c r="DQ93" s="443"/>
      <c r="DR93" s="443"/>
      <c r="DS93" s="443"/>
      <c r="DT93" s="443"/>
      <c r="DU93" s="443"/>
      <c r="DV93" s="443"/>
      <c r="DW93" s="443"/>
      <c r="DX93" s="443"/>
      <c r="DY93" s="443"/>
      <c r="DZ93" s="443"/>
      <c r="EA93" s="443"/>
      <c r="EB93" s="443"/>
      <c r="EC93" s="443"/>
      <c r="ED93" s="443"/>
      <c r="EE93" s="443"/>
      <c r="EF93" s="443"/>
      <c r="EG93" s="443"/>
    </row>
    <row r="94" spans="46:137" s="270" customFormat="1" ht="15" x14ac:dyDescent="0.25">
      <c r="AT94" s="443"/>
      <c r="AU94" s="443"/>
      <c r="AV94" s="443"/>
      <c r="AW94" s="443"/>
      <c r="AX94" s="443"/>
      <c r="AY94" s="443"/>
      <c r="AZ94" s="443"/>
      <c r="BA94" s="443"/>
      <c r="BB94" s="443"/>
      <c r="BC94" s="443"/>
      <c r="BD94" s="443"/>
      <c r="BE94" s="443"/>
      <c r="BF94" s="443"/>
      <c r="BG94" s="443"/>
      <c r="BH94" s="443"/>
      <c r="BI94" s="443"/>
      <c r="BJ94" s="443"/>
      <c r="BK94" s="443"/>
      <c r="BL94" s="443"/>
      <c r="BM94" s="443"/>
      <c r="BN94" s="443"/>
      <c r="BO94" s="443"/>
      <c r="BP94" s="443"/>
      <c r="BQ94" s="443"/>
      <c r="BR94" s="443"/>
      <c r="BS94" s="443"/>
      <c r="BT94" s="443"/>
      <c r="BU94" s="443"/>
      <c r="BV94" s="443"/>
      <c r="BW94" s="443"/>
      <c r="BX94" s="443"/>
      <c r="BY94" s="443"/>
      <c r="BZ94" s="443"/>
      <c r="CA94" s="443"/>
      <c r="CB94" s="443"/>
      <c r="CC94" s="443"/>
      <c r="CD94" s="443"/>
      <c r="CE94" s="443"/>
      <c r="CF94" s="443"/>
      <c r="CG94" s="443"/>
      <c r="CH94" s="443"/>
      <c r="CI94" s="443"/>
      <c r="CJ94" s="443"/>
      <c r="CK94" s="443"/>
      <c r="CL94" s="443"/>
      <c r="CM94" s="443"/>
      <c r="CN94" s="443"/>
      <c r="CO94" s="443"/>
      <c r="CP94" s="443"/>
      <c r="CQ94" s="443"/>
      <c r="CR94" s="443"/>
      <c r="CS94" s="443"/>
      <c r="CT94" s="443"/>
      <c r="CU94" s="443"/>
      <c r="CV94" s="443"/>
      <c r="CW94" s="443"/>
      <c r="CX94" s="443"/>
      <c r="CY94" s="443"/>
      <c r="CZ94" s="443"/>
      <c r="DA94" s="443"/>
      <c r="DB94" s="443"/>
      <c r="DC94" s="443"/>
      <c r="DD94" s="443"/>
      <c r="DE94" s="443"/>
      <c r="DF94" s="443"/>
      <c r="DG94" s="443"/>
      <c r="DH94" s="443"/>
      <c r="DI94" s="443"/>
      <c r="DJ94" s="443"/>
      <c r="DK94" s="443"/>
      <c r="DL94" s="443"/>
      <c r="DM94" s="443"/>
      <c r="DN94" s="443"/>
      <c r="DO94" s="443"/>
      <c r="DP94" s="443"/>
      <c r="DQ94" s="443"/>
      <c r="DR94" s="443"/>
      <c r="DS94" s="443"/>
      <c r="DT94" s="443"/>
      <c r="DU94" s="443"/>
      <c r="DV94" s="443"/>
      <c r="DW94" s="443"/>
      <c r="DX94" s="443"/>
      <c r="DY94" s="443"/>
      <c r="DZ94" s="443"/>
      <c r="EA94" s="443"/>
      <c r="EB94" s="443"/>
      <c r="EC94" s="443"/>
      <c r="ED94" s="443"/>
      <c r="EE94" s="443"/>
      <c r="EF94" s="443"/>
      <c r="EG94" s="443"/>
    </row>
    <row r="95" spans="46:137" s="270" customFormat="1" ht="15" x14ac:dyDescent="0.25">
      <c r="AT95" s="443"/>
      <c r="AU95" s="443"/>
      <c r="AV95" s="443"/>
      <c r="AW95" s="443"/>
      <c r="AX95" s="443"/>
      <c r="AY95" s="443"/>
      <c r="AZ95" s="443"/>
      <c r="BA95" s="443"/>
      <c r="BB95" s="443"/>
      <c r="BC95" s="443"/>
      <c r="BD95" s="443"/>
      <c r="BE95" s="443"/>
      <c r="BF95" s="443"/>
      <c r="BG95" s="443"/>
      <c r="BH95" s="443"/>
      <c r="BI95" s="443"/>
      <c r="BJ95" s="443"/>
      <c r="BK95" s="443"/>
      <c r="BL95" s="443"/>
      <c r="BM95" s="443"/>
      <c r="BN95" s="443"/>
      <c r="BO95" s="443"/>
      <c r="BP95" s="443"/>
      <c r="BQ95" s="443"/>
      <c r="BR95" s="443"/>
      <c r="BS95" s="443"/>
      <c r="BT95" s="443"/>
      <c r="BU95" s="443"/>
      <c r="BV95" s="443"/>
      <c r="BW95" s="443"/>
      <c r="BX95" s="443"/>
      <c r="BY95" s="443"/>
      <c r="BZ95" s="443"/>
      <c r="CA95" s="443"/>
      <c r="CB95" s="443"/>
      <c r="CC95" s="443"/>
      <c r="CD95" s="443"/>
      <c r="CE95" s="443"/>
      <c r="CF95" s="443"/>
      <c r="CG95" s="443"/>
      <c r="CH95" s="443"/>
      <c r="CI95" s="443"/>
      <c r="CJ95" s="443"/>
      <c r="CK95" s="443"/>
      <c r="CL95" s="443"/>
      <c r="CM95" s="443"/>
      <c r="CN95" s="443"/>
      <c r="CO95" s="443"/>
      <c r="CP95" s="443"/>
      <c r="CQ95" s="443"/>
      <c r="CR95" s="443"/>
      <c r="CS95" s="443"/>
      <c r="CT95" s="443"/>
      <c r="CU95" s="443"/>
      <c r="CV95" s="443"/>
      <c r="CW95" s="443"/>
      <c r="CX95" s="443"/>
      <c r="CY95" s="443"/>
      <c r="CZ95" s="443"/>
      <c r="DA95" s="443"/>
      <c r="DB95" s="443"/>
      <c r="DC95" s="443"/>
      <c r="DD95" s="443"/>
      <c r="DE95" s="443"/>
      <c r="DF95" s="443"/>
      <c r="DG95" s="443"/>
      <c r="DH95" s="443"/>
      <c r="DI95" s="443"/>
      <c r="DJ95" s="443"/>
      <c r="DK95" s="443"/>
      <c r="DL95" s="443"/>
      <c r="DM95" s="443"/>
      <c r="DN95" s="443"/>
      <c r="DO95" s="443"/>
      <c r="DP95" s="443"/>
      <c r="DQ95" s="443"/>
      <c r="DR95" s="443"/>
      <c r="DS95" s="443"/>
      <c r="DT95" s="443"/>
      <c r="DU95" s="443"/>
      <c r="DV95" s="443"/>
      <c r="DW95" s="443"/>
      <c r="DX95" s="443"/>
      <c r="DY95" s="443"/>
      <c r="DZ95" s="443"/>
      <c r="EA95" s="443"/>
      <c r="EB95" s="443"/>
      <c r="EC95" s="443"/>
      <c r="ED95" s="443"/>
      <c r="EE95" s="443"/>
      <c r="EF95" s="443"/>
      <c r="EG95" s="443"/>
    </row>
    <row r="96" spans="46:137" s="270" customFormat="1" ht="15" x14ac:dyDescent="0.25">
      <c r="AT96" s="443"/>
      <c r="AU96" s="443"/>
      <c r="AV96" s="443"/>
      <c r="AW96" s="443"/>
      <c r="AX96" s="443"/>
      <c r="AY96" s="443"/>
      <c r="AZ96" s="443"/>
      <c r="BA96" s="443"/>
      <c r="BB96" s="443"/>
      <c r="BC96" s="443"/>
      <c r="BD96" s="443"/>
      <c r="BE96" s="443"/>
      <c r="BF96" s="443"/>
      <c r="BG96" s="443"/>
      <c r="BH96" s="443"/>
      <c r="BI96" s="443"/>
      <c r="BJ96" s="443"/>
      <c r="BK96" s="443"/>
      <c r="BL96" s="443"/>
      <c r="BM96" s="443"/>
      <c r="BN96" s="443"/>
      <c r="BO96" s="443"/>
      <c r="BP96" s="443"/>
      <c r="BQ96" s="443"/>
      <c r="BR96" s="443"/>
      <c r="BS96" s="443"/>
      <c r="BT96" s="443"/>
      <c r="BU96" s="443"/>
      <c r="BV96" s="443"/>
      <c r="BW96" s="443"/>
      <c r="BX96" s="443"/>
      <c r="BY96" s="443"/>
      <c r="BZ96" s="443"/>
      <c r="CA96" s="443"/>
      <c r="CB96" s="443"/>
      <c r="CC96" s="443"/>
      <c r="CD96" s="443"/>
      <c r="CE96" s="443"/>
      <c r="CF96" s="443"/>
      <c r="CG96" s="443"/>
      <c r="CH96" s="443"/>
      <c r="CI96" s="443"/>
      <c r="CJ96" s="443"/>
      <c r="CK96" s="443"/>
      <c r="CL96" s="443"/>
      <c r="CM96" s="443"/>
      <c r="CN96" s="443"/>
      <c r="CO96" s="443"/>
      <c r="CP96" s="443"/>
      <c r="CQ96" s="443"/>
      <c r="CR96" s="443"/>
      <c r="CS96" s="443"/>
      <c r="CT96" s="443"/>
      <c r="CU96" s="443"/>
      <c r="CV96" s="443"/>
      <c r="CW96" s="443"/>
      <c r="CX96" s="443"/>
      <c r="CY96" s="443"/>
      <c r="CZ96" s="443"/>
      <c r="DA96" s="443"/>
      <c r="DB96" s="443"/>
      <c r="DC96" s="443"/>
      <c r="DD96" s="443"/>
      <c r="DE96" s="443"/>
      <c r="DF96" s="443"/>
      <c r="DG96" s="443"/>
      <c r="DH96" s="443"/>
      <c r="DI96" s="443"/>
      <c r="DJ96" s="443"/>
      <c r="DK96" s="443"/>
      <c r="DL96" s="443"/>
      <c r="DM96" s="443"/>
      <c r="DN96" s="443"/>
      <c r="DO96" s="443"/>
      <c r="DP96" s="443"/>
      <c r="DQ96" s="443"/>
      <c r="DR96" s="443"/>
      <c r="DS96" s="443"/>
      <c r="DT96" s="443"/>
      <c r="DU96" s="443"/>
      <c r="DV96" s="443"/>
      <c r="DW96" s="443"/>
      <c r="DX96" s="443"/>
      <c r="DY96" s="443"/>
      <c r="DZ96" s="443"/>
      <c r="EA96" s="443"/>
      <c r="EB96" s="443"/>
      <c r="EC96" s="443"/>
      <c r="ED96" s="443"/>
      <c r="EE96" s="443"/>
      <c r="EF96" s="443"/>
      <c r="EG96" s="443"/>
    </row>
    <row r="97" spans="46:137" s="270" customFormat="1" ht="15" x14ac:dyDescent="0.25">
      <c r="AT97" s="443"/>
      <c r="AU97" s="443"/>
      <c r="AV97" s="443"/>
      <c r="AW97" s="443"/>
      <c r="AX97" s="443"/>
      <c r="AY97" s="443"/>
      <c r="AZ97" s="443"/>
      <c r="BA97" s="443"/>
      <c r="BB97" s="443"/>
      <c r="BC97" s="443"/>
      <c r="BD97" s="443"/>
      <c r="BE97" s="443"/>
      <c r="BF97" s="443"/>
      <c r="BG97" s="443"/>
      <c r="BH97" s="443"/>
      <c r="BI97" s="443"/>
      <c r="BJ97" s="443"/>
      <c r="BK97" s="443"/>
      <c r="BL97" s="443"/>
      <c r="BM97" s="443"/>
      <c r="BN97" s="443"/>
      <c r="BO97" s="443"/>
      <c r="BP97" s="443"/>
      <c r="BQ97" s="443"/>
      <c r="BR97" s="443"/>
      <c r="BS97" s="443"/>
      <c r="BT97" s="443"/>
      <c r="BU97" s="443"/>
      <c r="BV97" s="443"/>
      <c r="BW97" s="443"/>
      <c r="BX97" s="443"/>
      <c r="BY97" s="443"/>
      <c r="BZ97" s="443"/>
      <c r="CA97" s="443"/>
      <c r="CB97" s="443"/>
      <c r="CC97" s="443"/>
      <c r="CD97" s="443"/>
      <c r="CE97" s="443"/>
      <c r="CF97" s="443"/>
      <c r="CG97" s="443"/>
      <c r="CH97" s="443"/>
      <c r="CI97" s="443"/>
      <c r="CJ97" s="443"/>
      <c r="CK97" s="443"/>
      <c r="CL97" s="443"/>
      <c r="CM97" s="443"/>
      <c r="CN97" s="443"/>
      <c r="CO97" s="443"/>
      <c r="CP97" s="443"/>
      <c r="CQ97" s="443"/>
      <c r="CR97" s="443"/>
      <c r="CS97" s="443"/>
      <c r="CT97" s="443"/>
      <c r="CU97" s="443"/>
      <c r="CV97" s="443"/>
      <c r="CW97" s="443"/>
      <c r="CX97" s="443"/>
      <c r="CY97" s="443"/>
      <c r="CZ97" s="443"/>
      <c r="DA97" s="443"/>
      <c r="DB97" s="443"/>
      <c r="DC97" s="443"/>
      <c r="DD97" s="443"/>
      <c r="DE97" s="443"/>
      <c r="DF97" s="443"/>
      <c r="DG97" s="443"/>
      <c r="DH97" s="443"/>
      <c r="DI97" s="443"/>
      <c r="DJ97" s="443"/>
      <c r="DK97" s="443"/>
      <c r="DL97" s="443"/>
      <c r="DM97" s="443"/>
      <c r="DN97" s="443"/>
      <c r="DO97" s="443"/>
      <c r="DP97" s="443"/>
      <c r="DQ97" s="443"/>
      <c r="DR97" s="443"/>
      <c r="DS97" s="443"/>
      <c r="DT97" s="443"/>
      <c r="DU97" s="443"/>
      <c r="DV97" s="443"/>
      <c r="DW97" s="443"/>
      <c r="DX97" s="443"/>
      <c r="DY97" s="443"/>
      <c r="DZ97" s="443"/>
      <c r="EA97" s="443"/>
      <c r="EB97" s="443"/>
      <c r="EC97" s="443"/>
      <c r="ED97" s="443"/>
      <c r="EE97" s="443"/>
      <c r="EF97" s="443"/>
      <c r="EG97" s="443"/>
    </row>
    <row r="98" spans="46:137" s="270" customFormat="1" ht="15" x14ac:dyDescent="0.25">
      <c r="AT98" s="443"/>
      <c r="AU98" s="443"/>
      <c r="AV98" s="443"/>
      <c r="AW98" s="443"/>
      <c r="AX98" s="443"/>
      <c r="AY98" s="443"/>
      <c r="AZ98" s="443"/>
      <c r="BA98" s="443"/>
      <c r="BB98" s="443"/>
      <c r="BC98" s="443"/>
      <c r="BD98" s="443"/>
      <c r="BE98" s="443"/>
      <c r="BF98" s="443"/>
      <c r="BG98" s="443"/>
      <c r="BH98" s="443"/>
      <c r="BI98" s="443"/>
      <c r="BJ98" s="443"/>
      <c r="BK98" s="443"/>
      <c r="BL98" s="443"/>
      <c r="BM98" s="443"/>
      <c r="BN98" s="443"/>
      <c r="BO98" s="443"/>
      <c r="BP98" s="443"/>
      <c r="BQ98" s="443"/>
      <c r="BR98" s="443"/>
      <c r="BS98" s="443"/>
      <c r="BT98" s="443"/>
      <c r="BU98" s="443"/>
      <c r="BV98" s="443"/>
      <c r="BW98" s="443"/>
      <c r="BX98" s="443"/>
      <c r="BY98" s="443"/>
      <c r="BZ98" s="443"/>
      <c r="CA98" s="443"/>
      <c r="CB98" s="443"/>
      <c r="CC98" s="443"/>
      <c r="CD98" s="443"/>
      <c r="CE98" s="443"/>
      <c r="CF98" s="443"/>
      <c r="CG98" s="443"/>
      <c r="CH98" s="443"/>
      <c r="CI98" s="443"/>
      <c r="CJ98" s="443"/>
      <c r="CK98" s="443"/>
      <c r="CL98" s="443"/>
      <c r="CM98" s="443"/>
      <c r="CN98" s="443"/>
      <c r="CO98" s="443"/>
      <c r="CP98" s="443"/>
      <c r="CQ98" s="443"/>
      <c r="CR98" s="443"/>
      <c r="CS98" s="443"/>
      <c r="CT98" s="443"/>
      <c r="CU98" s="443"/>
      <c r="CV98" s="443"/>
      <c r="CW98" s="443"/>
      <c r="CX98" s="443"/>
      <c r="CY98" s="443"/>
      <c r="CZ98" s="443"/>
      <c r="DA98" s="443"/>
      <c r="DB98" s="443"/>
      <c r="DC98" s="443"/>
      <c r="DD98" s="443"/>
      <c r="DE98" s="443"/>
      <c r="DF98" s="443"/>
      <c r="DG98" s="443"/>
      <c r="DH98" s="443"/>
      <c r="DI98" s="443"/>
      <c r="DJ98" s="443"/>
      <c r="DK98" s="443"/>
      <c r="DL98" s="443"/>
      <c r="DM98" s="443"/>
      <c r="DN98" s="443"/>
      <c r="DO98" s="443"/>
      <c r="DP98" s="443"/>
      <c r="DQ98" s="443"/>
      <c r="DR98" s="443"/>
      <c r="DS98" s="443"/>
      <c r="DT98" s="443"/>
      <c r="DU98" s="443"/>
      <c r="DV98" s="443"/>
      <c r="DW98" s="443"/>
      <c r="DX98" s="443"/>
      <c r="DY98" s="443"/>
      <c r="DZ98" s="443"/>
      <c r="EA98" s="443"/>
      <c r="EB98" s="443"/>
      <c r="EC98" s="443"/>
      <c r="ED98" s="443"/>
      <c r="EE98" s="443"/>
      <c r="EF98" s="443"/>
      <c r="EG98" s="443"/>
    </row>
    <row r="99" spans="46:137" s="270" customFormat="1" ht="15" x14ac:dyDescent="0.25">
      <c r="AT99" s="443"/>
      <c r="AU99" s="443"/>
      <c r="AV99" s="443"/>
      <c r="AW99" s="443"/>
      <c r="AX99" s="443"/>
      <c r="AY99" s="443"/>
      <c r="AZ99" s="443"/>
      <c r="BA99" s="443"/>
      <c r="BB99" s="443"/>
      <c r="BC99" s="443"/>
      <c r="BD99" s="443"/>
      <c r="BE99" s="443"/>
      <c r="BF99" s="443"/>
      <c r="BG99" s="443"/>
      <c r="BH99" s="443"/>
      <c r="BI99" s="443"/>
      <c r="BJ99" s="443"/>
      <c r="BK99" s="443"/>
      <c r="BL99" s="443"/>
      <c r="BM99" s="443"/>
      <c r="BN99" s="443"/>
      <c r="BO99" s="443"/>
      <c r="BP99" s="443"/>
      <c r="BQ99" s="443"/>
      <c r="BR99" s="443"/>
      <c r="BS99" s="443"/>
      <c r="BT99" s="443"/>
      <c r="BU99" s="443"/>
      <c r="BV99" s="443"/>
      <c r="BW99" s="443"/>
      <c r="BX99" s="443"/>
      <c r="BY99" s="443"/>
      <c r="BZ99" s="443"/>
      <c r="CA99" s="443"/>
      <c r="CB99" s="443"/>
      <c r="CC99" s="443"/>
      <c r="CD99" s="443"/>
      <c r="CE99" s="443"/>
      <c r="CF99" s="443"/>
      <c r="CG99" s="443"/>
      <c r="CH99" s="443"/>
      <c r="CI99" s="443"/>
      <c r="CJ99" s="443"/>
      <c r="CK99" s="443"/>
      <c r="CL99" s="443"/>
      <c r="CM99" s="443"/>
      <c r="CN99" s="443"/>
      <c r="CO99" s="443"/>
      <c r="CP99" s="443"/>
      <c r="CQ99" s="443"/>
      <c r="CR99" s="443"/>
      <c r="CS99" s="443"/>
      <c r="CT99" s="443"/>
      <c r="CU99" s="443"/>
      <c r="CV99" s="443"/>
      <c r="CW99" s="443"/>
      <c r="CX99" s="443"/>
      <c r="CY99" s="443"/>
      <c r="CZ99" s="443"/>
      <c r="DA99" s="443"/>
      <c r="DB99" s="443"/>
      <c r="DC99" s="443"/>
      <c r="DD99" s="443"/>
      <c r="DE99" s="443"/>
      <c r="DF99" s="443"/>
      <c r="DG99" s="443"/>
      <c r="DH99" s="443"/>
      <c r="DI99" s="443"/>
      <c r="DJ99" s="443"/>
      <c r="DK99" s="443"/>
      <c r="DL99" s="443"/>
      <c r="DM99" s="443"/>
      <c r="DN99" s="443"/>
      <c r="DO99" s="443"/>
      <c r="DP99" s="443"/>
      <c r="DQ99" s="443"/>
      <c r="DR99" s="443"/>
      <c r="DS99" s="443"/>
      <c r="DT99" s="443"/>
      <c r="DU99" s="443"/>
      <c r="DV99" s="443"/>
      <c r="DW99" s="443"/>
      <c r="DX99" s="443"/>
      <c r="DY99" s="443"/>
      <c r="DZ99" s="443"/>
      <c r="EA99" s="443"/>
      <c r="EB99" s="443"/>
      <c r="EC99" s="443"/>
      <c r="ED99" s="443"/>
      <c r="EE99" s="443"/>
      <c r="EF99" s="443"/>
      <c r="EG99" s="443"/>
    </row>
    <row r="100" spans="46:137" s="270" customFormat="1" ht="15" x14ac:dyDescent="0.25">
      <c r="AT100" s="443"/>
      <c r="AU100" s="443"/>
      <c r="AV100" s="443"/>
      <c r="AW100" s="443"/>
      <c r="AX100" s="443"/>
      <c r="AY100" s="443"/>
      <c r="AZ100" s="443"/>
      <c r="BA100" s="443"/>
      <c r="BB100" s="443"/>
      <c r="BC100" s="443"/>
      <c r="BD100" s="443"/>
      <c r="BE100" s="443"/>
      <c r="BF100" s="443"/>
      <c r="BG100" s="443"/>
      <c r="BH100" s="443"/>
      <c r="BI100" s="443"/>
      <c r="BJ100" s="443"/>
      <c r="BK100" s="443"/>
      <c r="BL100" s="443"/>
      <c r="BM100" s="443"/>
      <c r="BN100" s="443"/>
      <c r="BO100" s="443"/>
      <c r="BP100" s="443"/>
      <c r="BQ100" s="443"/>
      <c r="BR100" s="443"/>
      <c r="BS100" s="443"/>
      <c r="BT100" s="443"/>
      <c r="BU100" s="443"/>
      <c r="BV100" s="443"/>
      <c r="BW100" s="443"/>
      <c r="BX100" s="443"/>
      <c r="BY100" s="443"/>
      <c r="BZ100" s="443"/>
      <c r="CA100" s="443"/>
      <c r="CB100" s="443"/>
      <c r="CC100" s="443"/>
      <c r="CD100" s="443"/>
      <c r="CE100" s="443"/>
      <c r="CF100" s="443"/>
      <c r="CG100" s="443"/>
      <c r="CH100" s="443"/>
      <c r="CI100" s="443"/>
      <c r="CJ100" s="443"/>
      <c r="CK100" s="443"/>
      <c r="CL100" s="443"/>
      <c r="CM100" s="443"/>
      <c r="CN100" s="443"/>
      <c r="CO100" s="443"/>
      <c r="CP100" s="443"/>
      <c r="CQ100" s="443"/>
      <c r="CR100" s="443"/>
      <c r="CS100" s="443"/>
      <c r="CT100" s="443"/>
      <c r="CU100" s="443"/>
      <c r="CV100" s="443"/>
      <c r="CW100" s="443"/>
      <c r="CX100" s="443"/>
      <c r="CY100" s="443"/>
      <c r="CZ100" s="443"/>
      <c r="DA100" s="443"/>
      <c r="DB100" s="443"/>
      <c r="DC100" s="443"/>
      <c r="DD100" s="443"/>
      <c r="DE100" s="443"/>
      <c r="DF100" s="443"/>
      <c r="DG100" s="443"/>
      <c r="DH100" s="443"/>
      <c r="DI100" s="443"/>
      <c r="DJ100" s="443"/>
      <c r="DK100" s="443"/>
      <c r="DL100" s="443"/>
      <c r="DM100" s="443"/>
      <c r="DN100" s="443"/>
      <c r="DO100" s="443"/>
      <c r="DP100" s="443"/>
      <c r="DQ100" s="443"/>
      <c r="DR100" s="443"/>
      <c r="DS100" s="443"/>
      <c r="DT100" s="443"/>
      <c r="DU100" s="443"/>
      <c r="DV100" s="443"/>
      <c r="DW100" s="443"/>
      <c r="DX100" s="443"/>
      <c r="DY100" s="443"/>
      <c r="DZ100" s="443"/>
      <c r="EA100" s="443"/>
      <c r="EB100" s="443"/>
      <c r="EC100" s="443"/>
      <c r="ED100" s="443"/>
      <c r="EE100" s="443"/>
      <c r="EF100" s="443"/>
      <c r="EG100" s="443"/>
    </row>
    <row r="101" spans="46:137" s="270" customFormat="1" ht="15" x14ac:dyDescent="0.25">
      <c r="AT101" s="443"/>
      <c r="AU101" s="443"/>
      <c r="AV101" s="443"/>
      <c r="AW101" s="443"/>
      <c r="AX101" s="443"/>
      <c r="AY101" s="443"/>
      <c r="AZ101" s="443"/>
      <c r="BA101" s="443"/>
      <c r="BB101" s="443"/>
      <c r="BC101" s="443"/>
      <c r="BD101" s="443"/>
      <c r="BE101" s="443"/>
      <c r="BF101" s="443"/>
      <c r="BG101" s="443"/>
      <c r="BH101" s="443"/>
      <c r="BI101" s="443"/>
      <c r="BJ101" s="443"/>
      <c r="BK101" s="443"/>
      <c r="BL101" s="443"/>
      <c r="BM101" s="443"/>
      <c r="BN101" s="443"/>
      <c r="BO101" s="443"/>
      <c r="BP101" s="443"/>
      <c r="BQ101" s="443"/>
      <c r="BR101" s="443"/>
      <c r="BS101" s="443"/>
      <c r="BT101" s="443"/>
      <c r="BU101" s="443"/>
      <c r="BV101" s="443"/>
      <c r="BW101" s="443"/>
      <c r="BX101" s="443"/>
      <c r="BY101" s="443"/>
      <c r="BZ101" s="443"/>
      <c r="CA101" s="443"/>
      <c r="CB101" s="443"/>
      <c r="CC101" s="443"/>
      <c r="CD101" s="443"/>
      <c r="CE101" s="443"/>
      <c r="CF101" s="443"/>
      <c r="CG101" s="443"/>
      <c r="CH101" s="443"/>
      <c r="CI101" s="443"/>
      <c r="CJ101" s="443"/>
      <c r="CK101" s="443"/>
      <c r="CL101" s="443"/>
      <c r="CM101" s="443"/>
      <c r="CN101" s="443"/>
      <c r="CO101" s="443"/>
      <c r="CP101" s="443"/>
      <c r="CQ101" s="443"/>
      <c r="CR101" s="443"/>
      <c r="CS101" s="443"/>
      <c r="CT101" s="443"/>
      <c r="CU101" s="443"/>
      <c r="CV101" s="443"/>
      <c r="CW101" s="443"/>
      <c r="CX101" s="443"/>
      <c r="CY101" s="443"/>
      <c r="CZ101" s="443"/>
      <c r="DA101" s="443"/>
      <c r="DB101" s="443"/>
      <c r="DC101" s="443"/>
      <c r="DD101" s="443"/>
      <c r="DE101" s="443"/>
      <c r="DF101" s="443"/>
      <c r="DG101" s="443"/>
      <c r="DH101" s="443"/>
      <c r="DI101" s="443"/>
      <c r="DJ101" s="443"/>
      <c r="DK101" s="443"/>
      <c r="DL101" s="443"/>
      <c r="DM101" s="443"/>
      <c r="DN101" s="443"/>
      <c r="DO101" s="443"/>
      <c r="DP101" s="443"/>
      <c r="DQ101" s="443"/>
      <c r="DR101" s="443"/>
      <c r="DS101" s="443"/>
      <c r="DT101" s="443"/>
      <c r="DU101" s="443"/>
      <c r="DV101" s="443"/>
      <c r="DW101" s="443"/>
      <c r="DX101" s="443"/>
      <c r="DY101" s="443"/>
      <c r="DZ101" s="443"/>
      <c r="EA101" s="443"/>
      <c r="EB101" s="443"/>
      <c r="EC101" s="443"/>
      <c r="ED101" s="443"/>
      <c r="EE101" s="443"/>
      <c r="EF101" s="443"/>
      <c r="EG101" s="443"/>
    </row>
    <row r="102" spans="46:137" s="270" customFormat="1" ht="15" x14ac:dyDescent="0.25">
      <c r="AT102" s="443"/>
      <c r="AU102" s="443"/>
      <c r="AV102" s="443"/>
      <c r="AW102" s="443"/>
      <c r="AX102" s="443"/>
      <c r="AY102" s="443"/>
      <c r="AZ102" s="443"/>
      <c r="BA102" s="443"/>
      <c r="BB102" s="443"/>
      <c r="BC102" s="443"/>
      <c r="BD102" s="443"/>
      <c r="BE102" s="443"/>
      <c r="BF102" s="443"/>
      <c r="BG102" s="443"/>
      <c r="BH102" s="443"/>
      <c r="BI102" s="443"/>
      <c r="BJ102" s="443"/>
      <c r="BK102" s="443"/>
      <c r="BL102" s="443"/>
      <c r="BM102" s="443"/>
      <c r="BN102" s="443"/>
      <c r="BO102" s="443"/>
      <c r="BP102" s="443"/>
      <c r="BQ102" s="443"/>
      <c r="BR102" s="443"/>
      <c r="BS102" s="443"/>
      <c r="BT102" s="443"/>
      <c r="BU102" s="443"/>
      <c r="BV102" s="443"/>
      <c r="BW102" s="443"/>
      <c r="BX102" s="443"/>
      <c r="BY102" s="443"/>
      <c r="BZ102" s="443"/>
      <c r="CA102" s="443"/>
      <c r="CB102" s="443"/>
      <c r="CC102" s="443"/>
      <c r="CD102" s="443"/>
      <c r="CE102" s="443"/>
      <c r="CF102" s="443"/>
      <c r="CG102" s="443"/>
      <c r="CH102" s="443"/>
      <c r="CI102" s="443"/>
      <c r="CJ102" s="443"/>
      <c r="CK102" s="443"/>
      <c r="CL102" s="443"/>
      <c r="CM102" s="443"/>
      <c r="CN102" s="443"/>
      <c r="CO102" s="443"/>
      <c r="CP102" s="443"/>
      <c r="CQ102" s="443"/>
      <c r="CR102" s="443"/>
      <c r="CS102" s="443"/>
      <c r="CT102" s="443"/>
      <c r="CU102" s="443"/>
      <c r="CV102" s="443"/>
      <c r="CW102" s="443"/>
      <c r="CX102" s="443"/>
      <c r="CY102" s="443"/>
      <c r="CZ102" s="443"/>
      <c r="DA102" s="443"/>
      <c r="DB102" s="443"/>
      <c r="DC102" s="443"/>
      <c r="DD102" s="443"/>
      <c r="DE102" s="443"/>
      <c r="DF102" s="443"/>
      <c r="DG102" s="443"/>
      <c r="DH102" s="443"/>
      <c r="DI102" s="443"/>
      <c r="DJ102" s="443"/>
      <c r="DK102" s="443"/>
      <c r="DL102" s="443"/>
      <c r="DM102" s="443"/>
      <c r="DN102" s="443"/>
      <c r="DO102" s="443"/>
      <c r="DP102" s="443"/>
      <c r="DQ102" s="443"/>
      <c r="DR102" s="443"/>
      <c r="DS102" s="443"/>
      <c r="DT102" s="443"/>
      <c r="DU102" s="443"/>
      <c r="DV102" s="443"/>
      <c r="DW102" s="443"/>
      <c r="DX102" s="443"/>
      <c r="DY102" s="443"/>
      <c r="DZ102" s="443"/>
      <c r="EA102" s="443"/>
      <c r="EB102" s="443"/>
      <c r="EC102" s="443"/>
      <c r="ED102" s="443"/>
      <c r="EE102" s="443"/>
      <c r="EF102" s="443"/>
      <c r="EG102" s="443"/>
    </row>
    <row r="103" spans="46:137" s="270" customFormat="1" ht="15" x14ac:dyDescent="0.25">
      <c r="AT103" s="443"/>
      <c r="AU103" s="443"/>
      <c r="AV103" s="443"/>
      <c r="AW103" s="443"/>
      <c r="AX103" s="443"/>
      <c r="AY103" s="443"/>
      <c r="AZ103" s="443"/>
      <c r="BA103" s="443"/>
      <c r="BB103" s="443"/>
      <c r="BC103" s="443"/>
      <c r="BD103" s="443"/>
      <c r="BE103" s="443"/>
      <c r="BF103" s="443"/>
      <c r="BG103" s="443"/>
      <c r="BH103" s="443"/>
      <c r="BI103" s="443"/>
      <c r="BJ103" s="443"/>
      <c r="BK103" s="443"/>
      <c r="BL103" s="443"/>
      <c r="BM103" s="443"/>
      <c r="BN103" s="443"/>
      <c r="BO103" s="443"/>
      <c r="BP103" s="443"/>
      <c r="BQ103" s="443"/>
      <c r="BR103" s="443"/>
      <c r="BS103" s="443"/>
      <c r="BT103" s="443"/>
      <c r="BU103" s="443"/>
      <c r="BV103" s="443"/>
      <c r="BW103" s="443"/>
      <c r="BX103" s="443"/>
      <c r="BY103" s="443"/>
      <c r="BZ103" s="443"/>
      <c r="CA103" s="443"/>
      <c r="CB103" s="443"/>
      <c r="CC103" s="443"/>
      <c r="CD103" s="443"/>
      <c r="CE103" s="443"/>
      <c r="CF103" s="443"/>
      <c r="CG103" s="443"/>
      <c r="CH103" s="443"/>
      <c r="CI103" s="443"/>
      <c r="CJ103" s="443"/>
      <c r="CK103" s="443"/>
      <c r="CL103" s="443"/>
      <c r="CM103" s="443"/>
      <c r="CN103" s="443"/>
      <c r="CO103" s="443"/>
      <c r="CP103" s="443"/>
      <c r="CQ103" s="443"/>
      <c r="CR103" s="443"/>
      <c r="CS103" s="443"/>
      <c r="CT103" s="443"/>
      <c r="CU103" s="443"/>
      <c r="CV103" s="443"/>
      <c r="CW103" s="443"/>
      <c r="CX103" s="443"/>
      <c r="CY103" s="443"/>
      <c r="CZ103" s="443"/>
      <c r="DA103" s="443"/>
      <c r="DB103" s="443"/>
      <c r="DC103" s="443"/>
      <c r="DD103" s="443"/>
      <c r="DE103" s="443"/>
      <c r="DF103" s="443"/>
      <c r="DG103" s="443"/>
      <c r="DH103" s="443"/>
      <c r="DI103" s="443"/>
      <c r="DJ103" s="443"/>
      <c r="DK103" s="443"/>
      <c r="DL103" s="443"/>
      <c r="DM103" s="443"/>
      <c r="DN103" s="443"/>
      <c r="DO103" s="443"/>
      <c r="DP103" s="443"/>
      <c r="DQ103" s="443"/>
      <c r="DR103" s="443"/>
      <c r="DS103" s="443"/>
      <c r="DT103" s="443"/>
      <c r="DU103" s="443"/>
      <c r="DV103" s="443"/>
      <c r="DW103" s="443"/>
      <c r="DX103" s="443"/>
      <c r="DY103" s="443"/>
      <c r="DZ103" s="443"/>
      <c r="EA103" s="443"/>
      <c r="EB103" s="443"/>
      <c r="EC103" s="443"/>
      <c r="ED103" s="443"/>
      <c r="EE103" s="443"/>
      <c r="EF103" s="443"/>
      <c r="EG103" s="443"/>
    </row>
    <row r="104" spans="46:137" s="270" customFormat="1" ht="15" x14ac:dyDescent="0.25">
      <c r="AT104" s="443"/>
      <c r="AU104" s="443"/>
      <c r="AV104" s="443"/>
      <c r="AW104" s="443"/>
      <c r="AX104" s="443"/>
      <c r="AY104" s="443"/>
      <c r="AZ104" s="443"/>
      <c r="BA104" s="443"/>
      <c r="BB104" s="443"/>
      <c r="BC104" s="443"/>
      <c r="BD104" s="443"/>
      <c r="BE104" s="443"/>
      <c r="BF104" s="443"/>
      <c r="BG104" s="443"/>
      <c r="BH104" s="443"/>
      <c r="BI104" s="443"/>
      <c r="BJ104" s="443"/>
      <c r="BK104" s="443"/>
      <c r="BL104" s="443"/>
      <c r="BM104" s="443"/>
      <c r="BN104" s="443"/>
      <c r="BO104" s="443"/>
      <c r="BP104" s="443"/>
      <c r="BQ104" s="443"/>
      <c r="BR104" s="443"/>
      <c r="BS104" s="443"/>
      <c r="BT104" s="443"/>
      <c r="BU104" s="443"/>
      <c r="BV104" s="443"/>
      <c r="BW104" s="443"/>
      <c r="BX104" s="443"/>
      <c r="BY104" s="443"/>
      <c r="BZ104" s="443"/>
      <c r="CA104" s="443"/>
      <c r="CB104" s="443"/>
      <c r="CC104" s="443"/>
      <c r="CD104" s="443"/>
      <c r="CE104" s="443"/>
      <c r="CF104" s="443"/>
      <c r="CG104" s="443"/>
      <c r="CH104" s="443"/>
      <c r="CI104" s="443"/>
      <c r="CJ104" s="443"/>
      <c r="CK104" s="443"/>
      <c r="CL104" s="443"/>
      <c r="CM104" s="443"/>
      <c r="CN104" s="443"/>
      <c r="CO104" s="443"/>
      <c r="CP104" s="443"/>
      <c r="CQ104" s="443"/>
      <c r="CR104" s="443"/>
      <c r="CS104" s="443"/>
      <c r="CT104" s="443"/>
      <c r="CU104" s="443"/>
      <c r="CV104" s="443"/>
      <c r="CW104" s="443"/>
      <c r="CX104" s="443"/>
      <c r="CY104" s="443"/>
      <c r="CZ104" s="443"/>
      <c r="DA104" s="443"/>
      <c r="DB104" s="443"/>
      <c r="DC104" s="443"/>
      <c r="DD104" s="443"/>
      <c r="DE104" s="443"/>
      <c r="DF104" s="443"/>
      <c r="DG104" s="443"/>
      <c r="DH104" s="443"/>
      <c r="DI104" s="443"/>
      <c r="DJ104" s="443"/>
      <c r="DK104" s="443"/>
      <c r="DL104" s="443"/>
      <c r="DM104" s="443"/>
      <c r="DN104" s="443"/>
      <c r="DO104" s="443"/>
      <c r="DP104" s="443"/>
      <c r="DQ104" s="443"/>
      <c r="DR104" s="443"/>
      <c r="DS104" s="443"/>
      <c r="DT104" s="443"/>
      <c r="DU104" s="443"/>
      <c r="DV104" s="443"/>
      <c r="DW104" s="443"/>
      <c r="DX104" s="443"/>
      <c r="DY104" s="443"/>
      <c r="DZ104" s="443"/>
      <c r="EA104" s="443"/>
      <c r="EB104" s="443"/>
      <c r="EC104" s="443"/>
      <c r="ED104" s="443"/>
      <c r="EE104" s="443"/>
      <c r="EF104" s="443"/>
      <c r="EG104" s="443"/>
    </row>
    <row r="105" spans="46:137" s="270" customFormat="1" ht="15" x14ac:dyDescent="0.25">
      <c r="AT105" s="443"/>
      <c r="AU105" s="443"/>
      <c r="AV105" s="443"/>
      <c r="AW105" s="443"/>
      <c r="AX105" s="443"/>
      <c r="AY105" s="443"/>
      <c r="AZ105" s="443"/>
      <c r="BA105" s="443"/>
      <c r="BB105" s="443"/>
      <c r="BC105" s="443"/>
      <c r="BD105" s="443"/>
      <c r="BE105" s="443"/>
      <c r="BF105" s="443"/>
      <c r="BG105" s="443"/>
      <c r="BH105" s="443"/>
      <c r="BI105" s="443"/>
      <c r="BJ105" s="443"/>
      <c r="BK105" s="443"/>
      <c r="BL105" s="443"/>
      <c r="BM105" s="443"/>
      <c r="BN105" s="443"/>
      <c r="BO105" s="443"/>
      <c r="BP105" s="443"/>
      <c r="BQ105" s="443"/>
      <c r="BR105" s="443"/>
      <c r="BS105" s="443"/>
      <c r="BT105" s="443"/>
      <c r="BU105" s="443"/>
      <c r="BV105" s="443"/>
      <c r="BW105" s="443"/>
      <c r="BX105" s="443"/>
      <c r="BY105" s="443"/>
      <c r="BZ105" s="443"/>
      <c r="CA105" s="443"/>
      <c r="CB105" s="443"/>
      <c r="CC105" s="443"/>
      <c r="CD105" s="443"/>
      <c r="CE105" s="443"/>
      <c r="CF105" s="443"/>
      <c r="CG105" s="443"/>
      <c r="CH105" s="443"/>
      <c r="CI105" s="443"/>
      <c r="CJ105" s="443"/>
      <c r="CK105" s="443"/>
      <c r="CL105" s="443"/>
      <c r="CM105" s="443"/>
      <c r="CN105" s="443"/>
      <c r="CO105" s="443"/>
      <c r="CP105" s="443"/>
      <c r="CQ105" s="443"/>
      <c r="CR105" s="443"/>
      <c r="CS105" s="443"/>
      <c r="CT105" s="443"/>
      <c r="CU105" s="443"/>
      <c r="CV105" s="443"/>
      <c r="CW105" s="443"/>
      <c r="CX105" s="443"/>
      <c r="CY105" s="443"/>
      <c r="CZ105" s="443"/>
      <c r="DA105" s="443"/>
      <c r="DB105" s="443"/>
      <c r="DC105" s="443"/>
      <c r="DD105" s="443"/>
      <c r="DE105" s="443"/>
      <c r="DF105" s="443"/>
      <c r="DG105" s="443"/>
      <c r="DH105" s="443"/>
      <c r="DI105" s="443"/>
      <c r="DJ105" s="443"/>
      <c r="DK105" s="443"/>
      <c r="DL105" s="443"/>
      <c r="DM105" s="443"/>
      <c r="DN105" s="443"/>
      <c r="DO105" s="443"/>
      <c r="DP105" s="443"/>
      <c r="DQ105" s="443"/>
      <c r="DR105" s="443"/>
      <c r="DS105" s="443"/>
      <c r="DT105" s="443"/>
      <c r="DU105" s="443"/>
      <c r="DV105" s="443"/>
      <c r="DW105" s="443"/>
      <c r="DX105" s="443"/>
      <c r="DY105" s="443"/>
      <c r="DZ105" s="443"/>
      <c r="EA105" s="443"/>
      <c r="EB105" s="443"/>
      <c r="EC105" s="443"/>
      <c r="ED105" s="443"/>
      <c r="EE105" s="443"/>
      <c r="EF105" s="443"/>
      <c r="EG105" s="443"/>
    </row>
    <row r="106" spans="46:137" s="270" customFormat="1" ht="15" x14ac:dyDescent="0.25">
      <c r="AT106" s="443"/>
      <c r="AU106" s="443"/>
      <c r="AV106" s="443"/>
      <c r="AW106" s="443"/>
      <c r="AX106" s="443"/>
      <c r="AY106" s="443"/>
      <c r="AZ106" s="443"/>
      <c r="BA106" s="443"/>
      <c r="BB106" s="443"/>
      <c r="BC106" s="443"/>
      <c r="BD106" s="443"/>
      <c r="BE106" s="443"/>
      <c r="BF106" s="443"/>
      <c r="BG106" s="443"/>
      <c r="BH106" s="443"/>
      <c r="BI106" s="443"/>
      <c r="BJ106" s="443"/>
      <c r="BK106" s="443"/>
      <c r="BL106" s="443"/>
      <c r="BM106" s="443"/>
      <c r="BN106" s="443"/>
      <c r="BO106" s="443"/>
      <c r="BP106" s="443"/>
      <c r="BQ106" s="443"/>
      <c r="BR106" s="443"/>
      <c r="BS106" s="443"/>
      <c r="BT106" s="443"/>
      <c r="BU106" s="443"/>
      <c r="BV106" s="443"/>
      <c r="BW106" s="443"/>
      <c r="BX106" s="443"/>
      <c r="BY106" s="443"/>
      <c r="BZ106" s="443"/>
      <c r="CA106" s="443"/>
      <c r="CB106" s="443"/>
      <c r="CC106" s="443"/>
      <c r="CD106" s="443"/>
      <c r="CE106" s="443"/>
      <c r="CF106" s="443"/>
      <c r="CG106" s="443"/>
      <c r="CH106" s="443"/>
      <c r="CI106" s="443"/>
      <c r="CJ106" s="443"/>
      <c r="CK106" s="443"/>
      <c r="CL106" s="443"/>
      <c r="CM106" s="443"/>
      <c r="CN106" s="443"/>
      <c r="CO106" s="443"/>
      <c r="CP106" s="443"/>
      <c r="CQ106" s="443"/>
      <c r="CR106" s="443"/>
      <c r="CS106" s="443"/>
      <c r="CT106" s="443"/>
      <c r="CU106" s="443"/>
      <c r="CV106" s="443"/>
      <c r="CW106" s="443"/>
      <c r="CX106" s="443"/>
      <c r="CY106" s="443"/>
      <c r="CZ106" s="443"/>
      <c r="DA106" s="443"/>
      <c r="DB106" s="443"/>
      <c r="DC106" s="443"/>
      <c r="DD106" s="443"/>
      <c r="DE106" s="443"/>
      <c r="DF106" s="443"/>
      <c r="DG106" s="443"/>
      <c r="DH106" s="443"/>
      <c r="DI106" s="443"/>
      <c r="DJ106" s="443"/>
      <c r="DK106" s="443"/>
      <c r="DL106" s="443"/>
      <c r="DM106" s="443"/>
      <c r="DN106" s="443"/>
      <c r="DO106" s="443"/>
      <c r="DP106" s="443"/>
      <c r="DQ106" s="443"/>
      <c r="DR106" s="443"/>
      <c r="DS106" s="443"/>
      <c r="DT106" s="443"/>
      <c r="DU106" s="443"/>
      <c r="DV106" s="443"/>
      <c r="DW106" s="443"/>
      <c r="DX106" s="443"/>
      <c r="DY106" s="443"/>
      <c r="DZ106" s="443"/>
      <c r="EA106" s="443"/>
      <c r="EB106" s="443"/>
      <c r="EC106" s="443"/>
      <c r="ED106" s="443"/>
      <c r="EE106" s="443"/>
      <c r="EF106" s="443"/>
      <c r="EG106" s="443"/>
    </row>
    <row r="107" spans="46:137" s="270" customFormat="1" ht="15" x14ac:dyDescent="0.25">
      <c r="AT107" s="443"/>
      <c r="AU107" s="443"/>
      <c r="AV107" s="443"/>
      <c r="AW107" s="443"/>
      <c r="AX107" s="443"/>
      <c r="AY107" s="443"/>
      <c r="AZ107" s="443"/>
      <c r="BA107" s="443"/>
      <c r="BB107" s="443"/>
      <c r="BC107" s="443"/>
      <c r="BD107" s="443"/>
      <c r="BE107" s="443"/>
      <c r="BF107" s="443"/>
      <c r="BG107" s="443"/>
      <c r="BH107" s="443"/>
      <c r="BI107" s="443"/>
      <c r="BJ107" s="443"/>
      <c r="BK107" s="443"/>
      <c r="BL107" s="443"/>
      <c r="BM107" s="443"/>
      <c r="BN107" s="443"/>
      <c r="BO107" s="443"/>
      <c r="BP107" s="443"/>
      <c r="BQ107" s="443"/>
      <c r="BR107" s="443"/>
      <c r="BS107" s="443"/>
      <c r="BT107" s="443"/>
      <c r="BU107" s="443"/>
      <c r="BV107" s="443"/>
      <c r="BW107" s="443"/>
      <c r="BX107" s="443"/>
      <c r="BY107" s="443"/>
      <c r="BZ107" s="443"/>
      <c r="CA107" s="443"/>
      <c r="CB107" s="443"/>
      <c r="CC107" s="443"/>
      <c r="CD107" s="443"/>
      <c r="CE107" s="443"/>
      <c r="CF107" s="443"/>
      <c r="CG107" s="443"/>
      <c r="CH107" s="443"/>
      <c r="CI107" s="443"/>
      <c r="CJ107" s="443"/>
      <c r="CK107" s="443"/>
      <c r="CL107" s="443"/>
      <c r="CM107" s="443"/>
      <c r="CN107" s="443"/>
      <c r="CO107" s="443"/>
      <c r="CP107" s="443"/>
      <c r="CQ107" s="443"/>
      <c r="CR107" s="443"/>
      <c r="CS107" s="443"/>
      <c r="CT107" s="443"/>
      <c r="CU107" s="443"/>
      <c r="CV107" s="443"/>
      <c r="CW107" s="443"/>
      <c r="CX107" s="443"/>
      <c r="CY107" s="443"/>
      <c r="CZ107" s="443"/>
      <c r="DA107" s="443"/>
      <c r="DB107" s="443"/>
      <c r="DC107" s="443"/>
      <c r="DD107" s="443"/>
      <c r="DE107" s="443"/>
      <c r="DF107" s="443"/>
      <c r="DG107" s="443"/>
      <c r="DH107" s="443"/>
      <c r="DI107" s="443"/>
      <c r="DJ107" s="443"/>
      <c r="DK107" s="443"/>
      <c r="DL107" s="443"/>
      <c r="DM107" s="443"/>
      <c r="DN107" s="443"/>
      <c r="DO107" s="443"/>
      <c r="DP107" s="443"/>
      <c r="DQ107" s="443"/>
      <c r="DR107" s="443"/>
      <c r="DS107" s="443"/>
      <c r="DT107" s="443"/>
      <c r="DU107" s="443"/>
      <c r="DV107" s="443"/>
      <c r="DW107" s="443"/>
      <c r="DX107" s="443"/>
      <c r="DY107" s="443"/>
      <c r="DZ107" s="443"/>
      <c r="EA107" s="443"/>
      <c r="EB107" s="443"/>
      <c r="EC107" s="443"/>
      <c r="ED107" s="443"/>
      <c r="EE107" s="443"/>
      <c r="EF107" s="443"/>
      <c r="EG107" s="443"/>
    </row>
    <row r="108" spans="46:137" s="270" customFormat="1" ht="15" x14ac:dyDescent="0.25">
      <c r="AT108" s="443"/>
      <c r="AU108" s="443"/>
      <c r="AV108" s="443"/>
      <c r="AW108" s="443"/>
      <c r="AX108" s="443"/>
      <c r="AY108" s="443"/>
      <c r="AZ108" s="443"/>
      <c r="BA108" s="443"/>
      <c r="BB108" s="443"/>
      <c r="BC108" s="443"/>
      <c r="BD108" s="443"/>
      <c r="BE108" s="443"/>
      <c r="BF108" s="443"/>
      <c r="BG108" s="443"/>
      <c r="BH108" s="443"/>
      <c r="BI108" s="443"/>
      <c r="BJ108" s="443"/>
      <c r="BK108" s="443"/>
      <c r="BL108" s="443"/>
      <c r="BM108" s="443"/>
      <c r="BN108" s="443"/>
      <c r="BO108" s="443"/>
      <c r="BP108" s="443"/>
      <c r="BQ108" s="443"/>
      <c r="BR108" s="443"/>
      <c r="BS108" s="443"/>
      <c r="BT108" s="443"/>
      <c r="BU108" s="443"/>
      <c r="BV108" s="443"/>
      <c r="BW108" s="443"/>
      <c r="BX108" s="443"/>
      <c r="BY108" s="443"/>
      <c r="BZ108" s="443"/>
      <c r="CA108" s="443"/>
      <c r="CB108" s="443"/>
      <c r="CC108" s="443"/>
      <c r="CD108" s="443"/>
      <c r="CE108" s="443"/>
      <c r="CF108" s="443"/>
      <c r="CG108" s="443"/>
      <c r="CH108" s="443"/>
      <c r="CI108" s="443"/>
      <c r="CJ108" s="443"/>
      <c r="CK108" s="443"/>
      <c r="CL108" s="443"/>
      <c r="CM108" s="443"/>
      <c r="CN108" s="443"/>
      <c r="CO108" s="443"/>
      <c r="CP108" s="443"/>
      <c r="CQ108" s="443"/>
      <c r="CR108" s="443"/>
      <c r="CS108" s="443"/>
      <c r="CT108" s="443"/>
      <c r="CU108" s="443"/>
      <c r="CV108" s="443"/>
      <c r="CW108" s="443"/>
      <c r="CX108" s="443"/>
      <c r="CY108" s="443"/>
      <c r="CZ108" s="443"/>
      <c r="DA108" s="443"/>
      <c r="DB108" s="443"/>
      <c r="DC108" s="443"/>
      <c r="DD108" s="443"/>
      <c r="DE108" s="443"/>
      <c r="DF108" s="443"/>
      <c r="DG108" s="443"/>
      <c r="DH108" s="443"/>
      <c r="DI108" s="443"/>
      <c r="DJ108" s="443"/>
      <c r="DK108" s="443"/>
      <c r="DL108" s="443"/>
      <c r="DM108" s="443"/>
      <c r="DN108" s="443"/>
      <c r="DO108" s="443"/>
      <c r="DP108" s="443"/>
      <c r="DQ108" s="443"/>
      <c r="DR108" s="443"/>
      <c r="DS108" s="443"/>
      <c r="DT108" s="443"/>
      <c r="DU108" s="443"/>
      <c r="DV108" s="443"/>
      <c r="DW108" s="443"/>
      <c r="DX108" s="443"/>
      <c r="DY108" s="443"/>
      <c r="DZ108" s="443"/>
      <c r="EA108" s="443"/>
      <c r="EB108" s="443"/>
      <c r="EC108" s="443"/>
      <c r="ED108" s="443"/>
      <c r="EE108" s="443"/>
      <c r="EF108" s="443"/>
      <c r="EG108" s="443"/>
    </row>
    <row r="109" spans="46:137" s="270" customFormat="1" ht="15" x14ac:dyDescent="0.25">
      <c r="AT109" s="443"/>
      <c r="AU109" s="443"/>
      <c r="AV109" s="443"/>
      <c r="AW109" s="443"/>
      <c r="AX109" s="443"/>
      <c r="AY109" s="443"/>
      <c r="AZ109" s="443"/>
      <c r="BA109" s="443"/>
      <c r="BB109" s="443"/>
      <c r="BC109" s="443"/>
      <c r="BD109" s="443"/>
      <c r="BE109" s="443"/>
      <c r="BF109" s="443"/>
      <c r="BG109" s="443"/>
      <c r="BH109" s="443"/>
      <c r="BI109" s="443"/>
      <c r="BJ109" s="443"/>
      <c r="BK109" s="443"/>
      <c r="BL109" s="443"/>
      <c r="BM109" s="443"/>
      <c r="BN109" s="443"/>
      <c r="BO109" s="443"/>
      <c r="BP109" s="443"/>
      <c r="BQ109" s="443"/>
      <c r="BR109" s="443"/>
      <c r="BS109" s="443"/>
      <c r="BT109" s="443"/>
      <c r="BU109" s="443"/>
      <c r="BV109" s="443"/>
      <c r="BW109" s="443"/>
      <c r="BX109" s="443"/>
      <c r="BY109" s="443"/>
      <c r="BZ109" s="443"/>
      <c r="CA109" s="443"/>
      <c r="CB109" s="443"/>
      <c r="CC109" s="443"/>
      <c r="CD109" s="443"/>
      <c r="CE109" s="443"/>
      <c r="CF109" s="443"/>
      <c r="CG109" s="443"/>
      <c r="CH109" s="443"/>
      <c r="CI109" s="443"/>
      <c r="CJ109" s="443"/>
      <c r="CK109" s="443"/>
      <c r="CL109" s="443"/>
      <c r="CM109" s="443"/>
      <c r="CN109" s="443"/>
      <c r="CO109" s="443"/>
      <c r="CP109" s="443"/>
      <c r="CQ109" s="443"/>
      <c r="CR109" s="443"/>
      <c r="CS109" s="443"/>
      <c r="CT109" s="443"/>
      <c r="CU109" s="443"/>
      <c r="CV109" s="443"/>
      <c r="CW109" s="443"/>
      <c r="CX109" s="443"/>
      <c r="CY109" s="443"/>
      <c r="CZ109" s="443"/>
      <c r="DA109" s="443"/>
      <c r="DB109" s="443"/>
      <c r="DC109" s="443"/>
      <c r="DD109" s="443"/>
      <c r="DE109" s="443"/>
      <c r="DF109" s="443"/>
      <c r="DG109" s="443"/>
      <c r="DH109" s="443"/>
      <c r="DI109" s="443"/>
      <c r="DJ109" s="443"/>
      <c r="DK109" s="443"/>
      <c r="DL109" s="443"/>
      <c r="DM109" s="443"/>
      <c r="DN109" s="443"/>
      <c r="DO109" s="443"/>
      <c r="DP109" s="443"/>
      <c r="DQ109" s="443"/>
      <c r="DR109" s="443"/>
      <c r="DS109" s="443"/>
      <c r="DT109" s="443"/>
      <c r="DU109" s="443"/>
      <c r="DV109" s="443"/>
      <c r="DW109" s="443"/>
      <c r="DX109" s="443"/>
      <c r="DY109" s="443"/>
      <c r="DZ109" s="443"/>
      <c r="EA109" s="443"/>
      <c r="EB109" s="443"/>
      <c r="EC109" s="443"/>
      <c r="ED109" s="443"/>
      <c r="EE109" s="443"/>
      <c r="EF109" s="443"/>
      <c r="EG109" s="443"/>
    </row>
    <row r="110" spans="46:137" s="270" customFormat="1" ht="15" x14ac:dyDescent="0.25">
      <c r="AT110" s="443"/>
      <c r="AU110" s="443"/>
      <c r="AV110" s="443"/>
      <c r="AW110" s="443"/>
      <c r="AX110" s="443"/>
      <c r="AY110" s="443"/>
      <c r="AZ110" s="443"/>
      <c r="BA110" s="443"/>
      <c r="BB110" s="443"/>
      <c r="BC110" s="443"/>
      <c r="BD110" s="443"/>
      <c r="BE110" s="443"/>
      <c r="BF110" s="443"/>
      <c r="BG110" s="443"/>
      <c r="BH110" s="443"/>
      <c r="BI110" s="443"/>
      <c r="BJ110" s="443"/>
      <c r="BK110" s="443"/>
      <c r="BL110" s="443"/>
      <c r="BM110" s="443"/>
      <c r="BN110" s="443"/>
      <c r="BO110" s="443"/>
      <c r="BP110" s="443"/>
      <c r="BQ110" s="443"/>
      <c r="BR110" s="443"/>
      <c r="BS110" s="443"/>
      <c r="BT110" s="443"/>
      <c r="BU110" s="443"/>
      <c r="BV110" s="443"/>
      <c r="BW110" s="443"/>
      <c r="BX110" s="443"/>
      <c r="BY110" s="443"/>
      <c r="BZ110" s="443"/>
      <c r="CA110" s="443"/>
      <c r="CB110" s="443"/>
      <c r="CC110" s="443"/>
      <c r="CD110" s="443"/>
      <c r="CE110" s="443"/>
      <c r="CF110" s="443"/>
      <c r="CG110" s="443"/>
      <c r="CH110" s="443"/>
      <c r="CI110" s="443"/>
      <c r="CJ110" s="443"/>
      <c r="CK110" s="443"/>
      <c r="CL110" s="443"/>
      <c r="CM110" s="443"/>
      <c r="CN110" s="443"/>
      <c r="CO110" s="443"/>
      <c r="CP110" s="443"/>
      <c r="CQ110" s="443"/>
      <c r="CR110" s="443"/>
      <c r="CS110" s="443"/>
      <c r="CT110" s="443"/>
      <c r="CU110" s="443"/>
      <c r="CV110" s="443"/>
      <c r="CW110" s="443"/>
      <c r="CX110" s="443"/>
      <c r="CY110" s="443"/>
      <c r="CZ110" s="443"/>
      <c r="DA110" s="443"/>
      <c r="DB110" s="443"/>
      <c r="DC110" s="443"/>
      <c r="DD110" s="443"/>
      <c r="DE110" s="443"/>
      <c r="DF110" s="443"/>
      <c r="DG110" s="443"/>
      <c r="DH110" s="443"/>
      <c r="DI110" s="443"/>
      <c r="DJ110" s="443"/>
      <c r="DK110" s="443"/>
      <c r="DL110" s="443"/>
      <c r="DM110" s="443"/>
      <c r="DN110" s="443"/>
      <c r="DO110" s="443"/>
      <c r="DP110" s="443"/>
      <c r="DQ110" s="443"/>
      <c r="DR110" s="443"/>
      <c r="DS110" s="443"/>
      <c r="DT110" s="443"/>
      <c r="DU110" s="443"/>
      <c r="DV110" s="443"/>
      <c r="DW110" s="443"/>
      <c r="DX110" s="443"/>
      <c r="DY110" s="443"/>
      <c r="DZ110" s="443"/>
      <c r="EA110" s="443"/>
      <c r="EB110" s="443"/>
      <c r="EC110" s="443"/>
      <c r="ED110" s="443"/>
      <c r="EE110" s="443"/>
      <c r="EF110" s="443"/>
      <c r="EG110" s="443"/>
    </row>
    <row r="111" spans="46:137" s="270" customFormat="1" ht="15" x14ac:dyDescent="0.25">
      <c r="AT111" s="443"/>
      <c r="AU111" s="443"/>
      <c r="AV111" s="443"/>
      <c r="AW111" s="443"/>
      <c r="AX111" s="443"/>
      <c r="AY111" s="443"/>
      <c r="AZ111" s="443"/>
      <c r="BA111" s="443"/>
      <c r="BB111" s="443"/>
      <c r="BC111" s="443"/>
      <c r="BD111" s="443"/>
      <c r="BE111" s="443"/>
      <c r="BF111" s="443"/>
      <c r="BG111" s="443"/>
      <c r="BH111" s="443"/>
      <c r="BI111" s="443"/>
      <c r="BJ111" s="443"/>
      <c r="BK111" s="443"/>
      <c r="BL111" s="443"/>
      <c r="BM111" s="443"/>
      <c r="BN111" s="443"/>
      <c r="BO111" s="443"/>
      <c r="BP111" s="443"/>
      <c r="BQ111" s="443"/>
      <c r="BR111" s="443"/>
      <c r="BS111" s="443"/>
      <c r="BT111" s="443"/>
      <c r="BU111" s="443"/>
      <c r="BV111" s="443"/>
      <c r="BW111" s="443"/>
      <c r="BX111" s="443"/>
      <c r="BY111" s="443"/>
      <c r="BZ111" s="443"/>
      <c r="CA111" s="443"/>
      <c r="CB111" s="443"/>
      <c r="CC111" s="443"/>
      <c r="CD111" s="443"/>
      <c r="CE111" s="443"/>
      <c r="CF111" s="443"/>
      <c r="CG111" s="443"/>
      <c r="CH111" s="443"/>
      <c r="CI111" s="443"/>
      <c r="CJ111" s="443"/>
      <c r="CK111" s="443"/>
      <c r="CL111" s="443"/>
      <c r="CM111" s="443"/>
      <c r="CN111" s="443"/>
      <c r="CO111" s="443"/>
      <c r="CP111" s="443"/>
      <c r="CQ111" s="443"/>
      <c r="CR111" s="443"/>
      <c r="CS111" s="443"/>
      <c r="CT111" s="443"/>
      <c r="CU111" s="443"/>
      <c r="CV111" s="443"/>
      <c r="CW111" s="443"/>
      <c r="CX111" s="443"/>
      <c r="CY111" s="443"/>
      <c r="CZ111" s="443"/>
      <c r="DA111" s="443"/>
      <c r="DB111" s="443"/>
      <c r="DC111" s="443"/>
      <c r="DD111" s="443"/>
      <c r="DE111" s="443"/>
      <c r="DF111" s="443"/>
      <c r="DG111" s="443"/>
      <c r="DH111" s="443"/>
      <c r="DI111" s="443"/>
      <c r="DJ111" s="443"/>
      <c r="DK111" s="443"/>
      <c r="DL111" s="443"/>
      <c r="DM111" s="443"/>
      <c r="DN111" s="443"/>
      <c r="DO111" s="443"/>
      <c r="DP111" s="443"/>
      <c r="DQ111" s="443"/>
      <c r="DR111" s="443"/>
      <c r="DS111" s="443"/>
      <c r="DT111" s="443"/>
      <c r="DU111" s="443"/>
      <c r="DV111" s="443"/>
      <c r="DW111" s="443"/>
      <c r="DX111" s="443"/>
      <c r="DY111" s="443"/>
      <c r="DZ111" s="443"/>
      <c r="EA111" s="443"/>
      <c r="EB111" s="443"/>
      <c r="EC111" s="443"/>
      <c r="ED111" s="443"/>
      <c r="EE111" s="443"/>
      <c r="EF111" s="443"/>
      <c r="EG111" s="443"/>
    </row>
    <row r="112" spans="46:137" s="270" customFormat="1" ht="15" x14ac:dyDescent="0.25">
      <c r="AT112" s="443"/>
      <c r="AU112" s="443"/>
      <c r="AV112" s="443"/>
      <c r="AW112" s="443"/>
      <c r="AX112" s="443"/>
      <c r="AY112" s="443"/>
      <c r="AZ112" s="443"/>
      <c r="BA112" s="443"/>
      <c r="BB112" s="443"/>
      <c r="BC112" s="443"/>
      <c r="BD112" s="443"/>
      <c r="BE112" s="443"/>
      <c r="BF112" s="443"/>
      <c r="BG112" s="443"/>
      <c r="BH112" s="443"/>
      <c r="BI112" s="443"/>
      <c r="BJ112" s="443"/>
      <c r="BK112" s="443"/>
      <c r="BL112" s="443"/>
      <c r="BM112" s="443"/>
      <c r="BN112" s="443"/>
      <c r="BO112" s="443"/>
      <c r="BP112" s="443"/>
      <c r="BQ112" s="443"/>
      <c r="BR112" s="443"/>
      <c r="BS112" s="443"/>
      <c r="BT112" s="443"/>
      <c r="BU112" s="443"/>
      <c r="BV112" s="443"/>
      <c r="BW112" s="443"/>
      <c r="BX112" s="443"/>
      <c r="BY112" s="443"/>
      <c r="BZ112" s="443"/>
      <c r="CA112" s="443"/>
      <c r="CB112" s="443"/>
      <c r="CC112" s="443"/>
      <c r="CD112" s="443"/>
      <c r="CE112" s="443"/>
      <c r="CF112" s="443"/>
      <c r="CG112" s="443"/>
      <c r="CH112" s="443"/>
      <c r="CI112" s="443"/>
      <c r="CJ112" s="443"/>
      <c r="CK112" s="443"/>
      <c r="CL112" s="443"/>
      <c r="CM112" s="443"/>
      <c r="CN112" s="443"/>
      <c r="CO112" s="443"/>
      <c r="CP112" s="443"/>
      <c r="CQ112" s="443"/>
      <c r="CR112" s="443"/>
      <c r="CS112" s="443"/>
      <c r="CT112" s="443"/>
      <c r="CU112" s="443"/>
      <c r="CV112" s="443"/>
      <c r="CW112" s="443"/>
      <c r="CX112" s="443"/>
      <c r="CY112" s="443"/>
      <c r="CZ112" s="443"/>
      <c r="DA112" s="443"/>
      <c r="DB112" s="443"/>
      <c r="DC112" s="443"/>
      <c r="DD112" s="443"/>
      <c r="DE112" s="443"/>
      <c r="DF112" s="443"/>
      <c r="DG112" s="443"/>
      <c r="DH112" s="443"/>
      <c r="DI112" s="443"/>
      <c r="DJ112" s="443"/>
      <c r="DK112" s="443"/>
      <c r="DL112" s="443"/>
      <c r="DM112" s="443"/>
      <c r="DN112" s="443"/>
      <c r="DO112" s="443"/>
      <c r="DP112" s="443"/>
      <c r="DQ112" s="443"/>
      <c r="DR112" s="443"/>
      <c r="DS112" s="443"/>
      <c r="DT112" s="443"/>
      <c r="DU112" s="443"/>
      <c r="DV112" s="443"/>
      <c r="DW112" s="443"/>
      <c r="DX112" s="443"/>
      <c r="DY112" s="443"/>
      <c r="DZ112" s="443"/>
      <c r="EA112" s="443"/>
      <c r="EB112" s="443"/>
      <c r="EC112" s="443"/>
      <c r="ED112" s="443"/>
      <c r="EE112" s="443"/>
      <c r="EF112" s="443"/>
      <c r="EG112" s="443"/>
    </row>
    <row r="113" spans="46:137" s="270" customFormat="1" ht="15" x14ac:dyDescent="0.25">
      <c r="AT113" s="443"/>
      <c r="AU113" s="443"/>
      <c r="AV113" s="443"/>
      <c r="AW113" s="443"/>
      <c r="AX113" s="443"/>
      <c r="AY113" s="443"/>
      <c r="AZ113" s="443"/>
      <c r="BA113" s="443"/>
      <c r="BB113" s="443"/>
      <c r="BC113" s="443"/>
      <c r="BD113" s="443"/>
      <c r="BE113" s="443"/>
      <c r="BF113" s="443"/>
      <c r="BG113" s="443"/>
      <c r="BH113" s="443"/>
      <c r="BI113" s="443"/>
      <c r="BJ113" s="443"/>
      <c r="BK113" s="443"/>
      <c r="BL113" s="443"/>
      <c r="BM113" s="443"/>
      <c r="BN113" s="443"/>
      <c r="BO113" s="443"/>
      <c r="BP113" s="443"/>
      <c r="BQ113" s="443"/>
      <c r="BR113" s="443"/>
      <c r="BS113" s="443"/>
      <c r="BT113" s="443"/>
      <c r="BU113" s="443"/>
      <c r="BV113" s="443"/>
      <c r="BW113" s="443"/>
      <c r="BX113" s="443"/>
      <c r="BY113" s="443"/>
      <c r="BZ113" s="443"/>
      <c r="CA113" s="443"/>
      <c r="CB113" s="443"/>
      <c r="CC113" s="443"/>
      <c r="CD113" s="443"/>
      <c r="CE113" s="443"/>
      <c r="CF113" s="443"/>
      <c r="CG113" s="443"/>
      <c r="CH113" s="443"/>
      <c r="CI113" s="443"/>
      <c r="CJ113" s="443"/>
      <c r="CK113" s="443"/>
      <c r="CL113" s="443"/>
      <c r="CM113" s="443"/>
      <c r="CN113" s="443"/>
      <c r="CO113" s="443"/>
      <c r="CP113" s="443"/>
      <c r="CQ113" s="443"/>
      <c r="CR113" s="443"/>
      <c r="CS113" s="443"/>
      <c r="CT113" s="443"/>
      <c r="CU113" s="443"/>
      <c r="CV113" s="443"/>
      <c r="CW113" s="443"/>
      <c r="CX113" s="443"/>
      <c r="CY113" s="443"/>
      <c r="CZ113" s="443"/>
      <c r="DA113" s="443"/>
      <c r="DB113" s="443"/>
      <c r="DC113" s="443"/>
      <c r="DD113" s="443"/>
      <c r="DE113" s="443"/>
      <c r="DF113" s="443"/>
      <c r="DG113" s="443"/>
      <c r="DH113" s="443"/>
      <c r="DI113" s="443"/>
      <c r="DJ113" s="443"/>
      <c r="DK113" s="443"/>
      <c r="DL113" s="443"/>
      <c r="DM113" s="443"/>
      <c r="DN113" s="443"/>
      <c r="DO113" s="443"/>
      <c r="DP113" s="443"/>
      <c r="DQ113" s="443"/>
      <c r="DR113" s="443"/>
      <c r="DS113" s="443"/>
      <c r="DT113" s="443"/>
      <c r="DU113" s="443"/>
      <c r="DV113" s="443"/>
      <c r="DW113" s="443"/>
      <c r="DX113" s="443"/>
      <c r="DY113" s="443"/>
      <c r="DZ113" s="443"/>
      <c r="EA113" s="443"/>
      <c r="EB113" s="443"/>
      <c r="EC113" s="443"/>
      <c r="ED113" s="443"/>
      <c r="EE113" s="443"/>
      <c r="EF113" s="443"/>
      <c r="EG113" s="443"/>
    </row>
    <row r="114" spans="46:137" s="270" customFormat="1" ht="15" x14ac:dyDescent="0.25">
      <c r="AT114" s="443"/>
      <c r="AU114" s="443"/>
      <c r="AV114" s="443"/>
      <c r="AW114" s="443"/>
      <c r="AX114" s="443"/>
      <c r="AY114" s="443"/>
      <c r="AZ114" s="443"/>
      <c r="BA114" s="443"/>
      <c r="BB114" s="443"/>
      <c r="BC114" s="443"/>
      <c r="BD114" s="443"/>
      <c r="BE114" s="443"/>
      <c r="BF114" s="443"/>
      <c r="BG114" s="443"/>
      <c r="BH114" s="443"/>
      <c r="BI114" s="443"/>
      <c r="BJ114" s="443"/>
      <c r="BK114" s="443"/>
      <c r="BL114" s="443"/>
      <c r="BM114" s="443"/>
      <c r="BN114" s="443"/>
      <c r="BO114" s="443"/>
      <c r="BP114" s="443"/>
      <c r="BQ114" s="443"/>
      <c r="BR114" s="443"/>
      <c r="BS114" s="443"/>
      <c r="BT114" s="443"/>
      <c r="BU114" s="443"/>
      <c r="BV114" s="443"/>
      <c r="BW114" s="443"/>
      <c r="BX114" s="443"/>
      <c r="BY114" s="443"/>
      <c r="BZ114" s="443"/>
      <c r="CA114" s="443"/>
      <c r="CB114" s="443"/>
      <c r="CC114" s="443"/>
      <c r="CD114" s="443"/>
      <c r="CE114" s="443"/>
      <c r="CF114" s="443"/>
      <c r="CG114" s="443"/>
      <c r="CH114" s="443"/>
      <c r="CI114" s="443"/>
      <c r="CJ114" s="443"/>
      <c r="CK114" s="443"/>
      <c r="CL114" s="443"/>
      <c r="CM114" s="443"/>
      <c r="CN114" s="443"/>
      <c r="CO114" s="443"/>
      <c r="CP114" s="443"/>
      <c r="CQ114" s="443"/>
      <c r="CR114" s="443"/>
      <c r="CS114" s="443"/>
      <c r="CT114" s="443"/>
      <c r="CU114" s="443"/>
      <c r="CV114" s="443"/>
      <c r="CW114" s="443"/>
      <c r="CX114" s="443"/>
      <c r="CY114" s="443"/>
      <c r="CZ114" s="443"/>
      <c r="DA114" s="443"/>
      <c r="DB114" s="443"/>
      <c r="DC114" s="443"/>
      <c r="DD114" s="443"/>
      <c r="DE114" s="443"/>
      <c r="DF114" s="443"/>
      <c r="DG114" s="443"/>
      <c r="DH114" s="443"/>
      <c r="DI114" s="443"/>
      <c r="DJ114" s="443"/>
      <c r="DK114" s="443"/>
      <c r="DL114" s="443"/>
      <c r="DM114" s="443"/>
      <c r="DN114" s="443"/>
      <c r="DO114" s="443"/>
      <c r="DP114" s="443"/>
      <c r="DQ114" s="443"/>
      <c r="DR114" s="443"/>
      <c r="DS114" s="443"/>
      <c r="DT114" s="443"/>
      <c r="DU114" s="443"/>
      <c r="DV114" s="443"/>
      <c r="DW114" s="443"/>
      <c r="DX114" s="443"/>
      <c r="DY114" s="443"/>
      <c r="DZ114" s="443"/>
      <c r="EA114" s="443"/>
      <c r="EB114" s="443"/>
      <c r="EC114" s="443"/>
      <c r="ED114" s="443"/>
      <c r="EE114" s="443"/>
      <c r="EF114" s="443"/>
      <c r="EG114" s="443"/>
    </row>
    <row r="115" spans="46:137" s="270" customFormat="1" ht="15" x14ac:dyDescent="0.25">
      <c r="AT115" s="443"/>
      <c r="AU115" s="443"/>
      <c r="AV115" s="443"/>
      <c r="AW115" s="443"/>
      <c r="AX115" s="443"/>
      <c r="AY115" s="443"/>
      <c r="AZ115" s="443"/>
      <c r="BA115" s="443"/>
      <c r="BB115" s="443"/>
      <c r="BC115" s="443"/>
      <c r="BD115" s="443"/>
      <c r="BE115" s="443"/>
      <c r="BF115" s="443"/>
      <c r="BG115" s="443"/>
      <c r="BH115" s="443"/>
      <c r="BI115" s="443"/>
      <c r="BJ115" s="443"/>
      <c r="BK115" s="443"/>
      <c r="BL115" s="443"/>
      <c r="BM115" s="443"/>
      <c r="BN115" s="443"/>
      <c r="BO115" s="443"/>
      <c r="BP115" s="443"/>
      <c r="BQ115" s="443"/>
      <c r="BR115" s="443"/>
      <c r="BS115" s="443"/>
      <c r="BT115" s="443"/>
      <c r="BU115" s="443"/>
      <c r="BV115" s="443"/>
      <c r="BW115" s="443"/>
      <c r="BX115" s="443"/>
      <c r="BY115" s="443"/>
      <c r="BZ115" s="443"/>
      <c r="CA115" s="443"/>
      <c r="CB115" s="443"/>
      <c r="CC115" s="443"/>
      <c r="CD115" s="443"/>
      <c r="CE115" s="443"/>
      <c r="CF115" s="443"/>
      <c r="CG115" s="443"/>
      <c r="CH115" s="443"/>
      <c r="CI115" s="443"/>
      <c r="CJ115" s="443"/>
      <c r="CK115" s="443"/>
      <c r="CL115" s="443"/>
      <c r="CM115" s="443"/>
      <c r="CN115" s="443"/>
      <c r="CO115" s="443"/>
      <c r="CP115" s="443"/>
      <c r="CQ115" s="443"/>
      <c r="CR115" s="443"/>
      <c r="CS115" s="443"/>
      <c r="CT115" s="443"/>
      <c r="CU115" s="443"/>
      <c r="CV115" s="443"/>
      <c r="CW115" s="443"/>
      <c r="CX115" s="443"/>
      <c r="CY115" s="443"/>
      <c r="CZ115" s="443"/>
      <c r="DA115" s="443"/>
      <c r="DB115" s="443"/>
      <c r="DC115" s="443"/>
      <c r="DD115" s="443"/>
      <c r="DE115" s="443"/>
      <c r="DF115" s="443"/>
      <c r="DG115" s="443"/>
      <c r="DH115" s="443"/>
      <c r="DI115" s="443"/>
      <c r="DJ115" s="443"/>
      <c r="DK115" s="443"/>
      <c r="DL115" s="443"/>
      <c r="DM115" s="443"/>
      <c r="DN115" s="443"/>
      <c r="DO115" s="443"/>
      <c r="DP115" s="443"/>
      <c r="DQ115" s="443"/>
      <c r="DR115" s="443"/>
      <c r="DS115" s="443"/>
      <c r="DT115" s="443"/>
      <c r="DU115" s="443"/>
      <c r="DV115" s="443"/>
      <c r="DW115" s="443"/>
      <c r="DX115" s="443"/>
      <c r="DY115" s="443"/>
      <c r="DZ115" s="443"/>
      <c r="EA115" s="443"/>
      <c r="EB115" s="443"/>
      <c r="EC115" s="443"/>
      <c r="ED115" s="443"/>
      <c r="EE115" s="443"/>
      <c r="EF115" s="443"/>
      <c r="EG115" s="443"/>
    </row>
    <row r="116" spans="46:137" s="270" customFormat="1" ht="15" x14ac:dyDescent="0.25">
      <c r="AT116" s="443"/>
      <c r="AU116" s="443"/>
      <c r="AV116" s="443"/>
      <c r="AW116" s="443"/>
      <c r="AX116" s="443"/>
      <c r="AY116" s="443"/>
      <c r="AZ116" s="443"/>
      <c r="BA116" s="443"/>
      <c r="BB116" s="443"/>
      <c r="BC116" s="443"/>
      <c r="BD116" s="443"/>
      <c r="BE116" s="443"/>
      <c r="BF116" s="443"/>
      <c r="BG116" s="443"/>
      <c r="BH116" s="443"/>
      <c r="BI116" s="443"/>
      <c r="BJ116" s="443"/>
      <c r="BK116" s="443"/>
      <c r="BL116" s="443"/>
      <c r="BM116" s="443"/>
      <c r="BN116" s="443"/>
      <c r="BO116" s="443"/>
      <c r="BP116" s="443"/>
      <c r="BQ116" s="443"/>
      <c r="BR116" s="443"/>
      <c r="BS116" s="443"/>
      <c r="BT116" s="443"/>
      <c r="BU116" s="443"/>
      <c r="BV116" s="443"/>
      <c r="BW116" s="443"/>
      <c r="BX116" s="443"/>
      <c r="BY116" s="443"/>
      <c r="BZ116" s="443"/>
      <c r="CA116" s="443"/>
      <c r="CB116" s="443"/>
      <c r="CC116" s="443"/>
      <c r="CD116" s="443"/>
      <c r="CE116" s="443"/>
      <c r="CF116" s="443"/>
      <c r="CG116" s="443"/>
      <c r="CH116" s="443"/>
      <c r="CI116" s="443"/>
      <c r="CJ116" s="443"/>
      <c r="CK116" s="443"/>
      <c r="CL116" s="443"/>
      <c r="CM116" s="443"/>
      <c r="CN116" s="443"/>
      <c r="CO116" s="443"/>
      <c r="CP116" s="443"/>
      <c r="CQ116" s="443"/>
      <c r="CR116" s="443"/>
      <c r="CS116" s="443"/>
      <c r="CT116" s="443"/>
      <c r="CU116" s="443"/>
      <c r="CV116" s="443"/>
      <c r="CW116" s="443"/>
      <c r="CX116" s="443"/>
      <c r="CY116" s="443"/>
      <c r="CZ116" s="443"/>
      <c r="DA116" s="443"/>
      <c r="DB116" s="443"/>
      <c r="DC116" s="443"/>
      <c r="DD116" s="443"/>
      <c r="DE116" s="443"/>
      <c r="DF116" s="443"/>
      <c r="DG116" s="443"/>
      <c r="DH116" s="443"/>
      <c r="DI116" s="443"/>
      <c r="DJ116" s="443"/>
      <c r="DK116" s="443"/>
      <c r="DL116" s="443"/>
      <c r="DM116" s="443"/>
      <c r="DN116" s="443"/>
      <c r="DO116" s="443"/>
      <c r="DP116" s="443"/>
      <c r="DQ116" s="443"/>
      <c r="DR116" s="443"/>
      <c r="DS116" s="443"/>
      <c r="DT116" s="443"/>
      <c r="DU116" s="443"/>
      <c r="DV116" s="443"/>
      <c r="DW116" s="443"/>
      <c r="DX116" s="443"/>
      <c r="DY116" s="443"/>
      <c r="DZ116" s="443"/>
      <c r="EA116" s="443"/>
      <c r="EB116" s="443"/>
      <c r="EC116" s="443"/>
      <c r="ED116" s="443"/>
      <c r="EE116" s="443"/>
      <c r="EF116" s="443"/>
      <c r="EG116" s="443"/>
    </row>
    <row r="117" spans="46:137" s="270" customFormat="1" ht="15" x14ac:dyDescent="0.25">
      <c r="AT117" s="443"/>
      <c r="AU117" s="443"/>
      <c r="AV117" s="443"/>
      <c r="AW117" s="443"/>
      <c r="AX117" s="443"/>
      <c r="AY117" s="443"/>
      <c r="AZ117" s="443"/>
      <c r="BA117" s="443"/>
      <c r="BB117" s="443"/>
      <c r="BC117" s="443"/>
      <c r="BD117" s="443"/>
      <c r="BE117" s="443"/>
      <c r="BF117" s="443"/>
      <c r="BG117" s="443"/>
      <c r="BH117" s="443"/>
      <c r="BI117" s="443"/>
      <c r="BJ117" s="443"/>
      <c r="BK117" s="443"/>
      <c r="BL117" s="443"/>
      <c r="BM117" s="443"/>
      <c r="BN117" s="443"/>
      <c r="BO117" s="443"/>
      <c r="BP117" s="443"/>
      <c r="BQ117" s="443"/>
      <c r="BR117" s="443"/>
      <c r="BS117" s="443"/>
      <c r="BT117" s="443"/>
      <c r="BU117" s="443"/>
      <c r="BV117" s="443"/>
      <c r="BW117" s="443"/>
      <c r="BX117" s="443"/>
      <c r="BY117" s="443"/>
      <c r="BZ117" s="443"/>
      <c r="CA117" s="443"/>
      <c r="CB117" s="443"/>
      <c r="CC117" s="443"/>
      <c r="CD117" s="443"/>
      <c r="CE117" s="443"/>
      <c r="CF117" s="443"/>
      <c r="CG117" s="443"/>
      <c r="CH117" s="443"/>
      <c r="CI117" s="443"/>
      <c r="CJ117" s="443"/>
      <c r="CK117" s="443"/>
      <c r="CL117" s="443"/>
      <c r="CM117" s="443"/>
      <c r="CN117" s="443"/>
      <c r="CO117" s="443"/>
      <c r="CP117" s="443"/>
      <c r="CQ117" s="443"/>
      <c r="CR117" s="443"/>
      <c r="CS117" s="443"/>
      <c r="CT117" s="443"/>
      <c r="CU117" s="443"/>
      <c r="CV117" s="443"/>
      <c r="CW117" s="443"/>
      <c r="CX117" s="443"/>
      <c r="CY117" s="443"/>
      <c r="CZ117" s="443"/>
      <c r="DA117" s="443"/>
      <c r="DB117" s="443"/>
      <c r="DC117" s="443"/>
      <c r="DD117" s="443"/>
      <c r="DE117" s="443"/>
      <c r="DF117" s="443"/>
      <c r="DG117" s="443"/>
      <c r="DH117" s="443"/>
      <c r="DI117" s="443"/>
      <c r="DJ117" s="443"/>
      <c r="DK117" s="443"/>
      <c r="DL117" s="443"/>
      <c r="DM117" s="443"/>
      <c r="DN117" s="443"/>
      <c r="DO117" s="443"/>
      <c r="DP117" s="443"/>
      <c r="DQ117" s="443"/>
      <c r="DR117" s="443"/>
      <c r="DS117" s="443"/>
      <c r="DT117" s="443"/>
      <c r="DU117" s="443"/>
      <c r="DV117" s="443"/>
      <c r="DW117" s="443"/>
      <c r="DX117" s="443"/>
      <c r="DY117" s="443"/>
      <c r="DZ117" s="443"/>
      <c r="EA117" s="443"/>
      <c r="EB117" s="443"/>
      <c r="EC117" s="443"/>
      <c r="ED117" s="443"/>
      <c r="EE117" s="443"/>
      <c r="EF117" s="443"/>
      <c r="EG117" s="443"/>
    </row>
    <row r="118" spans="46:137" s="270" customFormat="1" ht="15" x14ac:dyDescent="0.25">
      <c r="AT118" s="443"/>
      <c r="AU118" s="443"/>
      <c r="AV118" s="443"/>
      <c r="AW118" s="443"/>
      <c r="AX118" s="443"/>
      <c r="AY118" s="443"/>
      <c r="AZ118" s="443"/>
      <c r="BA118" s="443"/>
      <c r="BB118" s="443"/>
      <c r="BC118" s="443"/>
      <c r="BD118" s="443"/>
      <c r="BE118" s="443"/>
      <c r="BF118" s="443"/>
      <c r="BG118" s="443"/>
      <c r="BH118" s="443"/>
      <c r="BI118" s="443"/>
      <c r="BJ118" s="443"/>
      <c r="BK118" s="443"/>
      <c r="BL118" s="443"/>
      <c r="BM118" s="443"/>
      <c r="BN118" s="443"/>
      <c r="BO118" s="443"/>
      <c r="BP118" s="443"/>
      <c r="BQ118" s="443"/>
      <c r="BR118" s="443"/>
      <c r="BS118" s="443"/>
      <c r="BT118" s="443"/>
      <c r="BU118" s="443"/>
      <c r="BV118" s="443"/>
      <c r="BW118" s="443"/>
      <c r="BX118" s="443"/>
      <c r="BY118" s="443"/>
      <c r="BZ118" s="443"/>
      <c r="CA118" s="443"/>
      <c r="CB118" s="443"/>
      <c r="CC118" s="443"/>
      <c r="CD118" s="443"/>
      <c r="CE118" s="443"/>
      <c r="CF118" s="443"/>
      <c r="CG118" s="443"/>
      <c r="CH118" s="443"/>
      <c r="CI118" s="443"/>
      <c r="CJ118" s="443"/>
      <c r="CK118" s="443"/>
      <c r="CL118" s="443"/>
      <c r="CM118" s="443"/>
      <c r="CN118" s="443"/>
      <c r="CO118" s="443"/>
      <c r="CP118" s="443"/>
      <c r="CQ118" s="443"/>
      <c r="CR118" s="443"/>
      <c r="CS118" s="443"/>
      <c r="CT118" s="443"/>
      <c r="CU118" s="443"/>
      <c r="CV118" s="443"/>
      <c r="CW118" s="443"/>
      <c r="CX118" s="443"/>
      <c r="CY118" s="443"/>
      <c r="CZ118" s="443"/>
      <c r="DA118" s="443"/>
      <c r="DB118" s="443"/>
      <c r="DC118" s="443"/>
      <c r="DD118" s="443"/>
      <c r="DE118" s="443"/>
      <c r="DF118" s="443"/>
      <c r="DG118" s="443"/>
      <c r="DH118" s="443"/>
      <c r="DI118" s="443"/>
      <c r="DJ118" s="443"/>
      <c r="DK118" s="443"/>
      <c r="DL118" s="443"/>
      <c r="DM118" s="443"/>
      <c r="DN118" s="443"/>
      <c r="DO118" s="443"/>
      <c r="DP118" s="443"/>
      <c r="DQ118" s="443"/>
      <c r="DR118" s="443"/>
      <c r="DS118" s="443"/>
      <c r="DT118" s="443"/>
      <c r="DU118" s="443"/>
      <c r="DV118" s="443"/>
      <c r="DW118" s="443"/>
      <c r="DX118" s="443"/>
      <c r="DY118" s="443"/>
      <c r="DZ118" s="443"/>
      <c r="EA118" s="443"/>
      <c r="EB118" s="443"/>
      <c r="EC118" s="443"/>
      <c r="ED118" s="443"/>
      <c r="EE118" s="443"/>
      <c r="EF118" s="443"/>
      <c r="EG118" s="443"/>
    </row>
    <row r="119" spans="46:137" s="270" customFormat="1" ht="15" x14ac:dyDescent="0.25">
      <c r="AT119" s="443"/>
      <c r="AU119" s="443"/>
      <c r="AV119" s="443"/>
      <c r="AW119" s="443"/>
      <c r="AX119" s="443"/>
      <c r="AY119" s="443"/>
      <c r="AZ119" s="443"/>
      <c r="BA119" s="443"/>
      <c r="BB119" s="443"/>
      <c r="BC119" s="443"/>
      <c r="BD119" s="443"/>
      <c r="BE119" s="443"/>
      <c r="BF119" s="443"/>
      <c r="BG119" s="443"/>
      <c r="BH119" s="443"/>
      <c r="BI119" s="443"/>
      <c r="BJ119" s="443"/>
      <c r="BK119" s="443"/>
      <c r="BL119" s="443"/>
      <c r="BM119" s="443"/>
      <c r="BN119" s="443"/>
      <c r="BO119" s="443"/>
      <c r="BP119" s="443"/>
      <c r="BQ119" s="443"/>
      <c r="BR119" s="443"/>
      <c r="BS119" s="443"/>
      <c r="BT119" s="443"/>
      <c r="BU119" s="443"/>
      <c r="BV119" s="443"/>
      <c r="BW119" s="443"/>
      <c r="BX119" s="443"/>
      <c r="BY119" s="443"/>
      <c r="BZ119" s="443"/>
      <c r="CA119" s="443"/>
      <c r="CB119" s="443"/>
      <c r="CC119" s="443"/>
      <c r="CD119" s="443"/>
      <c r="CE119" s="443"/>
      <c r="CF119" s="443"/>
      <c r="CG119" s="443"/>
      <c r="CH119" s="443"/>
      <c r="CI119" s="443"/>
      <c r="CJ119" s="443"/>
      <c r="CK119" s="443"/>
      <c r="CL119" s="443"/>
      <c r="CM119" s="443"/>
      <c r="CN119" s="443"/>
      <c r="CO119" s="443"/>
      <c r="CP119" s="443"/>
      <c r="CQ119" s="443"/>
      <c r="CR119" s="443"/>
      <c r="CS119" s="443"/>
      <c r="CT119" s="443"/>
      <c r="CU119" s="443"/>
      <c r="CV119" s="443"/>
      <c r="CW119" s="443"/>
      <c r="CX119" s="443"/>
      <c r="CY119" s="443"/>
      <c r="CZ119" s="443"/>
      <c r="DA119" s="443"/>
      <c r="DB119" s="443"/>
      <c r="DC119" s="443"/>
      <c r="DD119" s="443"/>
      <c r="DE119" s="443"/>
      <c r="DF119" s="443"/>
      <c r="DG119" s="443"/>
      <c r="DH119" s="443"/>
      <c r="DI119" s="443"/>
      <c r="DJ119" s="443"/>
      <c r="DK119" s="443"/>
      <c r="DL119" s="443"/>
      <c r="DM119" s="443"/>
      <c r="DN119" s="443"/>
      <c r="DO119" s="443"/>
      <c r="DP119" s="443"/>
      <c r="DQ119" s="443"/>
      <c r="DR119" s="443"/>
      <c r="DS119" s="443"/>
      <c r="DT119" s="443"/>
      <c r="DU119" s="443"/>
      <c r="DV119" s="443"/>
      <c r="DW119" s="443"/>
      <c r="DX119" s="443"/>
      <c r="DY119" s="443"/>
      <c r="DZ119" s="443"/>
      <c r="EA119" s="443"/>
      <c r="EB119" s="443"/>
      <c r="EC119" s="443"/>
      <c r="ED119" s="443"/>
      <c r="EE119" s="443"/>
      <c r="EF119" s="443"/>
      <c r="EG119" s="443"/>
    </row>
    <row r="120" spans="46:137" s="270" customFormat="1" ht="15" x14ac:dyDescent="0.25">
      <c r="AT120" s="443"/>
      <c r="AU120" s="443"/>
      <c r="AV120" s="443"/>
      <c r="AW120" s="443"/>
      <c r="AX120" s="443"/>
      <c r="AY120" s="443"/>
      <c r="AZ120" s="443"/>
      <c r="BA120" s="443"/>
      <c r="BB120" s="443"/>
      <c r="BC120" s="443"/>
      <c r="BD120" s="443"/>
      <c r="BE120" s="443"/>
      <c r="BF120" s="443"/>
      <c r="BG120" s="443"/>
      <c r="BH120" s="443"/>
      <c r="BI120" s="443"/>
      <c r="BJ120" s="443"/>
      <c r="BK120" s="443"/>
      <c r="BL120" s="443"/>
      <c r="BM120" s="443"/>
      <c r="BN120" s="443"/>
      <c r="BO120" s="443"/>
      <c r="BP120" s="443"/>
      <c r="BQ120" s="443"/>
      <c r="BR120" s="443"/>
      <c r="BS120" s="443"/>
      <c r="BT120" s="443"/>
      <c r="BU120" s="443"/>
      <c r="BV120" s="443"/>
      <c r="BW120" s="443"/>
      <c r="BX120" s="443"/>
      <c r="BY120" s="443"/>
      <c r="BZ120" s="443"/>
      <c r="CA120" s="443"/>
      <c r="CB120" s="443"/>
      <c r="CC120" s="443"/>
      <c r="CD120" s="443"/>
      <c r="CE120" s="443"/>
      <c r="CF120" s="443"/>
      <c r="CG120" s="443"/>
      <c r="CH120" s="443"/>
      <c r="CI120" s="443"/>
      <c r="CJ120" s="443"/>
      <c r="CK120" s="443"/>
      <c r="CL120" s="443"/>
      <c r="CM120" s="443"/>
      <c r="CN120" s="443"/>
      <c r="CO120" s="443"/>
      <c r="CP120" s="443"/>
      <c r="CQ120" s="443"/>
      <c r="CR120" s="443"/>
      <c r="CS120" s="443"/>
      <c r="CT120" s="443"/>
      <c r="CU120" s="443"/>
      <c r="CV120" s="443"/>
      <c r="CW120" s="443"/>
      <c r="CX120" s="443"/>
      <c r="CY120" s="443"/>
      <c r="CZ120" s="443"/>
      <c r="DA120" s="443"/>
      <c r="DB120" s="443"/>
      <c r="DC120" s="443"/>
      <c r="DD120" s="443"/>
      <c r="DE120" s="443"/>
      <c r="DF120" s="443"/>
      <c r="DG120" s="443"/>
      <c r="DH120" s="443"/>
      <c r="DI120" s="443"/>
      <c r="DJ120" s="443"/>
      <c r="DK120" s="443"/>
      <c r="DL120" s="443"/>
      <c r="DM120" s="443"/>
      <c r="DN120" s="443"/>
      <c r="DO120" s="443"/>
      <c r="DP120" s="443"/>
      <c r="DQ120" s="443"/>
      <c r="DR120" s="443"/>
      <c r="DS120" s="443"/>
      <c r="DT120" s="443"/>
      <c r="DU120" s="443"/>
      <c r="DV120" s="443"/>
      <c r="DW120" s="443"/>
      <c r="DX120" s="443"/>
      <c r="DY120" s="443"/>
      <c r="DZ120" s="443"/>
      <c r="EA120" s="443"/>
      <c r="EB120" s="443"/>
      <c r="EC120" s="443"/>
      <c r="ED120" s="443"/>
      <c r="EE120" s="443"/>
      <c r="EF120" s="443"/>
      <c r="EG120" s="443"/>
    </row>
    <row r="121" spans="46:137" s="270" customFormat="1" ht="15" x14ac:dyDescent="0.25">
      <c r="AT121" s="443"/>
      <c r="AU121" s="443"/>
      <c r="AV121" s="443"/>
      <c r="AW121" s="443"/>
      <c r="AX121" s="443"/>
      <c r="AY121" s="443"/>
      <c r="AZ121" s="443"/>
      <c r="BA121" s="443"/>
      <c r="BB121" s="443"/>
      <c r="BC121" s="443"/>
      <c r="BD121" s="443"/>
      <c r="BE121" s="443"/>
      <c r="BF121" s="443"/>
      <c r="BG121" s="443"/>
      <c r="BH121" s="443"/>
      <c r="BI121" s="443"/>
      <c r="BJ121" s="443"/>
      <c r="BK121" s="443"/>
      <c r="BL121" s="443"/>
      <c r="BM121" s="443"/>
      <c r="BN121" s="443"/>
      <c r="BO121" s="443"/>
      <c r="BP121" s="443"/>
      <c r="BQ121" s="443"/>
      <c r="BR121" s="443"/>
      <c r="BS121" s="443"/>
      <c r="BT121" s="443"/>
      <c r="BU121" s="443"/>
      <c r="BV121" s="443"/>
      <c r="BW121" s="443"/>
      <c r="BX121" s="443"/>
      <c r="BY121" s="443"/>
      <c r="BZ121" s="443"/>
      <c r="CA121" s="443"/>
      <c r="CB121" s="443"/>
      <c r="CC121" s="443"/>
      <c r="CD121" s="443"/>
      <c r="CE121" s="443"/>
      <c r="CF121" s="443"/>
      <c r="CG121" s="443"/>
      <c r="CH121" s="443"/>
      <c r="CI121" s="443"/>
      <c r="CJ121" s="443"/>
      <c r="CK121" s="443"/>
      <c r="CL121" s="443"/>
      <c r="CM121" s="443"/>
      <c r="CN121" s="443"/>
      <c r="CO121" s="443"/>
      <c r="CP121" s="443"/>
      <c r="CQ121" s="443"/>
      <c r="CR121" s="443"/>
      <c r="CS121" s="443"/>
      <c r="CT121" s="443"/>
      <c r="CU121" s="443"/>
      <c r="CV121" s="443"/>
      <c r="CW121" s="443"/>
      <c r="CX121" s="443"/>
      <c r="CY121" s="443"/>
      <c r="CZ121" s="443"/>
      <c r="DA121" s="443"/>
      <c r="DB121" s="443"/>
      <c r="DC121" s="443"/>
      <c r="DD121" s="443"/>
      <c r="DE121" s="443"/>
      <c r="DF121" s="443"/>
      <c r="DG121" s="443"/>
      <c r="DH121" s="443"/>
      <c r="DI121" s="443"/>
      <c r="DJ121" s="443"/>
      <c r="DK121" s="443"/>
      <c r="DL121" s="443"/>
      <c r="DM121" s="443"/>
      <c r="DN121" s="443"/>
      <c r="DO121" s="443"/>
      <c r="DP121" s="443"/>
      <c r="DQ121" s="443"/>
      <c r="DR121" s="443"/>
      <c r="DS121" s="443"/>
      <c r="DT121" s="443"/>
      <c r="DU121" s="443"/>
      <c r="DV121" s="443"/>
      <c r="DW121" s="443"/>
      <c r="DX121" s="443"/>
      <c r="DY121" s="443"/>
      <c r="DZ121" s="443"/>
      <c r="EA121" s="443"/>
      <c r="EB121" s="443"/>
      <c r="EC121" s="443"/>
      <c r="ED121" s="443"/>
      <c r="EE121" s="443"/>
      <c r="EF121" s="443"/>
      <c r="EG121" s="443"/>
    </row>
    <row r="122" spans="46:137" s="270" customFormat="1" ht="15" x14ac:dyDescent="0.25">
      <c r="AT122" s="443"/>
      <c r="AU122" s="443"/>
      <c r="AV122" s="443"/>
      <c r="AW122" s="443"/>
      <c r="AX122" s="443"/>
      <c r="AY122" s="443"/>
      <c r="AZ122" s="443"/>
      <c r="BA122" s="443"/>
      <c r="BB122" s="443"/>
      <c r="BC122" s="443"/>
      <c r="BD122" s="443"/>
      <c r="BE122" s="443"/>
      <c r="BF122" s="443"/>
      <c r="BG122" s="443"/>
      <c r="BH122" s="443"/>
      <c r="BI122" s="443"/>
      <c r="BJ122" s="443"/>
      <c r="BK122" s="443"/>
      <c r="BL122" s="443"/>
      <c r="BM122" s="443"/>
      <c r="BN122" s="443"/>
      <c r="BO122" s="443"/>
      <c r="BP122" s="443"/>
      <c r="BQ122" s="443"/>
      <c r="BR122" s="443"/>
      <c r="BS122" s="443"/>
      <c r="BT122" s="443"/>
      <c r="BU122" s="443"/>
      <c r="BV122" s="443"/>
      <c r="BW122" s="443"/>
      <c r="BX122" s="443"/>
      <c r="BY122" s="443"/>
      <c r="BZ122" s="443"/>
      <c r="CA122" s="443"/>
      <c r="CB122" s="443"/>
      <c r="CC122" s="443"/>
      <c r="CD122" s="443"/>
      <c r="CE122" s="443"/>
      <c r="CF122" s="443"/>
      <c r="CG122" s="443"/>
      <c r="CH122" s="443"/>
      <c r="CI122" s="443"/>
      <c r="CJ122" s="443"/>
      <c r="CK122" s="443"/>
      <c r="CL122" s="443"/>
      <c r="CM122" s="443"/>
      <c r="CN122" s="443"/>
      <c r="CO122" s="443"/>
      <c r="CP122" s="443"/>
      <c r="CQ122" s="443"/>
      <c r="CR122" s="443"/>
      <c r="CS122" s="443"/>
      <c r="CT122" s="443"/>
      <c r="CU122" s="443"/>
      <c r="CV122" s="443"/>
      <c r="CW122" s="443"/>
      <c r="CX122" s="443"/>
      <c r="CY122" s="443"/>
      <c r="CZ122" s="443"/>
      <c r="DA122" s="443"/>
      <c r="DB122" s="443"/>
      <c r="DC122" s="443"/>
      <c r="DD122" s="443"/>
      <c r="DE122" s="443"/>
      <c r="DF122" s="443"/>
      <c r="DG122" s="443"/>
      <c r="DH122" s="443"/>
      <c r="DI122" s="443"/>
      <c r="DJ122" s="443"/>
      <c r="DK122" s="443"/>
      <c r="DL122" s="443"/>
      <c r="DM122" s="443"/>
      <c r="DN122" s="443"/>
      <c r="DO122" s="443"/>
      <c r="DP122" s="443"/>
      <c r="DQ122" s="443"/>
      <c r="DR122" s="443"/>
      <c r="DS122" s="443"/>
      <c r="DT122" s="443"/>
      <c r="DU122" s="443"/>
      <c r="DV122" s="443"/>
      <c r="DW122" s="443"/>
      <c r="DX122" s="443"/>
      <c r="DY122" s="443"/>
      <c r="DZ122" s="443"/>
      <c r="EA122" s="443"/>
      <c r="EB122" s="443"/>
      <c r="EC122" s="443"/>
      <c r="ED122" s="443"/>
      <c r="EE122" s="443"/>
      <c r="EF122" s="443"/>
      <c r="EG122" s="443"/>
    </row>
    <row r="123" spans="46:137" s="270" customFormat="1" ht="15" x14ac:dyDescent="0.25">
      <c r="AT123" s="443"/>
      <c r="AU123" s="443"/>
      <c r="AV123" s="443"/>
      <c r="AW123" s="443"/>
      <c r="AX123" s="443"/>
      <c r="AY123" s="443"/>
      <c r="AZ123" s="443"/>
      <c r="BA123" s="443"/>
      <c r="BB123" s="443"/>
      <c r="BC123" s="443"/>
      <c r="BD123" s="443"/>
      <c r="BE123" s="443"/>
      <c r="BF123" s="443"/>
      <c r="BG123" s="443"/>
      <c r="BH123" s="443"/>
      <c r="BI123" s="443"/>
      <c r="BJ123" s="443"/>
      <c r="BK123" s="443"/>
      <c r="BL123" s="443"/>
      <c r="BM123" s="443"/>
      <c r="BN123" s="443"/>
      <c r="BO123" s="443"/>
      <c r="BP123" s="443"/>
      <c r="BQ123" s="443"/>
      <c r="BR123" s="443"/>
      <c r="BS123" s="443"/>
      <c r="BT123" s="443"/>
      <c r="BU123" s="443"/>
      <c r="BV123" s="443"/>
      <c r="BW123" s="443"/>
      <c r="BX123" s="443"/>
      <c r="BY123" s="443"/>
      <c r="BZ123" s="443"/>
      <c r="CA123" s="443"/>
      <c r="CB123" s="443"/>
      <c r="CC123" s="443"/>
      <c r="CD123" s="443"/>
      <c r="CE123" s="443"/>
      <c r="CF123" s="443"/>
      <c r="CG123" s="443"/>
      <c r="CH123" s="443"/>
      <c r="CI123" s="443"/>
      <c r="CJ123" s="443"/>
      <c r="CK123" s="443"/>
      <c r="CL123" s="443"/>
      <c r="CM123" s="443"/>
      <c r="CN123" s="443"/>
      <c r="CO123" s="443"/>
      <c r="CP123" s="443"/>
      <c r="CQ123" s="443"/>
      <c r="CR123" s="443"/>
      <c r="CS123" s="443"/>
      <c r="CT123" s="443"/>
      <c r="CU123" s="443"/>
      <c r="CV123" s="443"/>
      <c r="CW123" s="443"/>
      <c r="CX123" s="443"/>
      <c r="CY123" s="443"/>
      <c r="CZ123" s="443"/>
      <c r="DA123" s="443"/>
      <c r="DB123" s="443"/>
      <c r="DC123" s="443"/>
      <c r="DD123" s="443"/>
      <c r="DE123" s="443"/>
      <c r="DF123" s="443"/>
      <c r="DG123" s="443"/>
      <c r="DH123" s="443"/>
      <c r="DI123" s="443"/>
      <c r="DJ123" s="443"/>
      <c r="DK123" s="443"/>
      <c r="DL123" s="443"/>
      <c r="DM123" s="443"/>
      <c r="DN123" s="443"/>
      <c r="DO123" s="443"/>
      <c r="DP123" s="443"/>
      <c r="DQ123" s="443"/>
      <c r="DR123" s="443"/>
      <c r="DS123" s="443"/>
      <c r="DT123" s="443"/>
      <c r="DU123" s="443"/>
      <c r="DV123" s="443"/>
      <c r="DW123" s="443"/>
      <c r="DX123" s="443"/>
      <c r="DY123" s="443"/>
      <c r="DZ123" s="443"/>
      <c r="EA123" s="443"/>
      <c r="EB123" s="443"/>
      <c r="EC123" s="443"/>
      <c r="ED123" s="443"/>
      <c r="EE123" s="443"/>
      <c r="EF123" s="443"/>
      <c r="EG123" s="443"/>
    </row>
    <row r="124" spans="46:137" s="270" customFormat="1" ht="15" x14ac:dyDescent="0.25">
      <c r="AT124" s="443"/>
      <c r="AU124" s="443"/>
      <c r="AV124" s="443"/>
      <c r="AW124" s="443"/>
      <c r="AX124" s="443"/>
      <c r="AY124" s="443"/>
      <c r="AZ124" s="443"/>
      <c r="BA124" s="443"/>
      <c r="BB124" s="443"/>
      <c r="BC124" s="443"/>
      <c r="BD124" s="443"/>
      <c r="BE124" s="443"/>
      <c r="BF124" s="443"/>
      <c r="BG124" s="443"/>
      <c r="BH124" s="443"/>
      <c r="BI124" s="443"/>
      <c r="BJ124" s="443"/>
      <c r="BK124" s="443"/>
      <c r="BL124" s="443"/>
      <c r="BM124" s="443"/>
      <c r="BN124" s="443"/>
      <c r="BO124" s="443"/>
      <c r="BP124" s="443"/>
      <c r="BQ124" s="443"/>
      <c r="BR124" s="443"/>
      <c r="BS124" s="443"/>
      <c r="BT124" s="443"/>
      <c r="BU124" s="443"/>
      <c r="BV124" s="443"/>
      <c r="BW124" s="443"/>
      <c r="BX124" s="443"/>
      <c r="BY124" s="443"/>
      <c r="BZ124" s="443"/>
      <c r="CA124" s="443"/>
      <c r="CB124" s="443"/>
      <c r="CC124" s="443"/>
      <c r="CD124" s="443"/>
      <c r="CE124" s="443"/>
      <c r="CF124" s="443"/>
      <c r="CG124" s="443"/>
      <c r="CH124" s="443"/>
      <c r="CI124" s="443"/>
      <c r="CJ124" s="443"/>
      <c r="CK124" s="443"/>
      <c r="CL124" s="443"/>
      <c r="CM124" s="443"/>
      <c r="CN124" s="443"/>
      <c r="CO124" s="443"/>
      <c r="CP124" s="443"/>
      <c r="CQ124" s="443"/>
      <c r="CR124" s="443"/>
      <c r="CS124" s="443"/>
      <c r="CT124" s="443"/>
      <c r="CU124" s="443"/>
      <c r="CV124" s="443"/>
      <c r="CW124" s="443"/>
      <c r="CX124" s="443"/>
      <c r="CY124" s="443"/>
      <c r="CZ124" s="443"/>
      <c r="DA124" s="443"/>
      <c r="DB124" s="443"/>
      <c r="DC124" s="443"/>
      <c r="DD124" s="443"/>
      <c r="DE124" s="443"/>
      <c r="DF124" s="443"/>
      <c r="DG124" s="443"/>
      <c r="DH124" s="443"/>
      <c r="DI124" s="443"/>
      <c r="DJ124" s="443"/>
      <c r="DK124" s="443"/>
      <c r="DL124" s="443"/>
      <c r="DM124" s="443"/>
      <c r="DN124" s="443"/>
      <c r="DO124" s="443"/>
      <c r="DP124" s="443"/>
      <c r="DQ124" s="443"/>
      <c r="DR124" s="443"/>
      <c r="DS124" s="443"/>
      <c r="DT124" s="443"/>
      <c r="DU124" s="443"/>
      <c r="DV124" s="443"/>
      <c r="DW124" s="443"/>
      <c r="DX124" s="443"/>
      <c r="DY124" s="443"/>
      <c r="DZ124" s="443"/>
      <c r="EA124" s="443"/>
      <c r="EB124" s="443"/>
      <c r="EC124" s="443"/>
      <c r="ED124" s="443"/>
      <c r="EE124" s="443"/>
      <c r="EF124" s="443"/>
      <c r="EG124" s="443"/>
    </row>
    <row r="125" spans="46:137" s="270" customFormat="1" ht="15" x14ac:dyDescent="0.25">
      <c r="AT125" s="443"/>
      <c r="AU125" s="443"/>
      <c r="AV125" s="443"/>
      <c r="AW125" s="443"/>
      <c r="AX125" s="443"/>
      <c r="AY125" s="443"/>
      <c r="AZ125" s="443"/>
      <c r="BA125" s="443"/>
      <c r="BB125" s="443"/>
      <c r="BC125" s="443"/>
      <c r="BD125" s="443"/>
      <c r="BE125" s="443"/>
      <c r="BF125" s="443"/>
      <c r="BG125" s="443"/>
      <c r="BH125" s="443"/>
      <c r="BI125" s="443"/>
      <c r="BJ125" s="443"/>
      <c r="BK125" s="443"/>
      <c r="BL125" s="443"/>
      <c r="BM125" s="443"/>
      <c r="BN125" s="443"/>
      <c r="BO125" s="443"/>
      <c r="BP125" s="443"/>
      <c r="BQ125" s="443"/>
      <c r="BR125" s="443"/>
      <c r="BS125" s="443"/>
      <c r="BT125" s="443"/>
      <c r="BU125" s="443"/>
      <c r="BV125" s="443"/>
      <c r="BW125" s="443"/>
      <c r="BX125" s="443"/>
      <c r="BY125" s="443"/>
      <c r="BZ125" s="443"/>
      <c r="CA125" s="443"/>
      <c r="CB125" s="443"/>
      <c r="CC125" s="443"/>
      <c r="CD125" s="443"/>
      <c r="CE125" s="443"/>
      <c r="CF125" s="443"/>
      <c r="CG125" s="443"/>
      <c r="CH125" s="443"/>
      <c r="CI125" s="443"/>
      <c r="CJ125" s="443"/>
      <c r="CK125" s="443"/>
      <c r="CL125" s="443"/>
      <c r="CM125" s="443"/>
      <c r="CN125" s="443"/>
      <c r="CO125" s="443"/>
      <c r="CP125" s="443"/>
      <c r="CQ125" s="443"/>
      <c r="CR125" s="443"/>
      <c r="CS125" s="443"/>
      <c r="CT125" s="443"/>
      <c r="CU125" s="443"/>
      <c r="CV125" s="443"/>
      <c r="CW125" s="443"/>
      <c r="CX125" s="443"/>
      <c r="CY125" s="443"/>
      <c r="CZ125" s="443"/>
      <c r="DA125" s="443"/>
      <c r="DB125" s="443"/>
      <c r="DC125" s="443"/>
      <c r="DD125" s="443"/>
      <c r="DE125" s="443"/>
      <c r="DF125" s="443"/>
      <c r="DG125" s="443"/>
      <c r="DH125" s="443"/>
      <c r="DI125" s="443"/>
      <c r="DJ125" s="443"/>
      <c r="DK125" s="443"/>
      <c r="DL125" s="443"/>
      <c r="DM125" s="443"/>
      <c r="DN125" s="443"/>
      <c r="DO125" s="443"/>
      <c r="DP125" s="443"/>
      <c r="DQ125" s="443"/>
      <c r="DR125" s="443"/>
      <c r="DS125" s="443"/>
      <c r="DT125" s="443"/>
      <c r="DU125" s="443"/>
      <c r="DV125" s="443"/>
      <c r="DW125" s="443"/>
      <c r="DX125" s="443"/>
      <c r="DY125" s="443"/>
      <c r="DZ125" s="443"/>
      <c r="EA125" s="443"/>
      <c r="EB125" s="443"/>
      <c r="EC125" s="443"/>
      <c r="ED125" s="443"/>
      <c r="EE125" s="443"/>
      <c r="EF125" s="443"/>
      <c r="EG125" s="443"/>
    </row>
    <row r="126" spans="46:137" s="270" customFormat="1" ht="15" x14ac:dyDescent="0.25">
      <c r="AT126" s="443"/>
      <c r="AU126" s="443"/>
      <c r="AV126" s="443"/>
      <c r="AW126" s="443"/>
      <c r="AX126" s="443"/>
      <c r="AY126" s="443"/>
      <c r="AZ126" s="443"/>
      <c r="BA126" s="443"/>
      <c r="BB126" s="443"/>
      <c r="BC126" s="443"/>
      <c r="BD126" s="443"/>
      <c r="BE126" s="443"/>
      <c r="BF126" s="443"/>
      <c r="BG126" s="443"/>
      <c r="BH126" s="443"/>
      <c r="BI126" s="443"/>
      <c r="BJ126" s="443"/>
      <c r="BK126" s="443"/>
      <c r="BL126" s="443"/>
      <c r="BM126" s="443"/>
      <c r="BN126" s="443"/>
      <c r="BO126" s="443"/>
      <c r="BP126" s="443"/>
      <c r="BQ126" s="443"/>
      <c r="BR126" s="443"/>
      <c r="BS126" s="443"/>
      <c r="BT126" s="443"/>
      <c r="BU126" s="443"/>
      <c r="BV126" s="443"/>
      <c r="BW126" s="443"/>
      <c r="BX126" s="443"/>
      <c r="BY126" s="443"/>
      <c r="BZ126" s="443"/>
      <c r="CA126" s="443"/>
      <c r="CB126" s="443"/>
      <c r="CC126" s="443"/>
      <c r="CD126" s="443"/>
      <c r="CE126" s="443"/>
      <c r="CF126" s="443"/>
      <c r="CG126" s="443"/>
      <c r="CH126" s="443"/>
      <c r="CI126" s="443"/>
      <c r="CJ126" s="443"/>
      <c r="CK126" s="443"/>
      <c r="CL126" s="443"/>
      <c r="CM126" s="443"/>
      <c r="CN126" s="443"/>
      <c r="CO126" s="443"/>
      <c r="CP126" s="443"/>
      <c r="CQ126" s="443"/>
      <c r="CR126" s="443"/>
      <c r="CS126" s="443"/>
      <c r="CT126" s="443"/>
      <c r="CU126" s="443"/>
      <c r="CV126" s="443"/>
      <c r="CW126" s="443"/>
      <c r="CX126" s="443"/>
      <c r="CY126" s="443"/>
      <c r="CZ126" s="443"/>
      <c r="DA126" s="443"/>
      <c r="DB126" s="443"/>
      <c r="DC126" s="443"/>
      <c r="DD126" s="443"/>
      <c r="DE126" s="443"/>
      <c r="DF126" s="443"/>
      <c r="DG126" s="443"/>
      <c r="DH126" s="443"/>
      <c r="DI126" s="443"/>
      <c r="DJ126" s="443"/>
      <c r="DK126" s="443"/>
      <c r="DL126" s="443"/>
      <c r="DM126" s="443"/>
      <c r="DN126" s="443"/>
      <c r="DO126" s="443"/>
      <c r="DP126" s="443"/>
      <c r="DQ126" s="443"/>
      <c r="DR126" s="443"/>
      <c r="DS126" s="443"/>
      <c r="DT126" s="443"/>
      <c r="DU126" s="443"/>
      <c r="DV126" s="443"/>
      <c r="DW126" s="443"/>
      <c r="DX126" s="443"/>
      <c r="DY126" s="443"/>
      <c r="DZ126" s="443"/>
      <c r="EA126" s="443"/>
      <c r="EB126" s="443"/>
      <c r="EC126" s="443"/>
      <c r="ED126" s="443"/>
      <c r="EE126" s="443"/>
      <c r="EF126" s="443"/>
      <c r="EG126" s="443"/>
    </row>
    <row r="127" spans="46:137" s="270" customFormat="1" ht="15" x14ac:dyDescent="0.25">
      <c r="AT127" s="443"/>
      <c r="AU127" s="443"/>
      <c r="AV127" s="443"/>
      <c r="AW127" s="443"/>
      <c r="AX127" s="443"/>
      <c r="AY127" s="443"/>
      <c r="AZ127" s="443"/>
      <c r="BA127" s="443"/>
      <c r="BB127" s="443"/>
      <c r="BC127" s="443"/>
      <c r="BD127" s="443"/>
      <c r="BE127" s="443"/>
      <c r="BF127" s="443"/>
      <c r="BG127" s="443"/>
      <c r="BH127" s="443"/>
      <c r="BI127" s="443"/>
      <c r="BJ127" s="443"/>
      <c r="BK127" s="443"/>
      <c r="BL127" s="443"/>
      <c r="BM127" s="443"/>
      <c r="BN127" s="443"/>
      <c r="BO127" s="443"/>
      <c r="BP127" s="443"/>
      <c r="BQ127" s="443"/>
      <c r="BR127" s="443"/>
      <c r="BS127" s="443"/>
      <c r="BT127" s="443"/>
      <c r="BU127" s="443"/>
      <c r="BV127" s="443"/>
      <c r="BW127" s="443"/>
      <c r="BX127" s="443"/>
      <c r="BY127" s="443"/>
      <c r="BZ127" s="443"/>
      <c r="CA127" s="443"/>
      <c r="CB127" s="443"/>
      <c r="CC127" s="443"/>
      <c r="CD127" s="443"/>
      <c r="CE127" s="443"/>
      <c r="CF127" s="443"/>
      <c r="CG127" s="443"/>
      <c r="CH127" s="443"/>
      <c r="CI127" s="443"/>
      <c r="CJ127" s="443"/>
      <c r="CK127" s="443"/>
      <c r="CL127" s="443"/>
      <c r="CM127" s="443"/>
      <c r="CN127" s="443"/>
      <c r="CO127" s="443"/>
      <c r="CP127" s="443"/>
      <c r="CQ127" s="443"/>
      <c r="CR127" s="443"/>
      <c r="CS127" s="443"/>
      <c r="CT127" s="443"/>
      <c r="CU127" s="443"/>
      <c r="CV127" s="443"/>
      <c r="CW127" s="443"/>
      <c r="CX127" s="443"/>
      <c r="CY127" s="443"/>
      <c r="CZ127" s="443"/>
      <c r="DA127" s="443"/>
      <c r="DB127" s="443"/>
      <c r="DC127" s="443"/>
      <c r="DD127" s="443"/>
      <c r="DE127" s="443"/>
      <c r="DF127" s="443"/>
      <c r="DG127" s="443"/>
      <c r="DH127" s="443"/>
      <c r="DI127" s="443"/>
      <c r="DJ127" s="443"/>
      <c r="DK127" s="443"/>
      <c r="DL127" s="443"/>
      <c r="DM127" s="443"/>
      <c r="DN127" s="443"/>
      <c r="DO127" s="443"/>
      <c r="DP127" s="443"/>
      <c r="DQ127" s="443"/>
      <c r="DR127" s="443"/>
      <c r="DS127" s="443"/>
      <c r="DT127" s="443"/>
      <c r="DU127" s="443"/>
      <c r="DV127" s="443"/>
      <c r="DW127" s="443"/>
      <c r="DX127" s="443"/>
      <c r="DY127" s="443"/>
      <c r="DZ127" s="443"/>
      <c r="EA127" s="443"/>
      <c r="EB127" s="443"/>
      <c r="EC127" s="443"/>
      <c r="ED127" s="443"/>
      <c r="EE127" s="443"/>
      <c r="EF127" s="443"/>
      <c r="EG127" s="443"/>
    </row>
    <row r="128" spans="46:137" s="270" customFormat="1" ht="15" x14ac:dyDescent="0.25">
      <c r="AT128" s="443"/>
      <c r="AU128" s="443"/>
      <c r="AV128" s="443"/>
      <c r="AW128" s="443"/>
      <c r="AX128" s="443"/>
      <c r="AY128" s="443"/>
      <c r="AZ128" s="443"/>
      <c r="BA128" s="443"/>
      <c r="BB128" s="443"/>
      <c r="BC128" s="443"/>
      <c r="BD128" s="443"/>
      <c r="BE128" s="443"/>
      <c r="BF128" s="443"/>
      <c r="BG128" s="443"/>
      <c r="BH128" s="443"/>
      <c r="BI128" s="443"/>
      <c r="BJ128" s="443"/>
      <c r="BK128" s="443"/>
      <c r="BL128" s="443"/>
      <c r="BM128" s="443"/>
      <c r="BN128" s="443"/>
      <c r="BO128" s="443"/>
      <c r="BP128" s="443"/>
      <c r="BQ128" s="443"/>
      <c r="BR128" s="443"/>
      <c r="BS128" s="443"/>
      <c r="BT128" s="443"/>
      <c r="BU128" s="443"/>
      <c r="BV128" s="443"/>
      <c r="BW128" s="443"/>
      <c r="BX128" s="443"/>
      <c r="BY128" s="443"/>
      <c r="BZ128" s="443"/>
      <c r="CA128" s="443"/>
      <c r="CB128" s="443"/>
      <c r="CC128" s="443"/>
      <c r="CD128" s="443"/>
      <c r="CE128" s="443"/>
      <c r="CF128" s="443"/>
      <c r="CG128" s="443"/>
      <c r="CH128" s="443"/>
      <c r="CI128" s="443"/>
      <c r="CJ128" s="443"/>
      <c r="CK128" s="443"/>
      <c r="CL128" s="443"/>
      <c r="CM128" s="443"/>
      <c r="CN128" s="443"/>
      <c r="CO128" s="443"/>
      <c r="CP128" s="443"/>
      <c r="CQ128" s="443"/>
      <c r="CR128" s="443"/>
      <c r="CS128" s="443"/>
      <c r="CT128" s="443"/>
      <c r="CU128" s="443"/>
      <c r="CV128" s="443"/>
      <c r="CW128" s="443"/>
      <c r="CX128" s="443"/>
      <c r="CY128" s="443"/>
      <c r="CZ128" s="443"/>
      <c r="DA128" s="443"/>
      <c r="DB128" s="443"/>
      <c r="DC128" s="443"/>
      <c r="DD128" s="443"/>
      <c r="DE128" s="443"/>
      <c r="DF128" s="443"/>
      <c r="DG128" s="443"/>
      <c r="DH128" s="443"/>
      <c r="DI128" s="443"/>
      <c r="DJ128" s="443"/>
      <c r="DK128" s="443"/>
      <c r="DL128" s="443"/>
      <c r="DM128" s="443"/>
      <c r="DN128" s="443"/>
      <c r="DO128" s="443"/>
      <c r="DP128" s="443"/>
      <c r="DQ128" s="443"/>
      <c r="DR128" s="443"/>
      <c r="DS128" s="443"/>
      <c r="DT128" s="443"/>
      <c r="DU128" s="443"/>
      <c r="DV128" s="443"/>
      <c r="DW128" s="443"/>
      <c r="DX128" s="443"/>
      <c r="DY128" s="443"/>
      <c r="DZ128" s="443"/>
      <c r="EA128" s="443"/>
      <c r="EB128" s="443"/>
      <c r="EC128" s="443"/>
      <c r="ED128" s="443"/>
      <c r="EE128" s="443"/>
      <c r="EF128" s="443"/>
      <c r="EG128" s="443"/>
    </row>
    <row r="129" spans="1:137" s="270" customFormat="1" ht="15" x14ac:dyDescent="0.25">
      <c r="AT129" s="443"/>
      <c r="AU129" s="443"/>
      <c r="AV129" s="443"/>
      <c r="AW129" s="443"/>
      <c r="AX129" s="443"/>
      <c r="AY129" s="443"/>
      <c r="AZ129" s="443"/>
      <c r="BA129" s="443"/>
      <c r="BB129" s="443"/>
      <c r="BC129" s="443"/>
      <c r="BD129" s="443"/>
      <c r="BE129" s="443"/>
      <c r="BF129" s="443"/>
      <c r="BG129" s="443"/>
      <c r="BH129" s="443"/>
      <c r="BI129" s="443"/>
      <c r="BJ129" s="443"/>
      <c r="BK129" s="443"/>
      <c r="BL129" s="443"/>
      <c r="BM129" s="443"/>
      <c r="BN129" s="443"/>
      <c r="BO129" s="443"/>
      <c r="BP129" s="443"/>
      <c r="BQ129" s="443"/>
      <c r="BR129" s="443"/>
      <c r="BS129" s="443"/>
      <c r="BT129" s="443"/>
      <c r="BU129" s="443"/>
      <c r="BV129" s="443"/>
      <c r="BW129" s="443"/>
      <c r="BX129" s="443"/>
      <c r="BY129" s="443"/>
      <c r="BZ129" s="443"/>
      <c r="CA129" s="443"/>
      <c r="CB129" s="443"/>
      <c r="CC129" s="443"/>
      <c r="CD129" s="443"/>
      <c r="CE129" s="443"/>
      <c r="CF129" s="443"/>
      <c r="CG129" s="443"/>
      <c r="CH129" s="443"/>
      <c r="CI129" s="443"/>
      <c r="CJ129" s="443"/>
      <c r="CK129" s="443"/>
      <c r="CL129" s="443"/>
      <c r="CM129" s="443"/>
      <c r="CN129" s="443"/>
      <c r="CO129" s="443"/>
      <c r="CP129" s="443"/>
      <c r="CQ129" s="443"/>
      <c r="CR129" s="443"/>
      <c r="CS129" s="443"/>
      <c r="CT129" s="443"/>
      <c r="CU129" s="443"/>
      <c r="CV129" s="443"/>
      <c r="CW129" s="443"/>
      <c r="CX129" s="443"/>
      <c r="CY129" s="443"/>
      <c r="CZ129" s="443"/>
      <c r="DA129" s="443"/>
      <c r="DB129" s="443"/>
      <c r="DC129" s="443"/>
      <c r="DD129" s="443"/>
      <c r="DE129" s="443"/>
      <c r="DF129" s="443"/>
      <c r="DG129" s="443"/>
      <c r="DH129" s="443"/>
      <c r="DI129" s="443"/>
      <c r="DJ129" s="443"/>
      <c r="DK129" s="443"/>
      <c r="DL129" s="443"/>
      <c r="DM129" s="443"/>
      <c r="DN129" s="443"/>
      <c r="DO129" s="443"/>
      <c r="DP129" s="443"/>
      <c r="DQ129" s="443"/>
      <c r="DR129" s="443"/>
      <c r="DS129" s="443"/>
      <c r="DT129" s="443"/>
      <c r="DU129" s="443"/>
      <c r="DV129" s="443"/>
      <c r="DW129" s="443"/>
      <c r="DX129" s="443"/>
      <c r="DY129" s="443"/>
      <c r="DZ129" s="443"/>
      <c r="EA129" s="443"/>
      <c r="EB129" s="443"/>
      <c r="EC129" s="443"/>
      <c r="ED129" s="443"/>
      <c r="EE129" s="443"/>
      <c r="EF129" s="443"/>
      <c r="EG129" s="443"/>
    </row>
    <row r="130" spans="1:137" s="270" customFormat="1" ht="15" x14ac:dyDescent="0.25">
      <c r="AT130" s="443"/>
      <c r="AU130" s="443"/>
      <c r="AV130" s="443"/>
      <c r="AW130" s="443"/>
      <c r="AX130" s="443"/>
      <c r="AY130" s="443"/>
      <c r="AZ130" s="443"/>
      <c r="BA130" s="443"/>
      <c r="BB130" s="443"/>
      <c r="BC130" s="443"/>
      <c r="BD130" s="443"/>
      <c r="BE130" s="443"/>
      <c r="BF130" s="443"/>
      <c r="BG130" s="443"/>
      <c r="BH130" s="443"/>
      <c r="BI130" s="443"/>
      <c r="BJ130" s="443"/>
      <c r="BK130" s="443"/>
      <c r="BL130" s="443"/>
      <c r="BM130" s="443"/>
      <c r="BN130" s="443"/>
      <c r="BO130" s="443"/>
      <c r="BP130" s="443"/>
      <c r="BQ130" s="443"/>
      <c r="BR130" s="443"/>
      <c r="BS130" s="443"/>
      <c r="BT130" s="443"/>
      <c r="BU130" s="443"/>
      <c r="BV130" s="443"/>
      <c r="BW130" s="443"/>
      <c r="BX130" s="443"/>
      <c r="BY130" s="443"/>
      <c r="BZ130" s="443"/>
      <c r="CA130" s="443"/>
      <c r="CB130" s="443"/>
      <c r="CC130" s="443"/>
      <c r="CD130" s="443"/>
      <c r="CE130" s="443"/>
      <c r="CF130" s="443"/>
      <c r="CG130" s="443"/>
      <c r="CH130" s="443"/>
      <c r="CI130" s="443"/>
      <c r="CJ130" s="443"/>
      <c r="CK130" s="443"/>
      <c r="CL130" s="443"/>
      <c r="CM130" s="443"/>
      <c r="CN130" s="443"/>
      <c r="CO130" s="443"/>
      <c r="CP130" s="443"/>
      <c r="CQ130" s="443"/>
      <c r="CR130" s="443"/>
      <c r="CS130" s="443"/>
      <c r="CT130" s="443"/>
      <c r="CU130" s="443"/>
      <c r="CV130" s="443"/>
      <c r="CW130" s="443"/>
      <c r="CX130" s="443"/>
      <c r="CY130" s="443"/>
      <c r="CZ130" s="443"/>
      <c r="DA130" s="443"/>
      <c r="DB130" s="443"/>
      <c r="DC130" s="443"/>
      <c r="DD130" s="443"/>
      <c r="DE130" s="443"/>
      <c r="DF130" s="443"/>
      <c r="DG130" s="443"/>
      <c r="DH130" s="443"/>
      <c r="DI130" s="443"/>
      <c r="DJ130" s="443"/>
      <c r="DK130" s="443"/>
      <c r="DL130" s="443"/>
      <c r="DM130" s="443"/>
      <c r="DN130" s="443"/>
      <c r="DO130" s="443"/>
      <c r="DP130" s="443"/>
      <c r="DQ130" s="443"/>
      <c r="DR130" s="443"/>
      <c r="DS130" s="443"/>
      <c r="DT130" s="443"/>
      <c r="DU130" s="443"/>
      <c r="DV130" s="443"/>
      <c r="DW130" s="443"/>
      <c r="DX130" s="443"/>
      <c r="DY130" s="443"/>
      <c r="DZ130" s="443"/>
      <c r="EA130" s="443"/>
      <c r="EB130" s="443"/>
      <c r="EC130" s="443"/>
      <c r="ED130" s="443"/>
      <c r="EE130" s="443"/>
      <c r="EF130" s="443"/>
      <c r="EG130" s="443"/>
    </row>
    <row r="131" spans="1:137" s="270" customFormat="1" ht="15" x14ac:dyDescent="0.25">
      <c r="AT131" s="443"/>
      <c r="AU131" s="443"/>
      <c r="AV131" s="443"/>
      <c r="AW131" s="443"/>
      <c r="AX131" s="443"/>
      <c r="AY131" s="443"/>
      <c r="AZ131" s="443"/>
      <c r="BA131" s="443"/>
      <c r="BB131" s="443"/>
      <c r="BC131" s="443"/>
      <c r="BD131" s="443"/>
      <c r="BE131" s="443"/>
      <c r="BF131" s="443"/>
      <c r="BG131" s="443"/>
      <c r="BH131" s="443"/>
      <c r="BI131" s="443"/>
      <c r="BJ131" s="443"/>
      <c r="BK131" s="443"/>
      <c r="BL131" s="443"/>
      <c r="BM131" s="443"/>
      <c r="BN131" s="443"/>
      <c r="BO131" s="443"/>
      <c r="BP131" s="443"/>
      <c r="BQ131" s="443"/>
      <c r="BR131" s="443"/>
      <c r="BS131" s="443"/>
      <c r="BT131" s="443"/>
      <c r="BU131" s="443"/>
      <c r="BV131" s="443"/>
      <c r="BW131" s="443"/>
      <c r="BX131" s="443"/>
      <c r="BY131" s="443"/>
      <c r="BZ131" s="443"/>
      <c r="CA131" s="443"/>
      <c r="CB131" s="443"/>
      <c r="CC131" s="443"/>
      <c r="CD131" s="443"/>
      <c r="CE131" s="443"/>
      <c r="CF131" s="443"/>
      <c r="CG131" s="443"/>
      <c r="CH131" s="443"/>
      <c r="CI131" s="443"/>
      <c r="CJ131" s="443"/>
      <c r="CK131" s="443"/>
      <c r="CL131" s="443"/>
      <c r="CM131" s="443"/>
      <c r="CN131" s="443"/>
      <c r="CO131" s="443"/>
      <c r="CP131" s="443"/>
      <c r="CQ131" s="443"/>
      <c r="CR131" s="443"/>
      <c r="CS131" s="443"/>
      <c r="CT131" s="443"/>
      <c r="CU131" s="443"/>
      <c r="CV131" s="443"/>
      <c r="CW131" s="443"/>
      <c r="CX131" s="443"/>
      <c r="CY131" s="443"/>
      <c r="CZ131" s="443"/>
      <c r="DA131" s="443"/>
      <c r="DB131" s="443"/>
      <c r="DC131" s="443"/>
      <c r="DD131" s="443"/>
      <c r="DE131" s="443"/>
      <c r="DF131" s="443"/>
      <c r="DG131" s="443"/>
      <c r="DH131" s="443"/>
      <c r="DI131" s="443"/>
      <c r="DJ131" s="443"/>
      <c r="DK131" s="443"/>
      <c r="DL131" s="443"/>
      <c r="DM131" s="443"/>
      <c r="DN131" s="443"/>
      <c r="DO131" s="443"/>
      <c r="DP131" s="443"/>
      <c r="DQ131" s="443"/>
      <c r="DR131" s="443"/>
      <c r="DS131" s="443"/>
      <c r="DT131" s="443"/>
      <c r="DU131" s="443"/>
      <c r="DV131" s="443"/>
      <c r="DW131" s="443"/>
      <c r="DX131" s="443"/>
      <c r="DY131" s="443"/>
      <c r="DZ131" s="443"/>
      <c r="EA131" s="443"/>
      <c r="EB131" s="443"/>
      <c r="EC131" s="443"/>
      <c r="ED131" s="443"/>
      <c r="EE131" s="443"/>
      <c r="EF131" s="443"/>
      <c r="EG131" s="443"/>
    </row>
    <row r="132" spans="1:137" s="270" customFormat="1" ht="15" x14ac:dyDescent="0.25">
      <c r="AT132" s="443"/>
      <c r="AU132" s="443"/>
      <c r="AV132" s="443"/>
      <c r="AW132" s="443"/>
      <c r="AX132" s="443"/>
      <c r="AY132" s="443"/>
      <c r="AZ132" s="443"/>
      <c r="BA132" s="443"/>
      <c r="BB132" s="443"/>
      <c r="BC132" s="443"/>
      <c r="BD132" s="443"/>
      <c r="BE132" s="443"/>
      <c r="BF132" s="443"/>
      <c r="BG132" s="443"/>
      <c r="BH132" s="443"/>
      <c r="BI132" s="443"/>
      <c r="BJ132" s="443"/>
      <c r="BK132" s="443"/>
      <c r="BL132" s="443"/>
      <c r="BM132" s="443"/>
      <c r="BN132" s="443"/>
      <c r="BO132" s="443"/>
      <c r="BP132" s="443"/>
      <c r="BQ132" s="443"/>
      <c r="BR132" s="443"/>
      <c r="BS132" s="443"/>
      <c r="BT132" s="443"/>
      <c r="BU132" s="443"/>
      <c r="BV132" s="443"/>
      <c r="BW132" s="443"/>
      <c r="BX132" s="443"/>
      <c r="BY132" s="443"/>
      <c r="BZ132" s="443"/>
      <c r="CA132" s="443"/>
      <c r="CB132" s="443"/>
      <c r="CC132" s="443"/>
      <c r="CD132" s="443"/>
      <c r="CE132" s="443"/>
      <c r="CF132" s="443"/>
      <c r="CG132" s="443"/>
      <c r="CH132" s="443"/>
      <c r="CI132" s="443"/>
      <c r="CJ132" s="443"/>
      <c r="CK132" s="443"/>
      <c r="CL132" s="443"/>
      <c r="CM132" s="443"/>
      <c r="CN132" s="443"/>
      <c r="CO132" s="443"/>
      <c r="CP132" s="443"/>
      <c r="CQ132" s="443"/>
      <c r="CR132" s="443"/>
      <c r="CS132" s="443"/>
      <c r="CT132" s="443"/>
      <c r="CU132" s="443"/>
      <c r="CV132" s="443"/>
      <c r="CW132" s="443"/>
      <c r="CX132" s="443"/>
      <c r="CY132" s="443"/>
      <c r="CZ132" s="443"/>
      <c r="DA132" s="443"/>
      <c r="DB132" s="443"/>
      <c r="DC132" s="443"/>
      <c r="DD132" s="443"/>
      <c r="DE132" s="443"/>
      <c r="DF132" s="443"/>
      <c r="DG132" s="443"/>
      <c r="DH132" s="443"/>
      <c r="DI132" s="443"/>
      <c r="DJ132" s="443"/>
      <c r="DK132" s="443"/>
      <c r="DL132" s="443"/>
      <c r="DM132" s="443"/>
      <c r="DN132" s="443"/>
      <c r="DO132" s="443"/>
      <c r="DP132" s="443"/>
      <c r="DQ132" s="443"/>
      <c r="DR132" s="443"/>
      <c r="DS132" s="443"/>
      <c r="DT132" s="443"/>
      <c r="DU132" s="443"/>
      <c r="DV132" s="443"/>
      <c r="DW132" s="443"/>
      <c r="DX132" s="443"/>
      <c r="DY132" s="443"/>
      <c r="DZ132" s="443"/>
      <c r="EA132" s="443"/>
      <c r="EB132" s="443"/>
      <c r="EC132" s="443"/>
      <c r="ED132" s="443"/>
      <c r="EE132" s="443"/>
      <c r="EF132" s="443"/>
      <c r="EG132" s="443"/>
    </row>
    <row r="133" spans="1:137" s="270" customFormat="1" x14ac:dyDescent="0.3">
      <c r="A133" s="299"/>
      <c r="B133" s="299"/>
      <c r="AT133" s="443"/>
      <c r="AU133" s="443"/>
      <c r="AV133" s="443"/>
      <c r="AW133" s="443"/>
      <c r="AX133" s="443"/>
      <c r="AY133" s="443"/>
      <c r="AZ133" s="443"/>
      <c r="BA133" s="443"/>
      <c r="BB133" s="443"/>
      <c r="BC133" s="443"/>
      <c r="BD133" s="443"/>
      <c r="BE133" s="443"/>
      <c r="BF133" s="443"/>
      <c r="BG133" s="443"/>
      <c r="BH133" s="443"/>
      <c r="BI133" s="443"/>
      <c r="BJ133" s="443"/>
      <c r="BK133" s="443"/>
      <c r="BL133" s="443"/>
      <c r="BM133" s="443"/>
      <c r="BN133" s="443"/>
      <c r="BO133" s="443"/>
      <c r="BP133" s="443"/>
      <c r="BQ133" s="443"/>
      <c r="BR133" s="443"/>
      <c r="BS133" s="443"/>
      <c r="BT133" s="443"/>
      <c r="BU133" s="443"/>
      <c r="BV133" s="443"/>
      <c r="BW133" s="443"/>
      <c r="BX133" s="443"/>
      <c r="BY133" s="443"/>
      <c r="BZ133" s="443"/>
      <c r="CA133" s="443"/>
      <c r="CB133" s="443"/>
      <c r="CC133" s="443"/>
      <c r="CD133" s="443"/>
      <c r="CE133" s="443"/>
      <c r="CF133" s="443"/>
      <c r="CG133" s="443"/>
      <c r="CH133" s="443"/>
      <c r="CI133" s="443"/>
      <c r="CJ133" s="443"/>
      <c r="CK133" s="443"/>
      <c r="CL133" s="443"/>
      <c r="CM133" s="443"/>
      <c r="CN133" s="443"/>
      <c r="CO133" s="443"/>
      <c r="CP133" s="443"/>
      <c r="CQ133" s="443"/>
      <c r="CR133" s="443"/>
      <c r="CS133" s="443"/>
      <c r="CT133" s="443"/>
      <c r="CU133" s="443"/>
      <c r="CV133" s="443"/>
      <c r="CW133" s="443"/>
      <c r="CX133" s="443"/>
      <c r="CY133" s="443"/>
      <c r="CZ133" s="443"/>
      <c r="DA133" s="443"/>
      <c r="DB133" s="443"/>
      <c r="DC133" s="443"/>
      <c r="DD133" s="443"/>
      <c r="DE133" s="443"/>
      <c r="DF133" s="443"/>
      <c r="DG133" s="443"/>
      <c r="DH133" s="443"/>
      <c r="DI133" s="443"/>
      <c r="DJ133" s="443"/>
      <c r="DK133" s="443"/>
      <c r="DL133" s="443"/>
      <c r="DM133" s="443"/>
      <c r="DN133" s="443"/>
      <c r="DO133" s="443"/>
      <c r="DP133" s="443"/>
      <c r="DQ133" s="443"/>
      <c r="DR133" s="443"/>
      <c r="DS133" s="443"/>
      <c r="DT133" s="443"/>
      <c r="DU133" s="443"/>
      <c r="DV133" s="443"/>
      <c r="DW133" s="443"/>
      <c r="DX133" s="443"/>
      <c r="DY133" s="443"/>
      <c r="DZ133" s="443"/>
      <c r="EA133" s="443"/>
      <c r="EB133" s="443"/>
      <c r="EC133" s="443"/>
      <c r="ED133" s="443"/>
      <c r="EE133" s="443"/>
      <c r="EF133" s="443"/>
      <c r="EG133" s="443"/>
    </row>
    <row r="134" spans="1:137" s="270" customFormat="1" x14ac:dyDescent="0.3">
      <c r="A134" s="299"/>
      <c r="B134" s="299"/>
      <c r="AT134" s="443"/>
      <c r="AU134" s="443"/>
      <c r="AV134" s="443"/>
      <c r="AW134" s="443"/>
      <c r="AX134" s="443"/>
      <c r="AY134" s="443"/>
      <c r="AZ134" s="443"/>
      <c r="BA134" s="443"/>
      <c r="BB134" s="443"/>
      <c r="BC134" s="443"/>
      <c r="BD134" s="443"/>
      <c r="BE134" s="443"/>
      <c r="BF134" s="443"/>
      <c r="BG134" s="443"/>
      <c r="BH134" s="443"/>
      <c r="BI134" s="443"/>
      <c r="BJ134" s="443"/>
      <c r="BK134" s="443"/>
      <c r="BL134" s="443"/>
      <c r="BM134" s="443"/>
      <c r="BN134" s="443"/>
      <c r="BO134" s="443"/>
      <c r="BP134" s="443"/>
      <c r="BQ134" s="443"/>
      <c r="BR134" s="443"/>
      <c r="BS134" s="443"/>
      <c r="BT134" s="443"/>
      <c r="BU134" s="443"/>
      <c r="BV134" s="443"/>
      <c r="BW134" s="443"/>
      <c r="BX134" s="443"/>
      <c r="BY134" s="443"/>
      <c r="BZ134" s="443"/>
      <c r="CA134" s="443"/>
      <c r="CB134" s="443"/>
      <c r="CC134" s="443"/>
      <c r="CD134" s="443"/>
      <c r="CE134" s="443"/>
      <c r="CF134" s="443"/>
      <c r="CG134" s="443"/>
      <c r="CH134" s="443"/>
      <c r="CI134" s="443"/>
      <c r="CJ134" s="443"/>
      <c r="CK134" s="443"/>
      <c r="CL134" s="443"/>
      <c r="CM134" s="443"/>
      <c r="CN134" s="443"/>
      <c r="CO134" s="443"/>
      <c r="CP134" s="443"/>
      <c r="CQ134" s="443"/>
      <c r="CR134" s="443"/>
      <c r="CS134" s="443"/>
      <c r="CT134" s="443"/>
      <c r="CU134" s="443"/>
      <c r="CV134" s="443"/>
      <c r="CW134" s="443"/>
      <c r="CX134" s="443"/>
      <c r="CY134" s="443"/>
      <c r="CZ134" s="443"/>
      <c r="DA134" s="443"/>
      <c r="DB134" s="443"/>
      <c r="DC134" s="443"/>
      <c r="DD134" s="443"/>
      <c r="DE134" s="443"/>
      <c r="DF134" s="443"/>
      <c r="DG134" s="443"/>
      <c r="DH134" s="443"/>
      <c r="DI134" s="443"/>
      <c r="DJ134" s="443"/>
      <c r="DK134" s="443"/>
      <c r="DL134" s="443"/>
      <c r="DM134" s="443"/>
      <c r="DN134" s="443"/>
      <c r="DO134" s="443"/>
      <c r="DP134" s="443"/>
      <c r="DQ134" s="443"/>
      <c r="DR134" s="443"/>
      <c r="DS134" s="443"/>
      <c r="DT134" s="443"/>
      <c r="DU134" s="443"/>
      <c r="DV134" s="443"/>
      <c r="DW134" s="443"/>
      <c r="DX134" s="443"/>
      <c r="DY134" s="443"/>
      <c r="DZ134" s="443"/>
      <c r="EA134" s="443"/>
      <c r="EB134" s="443"/>
      <c r="EC134" s="443"/>
      <c r="ED134" s="443"/>
      <c r="EE134" s="443"/>
      <c r="EF134" s="443"/>
      <c r="EG134" s="443"/>
    </row>
    <row r="135" spans="1:137" s="270" customFormat="1" x14ac:dyDescent="0.3">
      <c r="A135" s="299"/>
      <c r="B135" s="299"/>
      <c r="AT135" s="443"/>
      <c r="AU135" s="443"/>
      <c r="AV135" s="443"/>
      <c r="AW135" s="443"/>
      <c r="AX135" s="443"/>
      <c r="AY135" s="443"/>
      <c r="AZ135" s="443"/>
      <c r="BA135" s="443"/>
      <c r="BB135" s="443"/>
      <c r="BC135" s="443"/>
      <c r="BD135" s="443"/>
      <c r="BE135" s="443"/>
      <c r="BF135" s="443"/>
      <c r="BG135" s="443"/>
      <c r="BH135" s="443"/>
      <c r="BI135" s="443"/>
      <c r="BJ135" s="443"/>
      <c r="BK135" s="443"/>
      <c r="BL135" s="443"/>
      <c r="BM135" s="443"/>
      <c r="BN135" s="443"/>
      <c r="BO135" s="443"/>
      <c r="BP135" s="443"/>
      <c r="BQ135" s="443"/>
      <c r="BR135" s="443"/>
      <c r="BS135" s="443"/>
      <c r="BT135" s="443"/>
      <c r="BU135" s="443"/>
      <c r="BV135" s="443"/>
      <c r="BW135" s="443"/>
      <c r="BX135" s="443"/>
      <c r="BY135" s="443"/>
      <c r="BZ135" s="443"/>
      <c r="CA135" s="443"/>
      <c r="CB135" s="443"/>
      <c r="CC135" s="443"/>
      <c r="CD135" s="443"/>
      <c r="CE135" s="443"/>
      <c r="CF135" s="443"/>
      <c r="CG135" s="443"/>
      <c r="CH135" s="443"/>
      <c r="CI135" s="443"/>
      <c r="CJ135" s="443"/>
      <c r="CK135" s="443"/>
      <c r="CL135" s="443"/>
      <c r="CM135" s="443"/>
      <c r="CN135" s="443"/>
      <c r="CO135" s="443"/>
      <c r="CP135" s="443"/>
      <c r="CQ135" s="443"/>
      <c r="CR135" s="443"/>
      <c r="CS135" s="443"/>
      <c r="CT135" s="443"/>
      <c r="CU135" s="443"/>
      <c r="CV135" s="443"/>
      <c r="CW135" s="443"/>
      <c r="CX135" s="443"/>
      <c r="CY135" s="443"/>
      <c r="CZ135" s="443"/>
      <c r="DA135" s="443"/>
      <c r="DB135" s="443"/>
      <c r="DC135" s="443"/>
      <c r="DD135" s="443"/>
      <c r="DE135" s="443"/>
      <c r="DF135" s="443"/>
      <c r="DG135" s="443"/>
      <c r="DH135" s="443"/>
      <c r="DI135" s="443"/>
      <c r="DJ135" s="443"/>
      <c r="DK135" s="443"/>
      <c r="DL135" s="443"/>
      <c r="DM135" s="443"/>
      <c r="DN135" s="443"/>
      <c r="DO135" s="443"/>
      <c r="DP135" s="443"/>
      <c r="DQ135" s="443"/>
      <c r="DR135" s="443"/>
      <c r="DS135" s="443"/>
      <c r="DT135" s="443"/>
      <c r="DU135" s="443"/>
      <c r="DV135" s="443"/>
      <c r="DW135" s="443"/>
      <c r="DX135" s="443"/>
      <c r="DY135" s="443"/>
      <c r="DZ135" s="443"/>
      <c r="EA135" s="443"/>
      <c r="EB135" s="443"/>
      <c r="EC135" s="443"/>
      <c r="ED135" s="443"/>
      <c r="EE135" s="443"/>
      <c r="EF135" s="443"/>
      <c r="EG135" s="443"/>
    </row>
    <row r="136" spans="1:137" s="270" customFormat="1" x14ac:dyDescent="0.3">
      <c r="A136" s="299"/>
      <c r="B136" s="299"/>
      <c r="AT136" s="443"/>
      <c r="AU136" s="443"/>
      <c r="AV136" s="443"/>
      <c r="AW136" s="443"/>
      <c r="AX136" s="443"/>
      <c r="AY136" s="443"/>
      <c r="AZ136" s="443"/>
      <c r="BA136" s="443"/>
      <c r="BB136" s="443"/>
      <c r="BC136" s="443"/>
      <c r="BD136" s="443"/>
      <c r="BE136" s="443"/>
      <c r="BF136" s="443"/>
      <c r="BG136" s="443"/>
      <c r="BH136" s="443"/>
      <c r="BI136" s="443"/>
      <c r="BJ136" s="443"/>
      <c r="BK136" s="443"/>
      <c r="BL136" s="443"/>
      <c r="BM136" s="443"/>
      <c r="BN136" s="443"/>
      <c r="BO136" s="443"/>
      <c r="BP136" s="443"/>
      <c r="BQ136" s="443"/>
      <c r="BR136" s="443"/>
      <c r="BS136" s="443"/>
      <c r="BT136" s="443"/>
      <c r="BU136" s="443"/>
      <c r="BV136" s="443"/>
      <c r="BW136" s="443"/>
      <c r="BX136" s="443"/>
      <c r="BY136" s="443"/>
      <c r="BZ136" s="443"/>
      <c r="CA136" s="443"/>
      <c r="CB136" s="443"/>
      <c r="CC136" s="443"/>
      <c r="CD136" s="443"/>
      <c r="CE136" s="443"/>
      <c r="CF136" s="443"/>
      <c r="CG136" s="443"/>
      <c r="CH136" s="443"/>
      <c r="CI136" s="443"/>
      <c r="CJ136" s="443"/>
      <c r="CK136" s="443"/>
      <c r="CL136" s="443"/>
      <c r="CM136" s="443"/>
      <c r="CN136" s="443"/>
      <c r="CO136" s="443"/>
      <c r="CP136" s="443"/>
      <c r="CQ136" s="443"/>
      <c r="CR136" s="443"/>
      <c r="CS136" s="443"/>
      <c r="CT136" s="443"/>
      <c r="CU136" s="443"/>
      <c r="CV136" s="443"/>
      <c r="CW136" s="443"/>
      <c r="CX136" s="443"/>
      <c r="CY136" s="443"/>
      <c r="CZ136" s="443"/>
      <c r="DA136" s="443"/>
      <c r="DB136" s="443"/>
      <c r="DC136" s="443"/>
      <c r="DD136" s="443"/>
      <c r="DE136" s="443"/>
      <c r="DF136" s="443"/>
      <c r="DG136" s="443"/>
      <c r="DH136" s="443"/>
      <c r="DI136" s="443"/>
      <c r="DJ136" s="443"/>
      <c r="DK136" s="443"/>
      <c r="DL136" s="443"/>
      <c r="DM136" s="443"/>
      <c r="DN136" s="443"/>
      <c r="DO136" s="443"/>
      <c r="DP136" s="443"/>
      <c r="DQ136" s="443"/>
      <c r="DR136" s="443"/>
      <c r="DS136" s="443"/>
      <c r="DT136" s="443"/>
      <c r="DU136" s="443"/>
      <c r="DV136" s="443"/>
      <c r="DW136" s="443"/>
      <c r="DX136" s="443"/>
      <c r="DY136" s="443"/>
      <c r="DZ136" s="443"/>
      <c r="EA136" s="443"/>
      <c r="EB136" s="443"/>
      <c r="EC136" s="443"/>
      <c r="ED136" s="443"/>
      <c r="EE136" s="443"/>
      <c r="EF136" s="443"/>
      <c r="EG136" s="443"/>
    </row>
    <row r="137" spans="1:137" s="270" customFormat="1" x14ac:dyDescent="0.3">
      <c r="A137" s="299"/>
      <c r="B137" s="299"/>
      <c r="AT137" s="443"/>
      <c r="AU137" s="443"/>
      <c r="AV137" s="443"/>
      <c r="AW137" s="443"/>
      <c r="AX137" s="443"/>
      <c r="AY137" s="443"/>
      <c r="AZ137" s="443"/>
      <c r="BA137" s="443"/>
      <c r="BB137" s="443"/>
      <c r="BC137" s="443"/>
      <c r="BD137" s="443"/>
      <c r="BE137" s="443"/>
      <c r="BF137" s="443"/>
      <c r="BG137" s="443"/>
      <c r="BH137" s="443"/>
      <c r="BI137" s="443"/>
      <c r="BJ137" s="443"/>
      <c r="BK137" s="443"/>
      <c r="BL137" s="443"/>
      <c r="BM137" s="443"/>
      <c r="BN137" s="443"/>
      <c r="BO137" s="443"/>
      <c r="BP137" s="443"/>
      <c r="BQ137" s="443"/>
      <c r="BR137" s="443"/>
      <c r="BS137" s="443"/>
      <c r="BT137" s="443"/>
      <c r="BU137" s="443"/>
      <c r="BV137" s="443"/>
      <c r="BW137" s="443"/>
      <c r="BX137" s="443"/>
      <c r="BY137" s="443"/>
      <c r="BZ137" s="443"/>
      <c r="CA137" s="443"/>
      <c r="CB137" s="443"/>
      <c r="CC137" s="443"/>
      <c r="CD137" s="443"/>
      <c r="CE137" s="443"/>
      <c r="CF137" s="443"/>
      <c r="CG137" s="443"/>
      <c r="CH137" s="443"/>
      <c r="CI137" s="443"/>
      <c r="CJ137" s="443"/>
      <c r="CK137" s="443"/>
      <c r="CL137" s="443"/>
      <c r="CM137" s="443"/>
      <c r="CN137" s="443"/>
      <c r="CO137" s="443"/>
      <c r="CP137" s="443"/>
      <c r="CQ137" s="443"/>
      <c r="CR137" s="443"/>
      <c r="CS137" s="443"/>
      <c r="CT137" s="443"/>
      <c r="CU137" s="443"/>
      <c r="CV137" s="443"/>
      <c r="CW137" s="443"/>
      <c r="CX137" s="443"/>
      <c r="CY137" s="443"/>
      <c r="CZ137" s="443"/>
      <c r="DA137" s="443"/>
      <c r="DB137" s="443"/>
      <c r="DC137" s="443"/>
      <c r="DD137" s="443"/>
      <c r="DE137" s="443"/>
      <c r="DF137" s="443"/>
      <c r="DG137" s="443"/>
      <c r="DH137" s="443"/>
      <c r="DI137" s="443"/>
      <c r="DJ137" s="443"/>
      <c r="DK137" s="443"/>
      <c r="DL137" s="443"/>
      <c r="DM137" s="443"/>
      <c r="DN137" s="443"/>
      <c r="DO137" s="443"/>
      <c r="DP137" s="443"/>
      <c r="DQ137" s="443"/>
      <c r="DR137" s="443"/>
      <c r="DS137" s="443"/>
      <c r="DT137" s="443"/>
      <c r="DU137" s="443"/>
      <c r="DV137" s="443"/>
      <c r="DW137" s="443"/>
      <c r="DX137" s="443"/>
      <c r="DY137" s="443"/>
      <c r="DZ137" s="443"/>
      <c r="EA137" s="443"/>
      <c r="EB137" s="443"/>
      <c r="EC137" s="443"/>
      <c r="ED137" s="443"/>
      <c r="EE137" s="443"/>
      <c r="EF137" s="443"/>
      <c r="EG137" s="443"/>
    </row>
    <row r="138" spans="1:137" s="270" customFormat="1" x14ac:dyDescent="0.3">
      <c r="A138" s="299"/>
      <c r="B138" s="299"/>
      <c r="AT138" s="443"/>
      <c r="AU138" s="443"/>
      <c r="AV138" s="443"/>
      <c r="AW138" s="443"/>
      <c r="AX138" s="443"/>
      <c r="AY138" s="443"/>
      <c r="AZ138" s="443"/>
      <c r="BA138" s="443"/>
      <c r="BB138" s="443"/>
      <c r="BC138" s="443"/>
      <c r="BD138" s="443"/>
      <c r="BE138" s="443"/>
      <c r="BF138" s="443"/>
      <c r="BG138" s="443"/>
      <c r="BH138" s="443"/>
      <c r="BI138" s="443"/>
      <c r="BJ138" s="443"/>
      <c r="BK138" s="443"/>
      <c r="BL138" s="443"/>
      <c r="BM138" s="443"/>
      <c r="BN138" s="443"/>
      <c r="BO138" s="443"/>
      <c r="BP138" s="443"/>
      <c r="BQ138" s="443"/>
      <c r="BR138" s="443"/>
      <c r="BS138" s="443"/>
      <c r="BT138" s="443"/>
      <c r="BU138" s="443"/>
      <c r="BV138" s="443"/>
      <c r="BW138" s="443"/>
      <c r="BX138" s="443"/>
      <c r="BY138" s="443"/>
      <c r="BZ138" s="443"/>
      <c r="CA138" s="443"/>
      <c r="CB138" s="443"/>
      <c r="CC138" s="443"/>
      <c r="CD138" s="443"/>
      <c r="CE138" s="443"/>
      <c r="CF138" s="443"/>
      <c r="CG138" s="443"/>
      <c r="CH138" s="443"/>
      <c r="CI138" s="443"/>
      <c r="CJ138" s="443"/>
      <c r="CK138" s="443"/>
      <c r="CL138" s="443"/>
      <c r="CM138" s="443"/>
      <c r="CN138" s="443"/>
      <c r="CO138" s="443"/>
      <c r="CP138" s="443"/>
      <c r="CQ138" s="443"/>
      <c r="CR138" s="443"/>
      <c r="CS138" s="443"/>
      <c r="CT138" s="443"/>
      <c r="CU138" s="443"/>
      <c r="CV138" s="443"/>
      <c r="CW138" s="443"/>
      <c r="CX138" s="443"/>
      <c r="CY138" s="443"/>
      <c r="CZ138" s="443"/>
      <c r="DA138" s="443"/>
      <c r="DB138" s="443"/>
      <c r="DC138" s="443"/>
      <c r="DD138" s="443"/>
      <c r="DE138" s="443"/>
      <c r="DF138" s="443"/>
      <c r="DG138" s="443"/>
      <c r="DH138" s="443"/>
      <c r="DI138" s="443"/>
      <c r="DJ138" s="443"/>
      <c r="DK138" s="443"/>
      <c r="DL138" s="443"/>
      <c r="DM138" s="443"/>
      <c r="DN138" s="443"/>
      <c r="DO138" s="443"/>
      <c r="DP138" s="443"/>
      <c r="DQ138" s="443"/>
      <c r="DR138" s="443"/>
      <c r="DS138" s="443"/>
      <c r="DT138" s="443"/>
      <c r="DU138" s="443"/>
      <c r="DV138" s="443"/>
      <c r="DW138" s="443"/>
      <c r="DX138" s="443"/>
      <c r="DY138" s="443"/>
      <c r="DZ138" s="443"/>
      <c r="EA138" s="443"/>
      <c r="EB138" s="443"/>
      <c r="EC138" s="443"/>
      <c r="ED138" s="443"/>
      <c r="EE138" s="443"/>
      <c r="EF138" s="443"/>
      <c r="EG138" s="443"/>
    </row>
    <row r="139" spans="1:137" s="270" customFormat="1" x14ac:dyDescent="0.3">
      <c r="A139" s="299"/>
      <c r="B139" s="299"/>
      <c r="AT139" s="443"/>
      <c r="AU139" s="443"/>
      <c r="AV139" s="443"/>
      <c r="AW139" s="443"/>
      <c r="AX139" s="443"/>
      <c r="AY139" s="443"/>
      <c r="AZ139" s="443"/>
      <c r="BA139" s="443"/>
      <c r="BB139" s="443"/>
      <c r="BC139" s="443"/>
      <c r="BD139" s="443"/>
      <c r="BE139" s="443"/>
      <c r="BF139" s="443"/>
      <c r="BG139" s="443"/>
      <c r="BH139" s="443"/>
      <c r="BI139" s="443"/>
      <c r="BJ139" s="443"/>
      <c r="BK139" s="443"/>
      <c r="BL139" s="443"/>
      <c r="BM139" s="443"/>
      <c r="BN139" s="443"/>
      <c r="BO139" s="443"/>
      <c r="BP139" s="443"/>
      <c r="BQ139" s="443"/>
      <c r="BR139" s="443"/>
      <c r="BS139" s="443"/>
      <c r="BT139" s="443"/>
      <c r="BU139" s="443"/>
      <c r="BV139" s="443"/>
      <c r="BW139" s="443"/>
      <c r="BX139" s="443"/>
      <c r="BY139" s="443"/>
      <c r="BZ139" s="443"/>
      <c r="CA139" s="443"/>
      <c r="CB139" s="443"/>
      <c r="CC139" s="443"/>
      <c r="CD139" s="443"/>
      <c r="CE139" s="443"/>
      <c r="CF139" s="443"/>
      <c r="CG139" s="443"/>
      <c r="CH139" s="443"/>
      <c r="CI139" s="443"/>
      <c r="CJ139" s="443"/>
      <c r="CK139" s="443"/>
      <c r="CL139" s="443"/>
      <c r="CM139" s="443"/>
      <c r="CN139" s="443"/>
      <c r="CO139" s="443"/>
      <c r="CP139" s="443"/>
      <c r="CQ139" s="443"/>
      <c r="CR139" s="443"/>
      <c r="CS139" s="443"/>
      <c r="CT139" s="443"/>
      <c r="CU139" s="443"/>
      <c r="CV139" s="443"/>
      <c r="CW139" s="443"/>
      <c r="CX139" s="443"/>
      <c r="CY139" s="443"/>
      <c r="CZ139" s="443"/>
      <c r="DA139" s="443"/>
      <c r="DB139" s="443"/>
      <c r="DC139" s="443"/>
      <c r="DD139" s="443"/>
      <c r="DE139" s="443"/>
      <c r="DF139" s="443"/>
      <c r="DG139" s="443"/>
      <c r="DH139" s="443"/>
      <c r="DI139" s="443"/>
      <c r="DJ139" s="443"/>
      <c r="DK139" s="443"/>
      <c r="DL139" s="443"/>
      <c r="DM139" s="443"/>
      <c r="DN139" s="443"/>
      <c r="DO139" s="443"/>
      <c r="DP139" s="443"/>
      <c r="DQ139" s="443"/>
      <c r="DR139" s="443"/>
      <c r="DS139" s="443"/>
      <c r="DT139" s="443"/>
      <c r="DU139" s="443"/>
      <c r="DV139" s="443"/>
      <c r="DW139" s="443"/>
      <c r="DX139" s="443"/>
      <c r="DY139" s="443"/>
      <c r="DZ139" s="443"/>
      <c r="EA139" s="443"/>
      <c r="EB139" s="443"/>
      <c r="EC139" s="443"/>
      <c r="ED139" s="443"/>
      <c r="EE139" s="443"/>
      <c r="EF139" s="443"/>
      <c r="EG139" s="443"/>
    </row>
    <row r="140" spans="1:137" s="270" customFormat="1" x14ac:dyDescent="0.3">
      <c r="A140" s="299"/>
      <c r="B140" s="299"/>
      <c r="AT140" s="443"/>
      <c r="AU140" s="443"/>
      <c r="AV140" s="443"/>
      <c r="AW140" s="443"/>
      <c r="AX140" s="443"/>
      <c r="AY140" s="443"/>
      <c r="AZ140" s="443"/>
      <c r="BA140" s="443"/>
      <c r="BB140" s="443"/>
      <c r="BC140" s="443"/>
      <c r="BD140" s="443"/>
      <c r="BE140" s="443"/>
      <c r="BF140" s="443"/>
      <c r="BG140" s="443"/>
      <c r="BH140" s="443"/>
      <c r="BI140" s="443"/>
      <c r="BJ140" s="443"/>
      <c r="BK140" s="443"/>
      <c r="BL140" s="443"/>
      <c r="BM140" s="443"/>
      <c r="BN140" s="443"/>
      <c r="BO140" s="443"/>
      <c r="BP140" s="443"/>
      <c r="BQ140" s="443"/>
      <c r="BR140" s="443"/>
      <c r="BS140" s="443"/>
      <c r="BT140" s="443"/>
      <c r="BU140" s="443"/>
      <c r="BV140" s="443"/>
      <c r="BW140" s="443"/>
      <c r="BX140" s="443"/>
      <c r="BY140" s="443"/>
      <c r="BZ140" s="443"/>
      <c r="CA140" s="443"/>
      <c r="CB140" s="443"/>
      <c r="CC140" s="443"/>
      <c r="CD140" s="443"/>
      <c r="CE140" s="443"/>
      <c r="CF140" s="443"/>
      <c r="CG140" s="443"/>
      <c r="CH140" s="443"/>
      <c r="CI140" s="443"/>
      <c r="CJ140" s="443"/>
      <c r="CK140" s="443"/>
      <c r="CL140" s="443"/>
      <c r="CM140" s="443"/>
      <c r="CN140" s="443"/>
      <c r="CO140" s="443"/>
      <c r="CP140" s="443"/>
      <c r="CQ140" s="443"/>
      <c r="CR140" s="443"/>
      <c r="CS140" s="443"/>
      <c r="CT140" s="443"/>
      <c r="CU140" s="443"/>
      <c r="CV140" s="443"/>
      <c r="CW140" s="443"/>
      <c r="CX140" s="443"/>
      <c r="CY140" s="443"/>
      <c r="CZ140" s="443"/>
      <c r="DA140" s="443"/>
      <c r="DB140" s="443"/>
      <c r="DC140" s="443"/>
      <c r="DD140" s="443"/>
      <c r="DE140" s="443"/>
      <c r="DF140" s="443"/>
      <c r="DG140" s="443"/>
      <c r="DH140" s="443"/>
      <c r="DI140" s="443"/>
      <c r="DJ140" s="443"/>
      <c r="DK140" s="443"/>
      <c r="DL140" s="443"/>
      <c r="DM140" s="443"/>
      <c r="DN140" s="443"/>
      <c r="DO140" s="443"/>
      <c r="DP140" s="443"/>
      <c r="DQ140" s="443"/>
      <c r="DR140" s="443"/>
      <c r="DS140" s="443"/>
      <c r="DT140" s="443"/>
      <c r="DU140" s="443"/>
      <c r="DV140" s="443"/>
      <c r="DW140" s="443"/>
      <c r="DX140" s="443"/>
      <c r="DY140" s="443"/>
      <c r="DZ140" s="443"/>
      <c r="EA140" s="443"/>
      <c r="EB140" s="443"/>
      <c r="EC140" s="443"/>
      <c r="ED140" s="443"/>
      <c r="EE140" s="443"/>
      <c r="EF140" s="443"/>
      <c r="EG140" s="443"/>
    </row>
    <row r="141" spans="1:137" s="270" customFormat="1" x14ac:dyDescent="0.3">
      <c r="A141" s="299"/>
      <c r="B141" s="299"/>
      <c r="AT141" s="443"/>
      <c r="AU141" s="443"/>
      <c r="AV141" s="443"/>
      <c r="AW141" s="443"/>
      <c r="AX141" s="443"/>
      <c r="AY141" s="443"/>
      <c r="AZ141" s="443"/>
      <c r="BA141" s="443"/>
      <c r="BB141" s="443"/>
      <c r="BC141" s="443"/>
      <c r="BD141" s="443"/>
      <c r="BE141" s="443"/>
      <c r="BF141" s="443"/>
      <c r="BG141" s="443"/>
      <c r="BH141" s="443"/>
      <c r="BI141" s="443"/>
      <c r="BJ141" s="443"/>
      <c r="BK141" s="443"/>
      <c r="BL141" s="443"/>
      <c r="BM141" s="443"/>
      <c r="BN141" s="443"/>
      <c r="BO141" s="443"/>
      <c r="BP141" s="443"/>
      <c r="BQ141" s="443"/>
      <c r="BR141" s="443"/>
      <c r="BS141" s="443"/>
      <c r="BT141" s="443"/>
      <c r="BU141" s="443"/>
      <c r="BV141" s="443"/>
      <c r="BW141" s="443"/>
      <c r="BX141" s="443"/>
      <c r="BY141" s="443"/>
      <c r="BZ141" s="443"/>
      <c r="CA141" s="443"/>
      <c r="CB141" s="443"/>
      <c r="CC141" s="443"/>
      <c r="CD141" s="443"/>
      <c r="CE141" s="443"/>
      <c r="CF141" s="443"/>
      <c r="CG141" s="443"/>
      <c r="CH141" s="443"/>
      <c r="CI141" s="443"/>
      <c r="CJ141" s="443"/>
      <c r="CK141" s="443"/>
      <c r="CL141" s="443"/>
      <c r="CM141" s="443"/>
      <c r="CN141" s="443"/>
      <c r="CO141" s="443"/>
      <c r="CP141" s="443"/>
      <c r="CQ141" s="443"/>
      <c r="CR141" s="443"/>
      <c r="CS141" s="443"/>
      <c r="CT141" s="443"/>
      <c r="CU141" s="443"/>
      <c r="CV141" s="443"/>
      <c r="CW141" s="443"/>
      <c r="CX141" s="443"/>
      <c r="CY141" s="443"/>
      <c r="CZ141" s="443"/>
      <c r="DA141" s="443"/>
      <c r="DB141" s="443"/>
      <c r="DC141" s="443"/>
      <c r="DD141" s="443"/>
      <c r="DE141" s="443"/>
      <c r="DF141" s="443"/>
      <c r="DG141" s="443"/>
      <c r="DH141" s="443"/>
      <c r="DI141" s="443"/>
      <c r="DJ141" s="443"/>
      <c r="DK141" s="443"/>
      <c r="DL141" s="443"/>
      <c r="DM141" s="443"/>
      <c r="DN141" s="443"/>
      <c r="DO141" s="443"/>
      <c r="DP141" s="443"/>
      <c r="DQ141" s="443"/>
      <c r="DR141" s="443"/>
      <c r="DS141" s="443"/>
      <c r="DT141" s="443"/>
      <c r="DU141" s="443"/>
      <c r="DV141" s="443"/>
      <c r="DW141" s="443"/>
      <c r="DX141" s="443"/>
      <c r="DY141" s="443"/>
      <c r="DZ141" s="443"/>
      <c r="EA141" s="443"/>
      <c r="EB141" s="443"/>
      <c r="EC141" s="443"/>
      <c r="ED141" s="443"/>
      <c r="EE141" s="443"/>
      <c r="EF141" s="443"/>
      <c r="EG141" s="443"/>
    </row>
    <row r="142" spans="1:137" s="270" customFormat="1" x14ac:dyDescent="0.3">
      <c r="A142" s="299"/>
      <c r="B142" s="299"/>
      <c r="AT142" s="443"/>
      <c r="AU142" s="443"/>
      <c r="AV142" s="443"/>
      <c r="AW142" s="443"/>
      <c r="AX142" s="443"/>
      <c r="AY142" s="443"/>
      <c r="AZ142" s="443"/>
      <c r="BA142" s="443"/>
      <c r="BB142" s="443"/>
      <c r="BC142" s="443"/>
      <c r="BD142" s="443"/>
      <c r="BE142" s="443"/>
      <c r="BF142" s="443"/>
      <c r="BG142" s="443"/>
      <c r="BH142" s="443"/>
      <c r="BI142" s="443"/>
      <c r="BJ142" s="443"/>
      <c r="BK142" s="443"/>
      <c r="BL142" s="443"/>
      <c r="BM142" s="443"/>
      <c r="BN142" s="443"/>
      <c r="BO142" s="443"/>
      <c r="BP142" s="443"/>
      <c r="BQ142" s="443"/>
      <c r="BR142" s="443"/>
      <c r="BS142" s="443"/>
      <c r="BT142" s="443"/>
      <c r="BU142" s="443"/>
      <c r="BV142" s="443"/>
      <c r="BW142" s="443"/>
      <c r="BX142" s="443"/>
      <c r="BY142" s="443"/>
      <c r="BZ142" s="443"/>
      <c r="CA142" s="443"/>
      <c r="CB142" s="443"/>
      <c r="CC142" s="443"/>
      <c r="CD142" s="443"/>
      <c r="CE142" s="443"/>
      <c r="CF142" s="443"/>
      <c r="CG142" s="443"/>
      <c r="CH142" s="443"/>
      <c r="CI142" s="443"/>
      <c r="CJ142" s="443"/>
      <c r="CK142" s="443"/>
      <c r="CL142" s="443"/>
      <c r="CM142" s="443"/>
      <c r="CN142" s="443"/>
      <c r="CO142" s="443"/>
      <c r="CP142" s="443"/>
      <c r="CQ142" s="443"/>
      <c r="CR142" s="443"/>
      <c r="CS142" s="443"/>
      <c r="CT142" s="443"/>
      <c r="CU142" s="443"/>
      <c r="CV142" s="443"/>
      <c r="CW142" s="443"/>
      <c r="CX142" s="443"/>
      <c r="CY142" s="443"/>
      <c r="CZ142" s="443"/>
      <c r="DA142" s="443"/>
      <c r="DB142" s="443"/>
      <c r="DC142" s="443"/>
      <c r="DD142" s="443"/>
      <c r="DE142" s="443"/>
      <c r="DF142" s="443"/>
      <c r="DG142" s="443"/>
      <c r="DH142" s="443"/>
      <c r="DI142" s="443"/>
      <c r="DJ142" s="443"/>
      <c r="DK142" s="443"/>
      <c r="DL142" s="443"/>
      <c r="DM142" s="443"/>
      <c r="DN142" s="443"/>
      <c r="DO142" s="443"/>
      <c r="DP142" s="443"/>
      <c r="DQ142" s="443"/>
      <c r="DR142" s="443"/>
      <c r="DS142" s="443"/>
      <c r="DT142" s="443"/>
      <c r="DU142" s="443"/>
      <c r="DV142" s="443"/>
      <c r="DW142" s="443"/>
      <c r="DX142" s="443"/>
      <c r="DY142" s="443"/>
      <c r="DZ142" s="443"/>
      <c r="EA142" s="443"/>
      <c r="EB142" s="443"/>
      <c r="EC142" s="443"/>
      <c r="ED142" s="443"/>
      <c r="EE142" s="443"/>
      <c r="EF142" s="443"/>
      <c r="EG142" s="443"/>
    </row>
    <row r="143" spans="1:137" s="270" customFormat="1" x14ac:dyDescent="0.3">
      <c r="A143" s="299"/>
      <c r="B143" s="299"/>
      <c r="AT143" s="443"/>
      <c r="AU143" s="443"/>
      <c r="AV143" s="443"/>
      <c r="AW143" s="443"/>
      <c r="AX143" s="443"/>
      <c r="AY143" s="443"/>
      <c r="AZ143" s="443"/>
      <c r="BA143" s="443"/>
      <c r="BB143" s="443"/>
      <c r="BC143" s="443"/>
      <c r="BD143" s="443"/>
      <c r="BE143" s="443"/>
      <c r="BF143" s="443"/>
      <c r="BG143" s="443"/>
      <c r="BH143" s="443"/>
      <c r="BI143" s="443"/>
      <c r="BJ143" s="443"/>
      <c r="BK143" s="443"/>
      <c r="BL143" s="443"/>
      <c r="BM143" s="443"/>
      <c r="BN143" s="443"/>
      <c r="BO143" s="443"/>
      <c r="BP143" s="443"/>
      <c r="BQ143" s="443"/>
      <c r="BR143" s="443"/>
      <c r="BS143" s="443"/>
      <c r="BT143" s="443"/>
      <c r="BU143" s="443"/>
      <c r="BV143" s="443"/>
      <c r="BW143" s="443"/>
      <c r="BX143" s="443"/>
      <c r="BY143" s="443"/>
      <c r="BZ143" s="443"/>
      <c r="CA143" s="443"/>
      <c r="CB143" s="443"/>
      <c r="CC143" s="443"/>
      <c r="CD143" s="443"/>
      <c r="CE143" s="443"/>
      <c r="CF143" s="443"/>
      <c r="CG143" s="443"/>
      <c r="CH143" s="443"/>
      <c r="CI143" s="443"/>
      <c r="CJ143" s="443"/>
      <c r="CK143" s="443"/>
      <c r="CL143" s="443"/>
      <c r="CM143" s="443"/>
      <c r="CN143" s="443"/>
      <c r="CO143" s="443"/>
      <c r="CP143" s="443"/>
      <c r="CQ143" s="443"/>
      <c r="CR143" s="443"/>
      <c r="CS143" s="443"/>
      <c r="CT143" s="443"/>
      <c r="CU143" s="443"/>
      <c r="CV143" s="443"/>
      <c r="CW143" s="443"/>
      <c r="CX143" s="443"/>
      <c r="CY143" s="443"/>
      <c r="CZ143" s="443"/>
      <c r="DA143" s="443"/>
      <c r="DB143" s="443"/>
      <c r="DC143" s="443"/>
      <c r="DD143" s="443"/>
      <c r="DE143" s="443"/>
      <c r="DF143" s="443"/>
      <c r="DG143" s="443"/>
      <c r="DH143" s="443"/>
      <c r="DI143" s="443"/>
      <c r="DJ143" s="443"/>
      <c r="DK143" s="443"/>
      <c r="DL143" s="443"/>
      <c r="DM143" s="443"/>
      <c r="DN143" s="443"/>
      <c r="DO143" s="443"/>
      <c r="DP143" s="443"/>
      <c r="DQ143" s="443"/>
      <c r="DR143" s="443"/>
      <c r="DS143" s="443"/>
      <c r="DT143" s="443"/>
      <c r="DU143" s="443"/>
      <c r="DV143" s="443"/>
      <c r="DW143" s="443"/>
      <c r="DX143" s="443"/>
      <c r="DY143" s="443"/>
      <c r="DZ143" s="443"/>
      <c r="EA143" s="443"/>
      <c r="EB143" s="443"/>
      <c r="EC143" s="443"/>
      <c r="ED143" s="443"/>
      <c r="EE143" s="443"/>
      <c r="EF143" s="443"/>
      <c r="EG143" s="443"/>
    </row>
    <row r="144" spans="1:137" s="270" customFormat="1" x14ac:dyDescent="0.3">
      <c r="A144" s="299"/>
      <c r="B144" s="299"/>
      <c r="AT144" s="443"/>
      <c r="AU144" s="443"/>
      <c r="AV144" s="443"/>
      <c r="AW144" s="443"/>
      <c r="AX144" s="443"/>
      <c r="AY144" s="443"/>
      <c r="AZ144" s="443"/>
      <c r="BA144" s="443"/>
      <c r="BB144" s="443"/>
      <c r="BC144" s="443"/>
      <c r="BD144" s="443"/>
      <c r="BE144" s="443"/>
      <c r="BF144" s="443"/>
      <c r="BG144" s="443"/>
      <c r="BH144" s="443"/>
      <c r="BI144" s="443"/>
      <c r="BJ144" s="443"/>
      <c r="BK144" s="443"/>
      <c r="BL144" s="443"/>
      <c r="BM144" s="443"/>
      <c r="BN144" s="443"/>
      <c r="BO144" s="443"/>
      <c r="BP144" s="443"/>
      <c r="BQ144" s="443"/>
      <c r="BR144" s="443"/>
      <c r="BS144" s="443"/>
      <c r="BT144" s="443"/>
      <c r="BU144" s="443"/>
      <c r="BV144" s="443"/>
      <c r="BW144" s="443"/>
      <c r="BX144" s="443"/>
      <c r="BY144" s="443"/>
      <c r="BZ144" s="443"/>
      <c r="CA144" s="443"/>
      <c r="CB144" s="443"/>
      <c r="CC144" s="443"/>
      <c r="CD144" s="443"/>
      <c r="CE144" s="443"/>
      <c r="CF144" s="443"/>
      <c r="CG144" s="443"/>
      <c r="CH144" s="443"/>
      <c r="CI144" s="443"/>
      <c r="CJ144" s="443"/>
      <c r="CK144" s="443"/>
      <c r="CL144" s="443"/>
      <c r="CM144" s="443"/>
      <c r="CN144" s="443"/>
      <c r="CO144" s="443"/>
      <c r="CP144" s="443"/>
      <c r="CQ144" s="443"/>
      <c r="CR144" s="443"/>
      <c r="CS144" s="443"/>
      <c r="CT144" s="443"/>
      <c r="CU144" s="443"/>
      <c r="CV144" s="443"/>
      <c r="CW144" s="443"/>
      <c r="CX144" s="443"/>
      <c r="CY144" s="443"/>
      <c r="CZ144" s="443"/>
      <c r="DA144" s="443"/>
      <c r="DB144" s="443"/>
      <c r="DC144" s="443"/>
      <c r="DD144" s="443"/>
      <c r="DE144" s="443"/>
      <c r="DF144" s="443"/>
      <c r="DG144" s="443"/>
      <c r="DH144" s="443"/>
      <c r="DI144" s="443"/>
      <c r="DJ144" s="443"/>
      <c r="DK144" s="443"/>
      <c r="DL144" s="443"/>
      <c r="DM144" s="443"/>
      <c r="DN144" s="443"/>
      <c r="DO144" s="443"/>
      <c r="DP144" s="443"/>
      <c r="DQ144" s="443"/>
      <c r="DR144" s="443"/>
      <c r="DS144" s="443"/>
      <c r="DT144" s="443"/>
      <c r="DU144" s="443"/>
      <c r="DV144" s="443"/>
      <c r="DW144" s="443"/>
      <c r="DX144" s="443"/>
      <c r="DY144" s="443"/>
      <c r="DZ144" s="443"/>
      <c r="EA144" s="443"/>
      <c r="EB144" s="443"/>
      <c r="EC144" s="443"/>
      <c r="ED144" s="443"/>
      <c r="EE144" s="443"/>
      <c r="EF144" s="443"/>
      <c r="EG144" s="443"/>
    </row>
    <row r="145" spans="1:137" s="270" customFormat="1" x14ac:dyDescent="0.3">
      <c r="A145" s="299"/>
      <c r="B145" s="299"/>
      <c r="AT145" s="443"/>
      <c r="AU145" s="443"/>
      <c r="AV145" s="443"/>
      <c r="AW145" s="443"/>
      <c r="AX145" s="443"/>
      <c r="AY145" s="443"/>
      <c r="AZ145" s="443"/>
      <c r="BA145" s="443"/>
      <c r="BB145" s="443"/>
      <c r="BC145" s="443"/>
      <c r="BD145" s="443"/>
      <c r="BE145" s="443"/>
      <c r="BF145" s="443"/>
      <c r="BG145" s="443"/>
      <c r="BH145" s="443"/>
      <c r="BI145" s="443"/>
      <c r="BJ145" s="443"/>
      <c r="BK145" s="443"/>
      <c r="BL145" s="443"/>
      <c r="BM145" s="443"/>
      <c r="BN145" s="443"/>
      <c r="BO145" s="443"/>
      <c r="BP145" s="443"/>
      <c r="BQ145" s="443"/>
      <c r="BR145" s="443"/>
      <c r="BS145" s="443"/>
      <c r="BT145" s="443"/>
      <c r="BU145" s="443"/>
      <c r="BV145" s="443"/>
      <c r="BW145" s="443"/>
      <c r="BX145" s="443"/>
      <c r="BY145" s="443"/>
      <c r="BZ145" s="443"/>
      <c r="CA145" s="443"/>
      <c r="CB145" s="443"/>
      <c r="CC145" s="443"/>
      <c r="CD145" s="443"/>
      <c r="CE145" s="443"/>
      <c r="CF145" s="443"/>
      <c r="CG145" s="443"/>
      <c r="CH145" s="443"/>
      <c r="CI145" s="443"/>
      <c r="CJ145" s="443"/>
      <c r="CK145" s="443"/>
      <c r="CL145" s="443"/>
      <c r="CM145" s="443"/>
      <c r="CN145" s="443"/>
      <c r="CO145" s="443"/>
      <c r="CP145" s="443"/>
      <c r="CQ145" s="443"/>
      <c r="CR145" s="443"/>
      <c r="CS145" s="443"/>
      <c r="CT145" s="443"/>
      <c r="CU145" s="443"/>
      <c r="CV145" s="443"/>
      <c r="CW145" s="443"/>
      <c r="CX145" s="443"/>
      <c r="CY145" s="443"/>
      <c r="CZ145" s="443"/>
      <c r="DA145" s="443"/>
      <c r="DB145" s="443"/>
      <c r="DC145" s="443"/>
      <c r="DD145" s="443"/>
      <c r="DE145" s="443"/>
      <c r="DF145" s="443"/>
      <c r="DG145" s="443"/>
      <c r="DH145" s="443"/>
      <c r="DI145" s="443"/>
      <c r="DJ145" s="443"/>
      <c r="DK145" s="443"/>
      <c r="DL145" s="443"/>
      <c r="DM145" s="443"/>
      <c r="DN145" s="443"/>
      <c r="DO145" s="443"/>
      <c r="DP145" s="443"/>
      <c r="DQ145" s="443"/>
      <c r="DR145" s="443"/>
      <c r="DS145" s="443"/>
      <c r="DT145" s="443"/>
      <c r="DU145" s="443"/>
      <c r="DV145" s="443"/>
      <c r="DW145" s="443"/>
      <c r="DX145" s="443"/>
      <c r="DY145" s="443"/>
      <c r="DZ145" s="443"/>
      <c r="EA145" s="443"/>
      <c r="EB145" s="443"/>
      <c r="EC145" s="443"/>
      <c r="ED145" s="443"/>
      <c r="EE145" s="443"/>
      <c r="EF145" s="443"/>
      <c r="EG145" s="443"/>
    </row>
    <row r="146" spans="1:137" s="270" customFormat="1" x14ac:dyDescent="0.3">
      <c r="A146" s="299"/>
      <c r="B146" s="299"/>
      <c r="AT146" s="443"/>
      <c r="AU146" s="443"/>
      <c r="AV146" s="443"/>
      <c r="AW146" s="443"/>
      <c r="AX146" s="443"/>
      <c r="AY146" s="443"/>
      <c r="AZ146" s="443"/>
      <c r="BA146" s="443"/>
      <c r="BB146" s="443"/>
      <c r="BC146" s="443"/>
      <c r="BD146" s="443"/>
      <c r="BE146" s="443"/>
      <c r="BF146" s="443"/>
      <c r="BG146" s="443"/>
      <c r="BH146" s="443"/>
      <c r="BI146" s="443"/>
      <c r="BJ146" s="443"/>
      <c r="BK146" s="443"/>
      <c r="BL146" s="443"/>
      <c r="BM146" s="443"/>
      <c r="BN146" s="443"/>
      <c r="BO146" s="443"/>
      <c r="BP146" s="443"/>
      <c r="BQ146" s="443"/>
      <c r="BR146" s="443"/>
      <c r="BS146" s="443"/>
      <c r="BT146" s="443"/>
      <c r="BU146" s="443"/>
      <c r="BV146" s="443"/>
      <c r="BW146" s="443"/>
      <c r="BX146" s="443"/>
      <c r="BY146" s="443"/>
      <c r="BZ146" s="443"/>
      <c r="CA146" s="443"/>
      <c r="CB146" s="443"/>
      <c r="CC146" s="443"/>
      <c r="CD146" s="443"/>
      <c r="CE146" s="443"/>
      <c r="CF146" s="443"/>
      <c r="CG146" s="443"/>
      <c r="CH146" s="443"/>
      <c r="CI146" s="443"/>
      <c r="CJ146" s="443"/>
      <c r="CK146" s="443"/>
      <c r="CL146" s="443"/>
      <c r="CM146" s="443"/>
      <c r="CN146" s="443"/>
      <c r="CO146" s="443"/>
      <c r="CP146" s="443"/>
      <c r="CQ146" s="443"/>
      <c r="CR146" s="443"/>
      <c r="CS146" s="443"/>
      <c r="CT146" s="443"/>
      <c r="CU146" s="443"/>
      <c r="CV146" s="443"/>
      <c r="CW146" s="443"/>
      <c r="CX146" s="443"/>
      <c r="CY146" s="443"/>
      <c r="CZ146" s="443"/>
      <c r="DA146" s="443"/>
      <c r="DB146" s="443"/>
      <c r="DC146" s="443"/>
      <c r="DD146" s="443"/>
      <c r="DE146" s="443"/>
      <c r="DF146" s="443"/>
      <c r="DG146" s="443"/>
      <c r="DH146" s="443"/>
      <c r="DI146" s="443"/>
      <c r="DJ146" s="443"/>
      <c r="DK146" s="443"/>
      <c r="DL146" s="443"/>
      <c r="DM146" s="443"/>
      <c r="DN146" s="443"/>
      <c r="DO146" s="443"/>
      <c r="DP146" s="443"/>
      <c r="DQ146" s="443"/>
      <c r="DR146" s="443"/>
      <c r="DS146" s="443"/>
      <c r="DT146" s="443"/>
      <c r="DU146" s="443"/>
      <c r="DV146" s="443"/>
      <c r="DW146" s="443"/>
      <c r="DX146" s="443"/>
      <c r="DY146" s="443"/>
      <c r="DZ146" s="443"/>
      <c r="EA146" s="443"/>
      <c r="EB146" s="443"/>
      <c r="EC146" s="443"/>
      <c r="ED146" s="443"/>
      <c r="EE146" s="443"/>
      <c r="EF146" s="443"/>
      <c r="EG146" s="443"/>
    </row>
    <row r="147" spans="1:137" s="270" customFormat="1" x14ac:dyDescent="0.3">
      <c r="A147" s="299"/>
      <c r="B147" s="299"/>
      <c r="AT147" s="443"/>
      <c r="AU147" s="443"/>
      <c r="AV147" s="443"/>
      <c r="AW147" s="443"/>
      <c r="AX147" s="443"/>
      <c r="AY147" s="443"/>
      <c r="AZ147" s="443"/>
      <c r="BA147" s="443"/>
      <c r="BB147" s="443"/>
      <c r="BC147" s="443"/>
      <c r="BD147" s="443"/>
      <c r="BE147" s="443"/>
      <c r="BF147" s="443"/>
      <c r="BG147" s="443"/>
      <c r="BH147" s="443"/>
      <c r="BI147" s="443"/>
      <c r="BJ147" s="443"/>
      <c r="BK147" s="443"/>
      <c r="BL147" s="443"/>
      <c r="BM147" s="443"/>
      <c r="BN147" s="443"/>
      <c r="BO147" s="443"/>
      <c r="BP147" s="443"/>
      <c r="BQ147" s="443"/>
      <c r="BR147" s="443"/>
      <c r="BS147" s="443"/>
      <c r="BT147" s="443"/>
      <c r="BU147" s="443"/>
      <c r="BV147" s="443"/>
      <c r="BW147" s="443"/>
      <c r="BX147" s="443"/>
      <c r="BY147" s="443"/>
      <c r="BZ147" s="443"/>
      <c r="CA147" s="443"/>
      <c r="CB147" s="443"/>
      <c r="CC147" s="443"/>
      <c r="CD147" s="443"/>
      <c r="CE147" s="443"/>
      <c r="CF147" s="443"/>
      <c r="CG147" s="443"/>
      <c r="CH147" s="443"/>
      <c r="CI147" s="443"/>
      <c r="CJ147" s="443"/>
      <c r="CK147" s="443"/>
      <c r="CL147" s="443"/>
      <c r="CM147" s="443"/>
      <c r="CN147" s="443"/>
      <c r="CO147" s="443"/>
      <c r="CP147" s="443"/>
      <c r="CQ147" s="443"/>
      <c r="CR147" s="443"/>
      <c r="CS147" s="443"/>
      <c r="CT147" s="443"/>
      <c r="CU147" s="443"/>
      <c r="CV147" s="443"/>
      <c r="CW147" s="443"/>
      <c r="CX147" s="443"/>
      <c r="CY147" s="443"/>
      <c r="CZ147" s="443"/>
      <c r="DA147" s="443"/>
      <c r="DB147" s="443"/>
      <c r="DC147" s="443"/>
      <c r="DD147" s="443"/>
      <c r="DE147" s="443"/>
      <c r="DF147" s="443"/>
      <c r="DG147" s="443"/>
      <c r="DH147" s="443"/>
      <c r="DI147" s="443"/>
      <c r="DJ147" s="443"/>
      <c r="DK147" s="443"/>
      <c r="DL147" s="443"/>
      <c r="DM147" s="443"/>
      <c r="DN147" s="443"/>
      <c r="DO147" s="443"/>
      <c r="DP147" s="443"/>
      <c r="DQ147" s="443"/>
      <c r="DR147" s="443"/>
      <c r="DS147" s="443"/>
      <c r="DT147" s="443"/>
      <c r="DU147" s="443"/>
      <c r="DV147" s="443"/>
      <c r="DW147" s="443"/>
      <c r="DX147" s="443"/>
      <c r="DY147" s="443"/>
      <c r="DZ147" s="443"/>
      <c r="EA147" s="443"/>
      <c r="EB147" s="443"/>
      <c r="EC147" s="443"/>
      <c r="ED147" s="443"/>
      <c r="EE147" s="443"/>
      <c r="EF147" s="443"/>
      <c r="EG147" s="443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D147"/>
  <sheetViews>
    <sheetView showGridLines="0" view="pageBreakPreview" zoomScale="62" zoomScaleNormal="63" zoomScaleSheetLayoutView="62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4" width="12.6640625" style="299" customWidth="1"/>
    <col min="45" max="126" width="12.6640625" style="435" customWidth="1"/>
    <col min="127" max="134" width="12.6640625" style="435"/>
    <col min="135" max="16384" width="12.6640625" style="299"/>
  </cols>
  <sheetData>
    <row r="1" spans="1:134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S1" s="416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  <c r="DX1" s="416"/>
      <c r="DY1" s="416"/>
      <c r="DZ1" s="416"/>
      <c r="EA1" s="416"/>
      <c r="EB1" s="416"/>
      <c r="EC1" s="416"/>
      <c r="ED1" s="416"/>
    </row>
    <row r="2" spans="1:134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256"/>
      <c r="S2" s="256"/>
      <c r="T2" s="256"/>
      <c r="U2" s="258" t="s">
        <v>225</v>
      </c>
      <c r="V2" s="300" t="s">
        <v>220</v>
      </c>
      <c r="W2" s="256"/>
      <c r="X2" s="256"/>
      <c r="AS2" s="417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  <c r="CX2" s="417"/>
      <c r="CY2" s="417"/>
      <c r="CZ2" s="417"/>
      <c r="DA2" s="417"/>
      <c r="DB2" s="417"/>
      <c r="DC2" s="417"/>
      <c r="DD2" s="417"/>
      <c r="DE2" s="417"/>
      <c r="DF2" s="417"/>
      <c r="DG2" s="417"/>
      <c r="DH2" s="417"/>
      <c r="DI2" s="417"/>
      <c r="DJ2" s="417"/>
      <c r="DK2" s="417"/>
      <c r="DL2" s="417"/>
      <c r="DM2" s="417"/>
      <c r="DN2" s="417"/>
      <c r="DO2" s="417"/>
      <c r="DP2" s="417"/>
      <c r="DQ2" s="417"/>
      <c r="DR2" s="417"/>
      <c r="DS2" s="417"/>
      <c r="DT2" s="417"/>
      <c r="DU2" s="417"/>
      <c r="DV2" s="417"/>
      <c r="DW2" s="417"/>
      <c r="DX2" s="417"/>
      <c r="DY2" s="417"/>
      <c r="DZ2" s="417"/>
      <c r="EA2" s="417"/>
      <c r="EB2" s="417"/>
      <c r="EC2" s="417"/>
      <c r="ED2" s="417"/>
    </row>
    <row r="3" spans="1:134" s="260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3</v>
      </c>
      <c r="V3" s="310" t="s">
        <v>7</v>
      </c>
      <c r="W3" s="304"/>
      <c r="X3" s="304"/>
      <c r="AS3" s="418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  <c r="CX3" s="418"/>
      <c r="CY3" s="418"/>
      <c r="CZ3" s="418"/>
      <c r="DA3" s="418"/>
      <c r="DB3" s="418"/>
      <c r="DC3" s="418"/>
      <c r="DD3" s="418"/>
      <c r="DE3" s="418"/>
      <c r="DF3" s="418"/>
      <c r="DG3" s="418"/>
      <c r="DH3" s="418"/>
      <c r="DI3" s="418"/>
      <c r="DJ3" s="418"/>
      <c r="DK3" s="418"/>
      <c r="DL3" s="418"/>
      <c r="DM3" s="418"/>
      <c r="DN3" s="418"/>
      <c r="DO3" s="418"/>
      <c r="DP3" s="418"/>
      <c r="DQ3" s="418"/>
      <c r="DR3" s="418"/>
      <c r="DS3" s="418"/>
      <c r="DT3" s="418"/>
      <c r="DU3" s="418"/>
      <c r="DV3" s="418"/>
      <c r="DW3" s="418"/>
      <c r="DX3" s="418"/>
      <c r="DY3" s="418"/>
      <c r="DZ3" s="418"/>
      <c r="EA3" s="418"/>
      <c r="EB3" s="418"/>
      <c r="EC3" s="418"/>
      <c r="ED3" s="418"/>
    </row>
    <row r="4" spans="1:134" s="266" customFormat="1" ht="20.100000000000001" customHeight="1" x14ac:dyDescent="0.25">
      <c r="A4" s="306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307"/>
      <c r="P4" s="307"/>
      <c r="Q4" s="307"/>
      <c r="R4" s="307"/>
      <c r="S4" s="307"/>
      <c r="T4" s="307"/>
      <c r="AS4" s="419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  <c r="DX4" s="419"/>
      <c r="DY4" s="419"/>
      <c r="DZ4" s="419"/>
      <c r="EA4" s="419"/>
      <c r="EB4" s="419"/>
      <c r="EC4" s="419"/>
      <c r="ED4" s="419"/>
    </row>
    <row r="5" spans="1:134" s="270" customFormat="1" ht="22.5" customHeight="1" thickBot="1" x14ac:dyDescent="0.3">
      <c r="A5" s="308" t="s">
        <v>226</v>
      </c>
      <c r="AS5" s="420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  <c r="DX5" s="420"/>
      <c r="DY5" s="420"/>
      <c r="DZ5" s="420"/>
      <c r="EA5" s="420"/>
      <c r="EB5" s="420"/>
      <c r="EC5" s="420"/>
      <c r="ED5" s="420"/>
    </row>
    <row r="6" spans="1:134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S6" s="421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  <c r="DX6" s="421"/>
      <c r="DY6" s="421"/>
      <c r="DZ6" s="421"/>
      <c r="EA6" s="421"/>
      <c r="EB6" s="421"/>
      <c r="EC6" s="421"/>
      <c r="ED6" s="421"/>
    </row>
    <row r="7" spans="1:134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S7" s="422"/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1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  <c r="DX7" s="421"/>
      <c r="DY7" s="421"/>
      <c r="DZ7" s="421"/>
      <c r="EA7" s="421"/>
      <c r="EB7" s="421"/>
      <c r="EC7" s="421"/>
      <c r="ED7" s="421"/>
    </row>
    <row r="8" spans="1:134" s="283" customFormat="1" ht="33.9" customHeight="1" x14ac:dyDescent="0.35">
      <c r="A8" s="281" t="s">
        <v>215</v>
      </c>
      <c r="B8" s="282"/>
      <c r="C8" s="641">
        <f t="shared" ref="C8:AP8" si="0">C9</f>
        <v>0</v>
      </c>
      <c r="D8" s="641">
        <f t="shared" si="0"/>
        <v>0</v>
      </c>
      <c r="E8" s="641">
        <f t="shared" si="0"/>
        <v>0</v>
      </c>
      <c r="F8" s="641">
        <f t="shared" si="0"/>
        <v>0</v>
      </c>
      <c r="G8" s="641">
        <f t="shared" si="0"/>
        <v>0</v>
      </c>
      <c r="H8" s="641">
        <f t="shared" si="0"/>
        <v>0</v>
      </c>
      <c r="I8" s="641">
        <f t="shared" si="0"/>
        <v>0</v>
      </c>
      <c r="J8" s="641">
        <f t="shared" si="0"/>
        <v>0</v>
      </c>
      <c r="K8" s="641">
        <f t="shared" si="0"/>
        <v>0</v>
      </c>
      <c r="L8" s="641">
        <f t="shared" si="0"/>
        <v>0</v>
      </c>
      <c r="M8" s="641">
        <f t="shared" si="0"/>
        <v>0</v>
      </c>
      <c r="N8" s="641">
        <f t="shared" si="0"/>
        <v>0</v>
      </c>
      <c r="O8" s="641">
        <f t="shared" si="0"/>
        <v>0</v>
      </c>
      <c r="P8" s="641">
        <f t="shared" si="0"/>
        <v>0</v>
      </c>
      <c r="Q8" s="641">
        <f t="shared" si="0"/>
        <v>16</v>
      </c>
      <c r="R8" s="641">
        <f t="shared" si="0"/>
        <v>16</v>
      </c>
      <c r="S8" s="641">
        <f t="shared" si="0"/>
        <v>0</v>
      </c>
      <c r="T8" s="641">
        <f t="shared" si="0"/>
        <v>621</v>
      </c>
      <c r="U8" s="641">
        <f t="shared" si="0"/>
        <v>13</v>
      </c>
      <c r="V8" s="641">
        <f t="shared" si="0"/>
        <v>0</v>
      </c>
      <c r="W8" s="641">
        <f t="shared" si="0"/>
        <v>6807</v>
      </c>
      <c r="X8" s="641">
        <f t="shared" si="0"/>
        <v>173</v>
      </c>
      <c r="Y8" s="641">
        <f t="shared" si="0"/>
        <v>10</v>
      </c>
      <c r="Z8" s="641">
        <f t="shared" si="0"/>
        <v>0</v>
      </c>
      <c r="AA8" s="641">
        <f t="shared" si="0"/>
        <v>0</v>
      </c>
      <c r="AB8" s="641">
        <f t="shared" si="0"/>
        <v>1</v>
      </c>
      <c r="AC8" s="641">
        <f t="shared" si="0"/>
        <v>2</v>
      </c>
      <c r="AD8" s="641">
        <f t="shared" si="0"/>
        <v>1</v>
      </c>
      <c r="AE8" s="641">
        <f t="shared" si="0"/>
        <v>45</v>
      </c>
      <c r="AF8" s="641">
        <f t="shared" si="0"/>
        <v>1</v>
      </c>
      <c r="AG8" s="641">
        <f t="shared" si="0"/>
        <v>1116</v>
      </c>
      <c r="AH8" s="641">
        <f t="shared" si="0"/>
        <v>3593</v>
      </c>
      <c r="AI8" s="641">
        <f t="shared" si="0"/>
        <v>977</v>
      </c>
      <c r="AJ8" s="641">
        <f t="shared" si="0"/>
        <v>5</v>
      </c>
      <c r="AK8" s="641">
        <f t="shared" si="0"/>
        <v>316</v>
      </c>
      <c r="AL8" s="641">
        <f t="shared" si="0"/>
        <v>233</v>
      </c>
      <c r="AM8" s="641">
        <f t="shared" si="0"/>
        <v>114</v>
      </c>
      <c r="AN8" s="641">
        <f t="shared" si="0"/>
        <v>0</v>
      </c>
      <c r="AO8" s="641">
        <f t="shared" si="0"/>
        <v>230</v>
      </c>
      <c r="AP8" s="642">
        <f t="shared" si="0"/>
        <v>14274</v>
      </c>
      <c r="AS8" s="423"/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4"/>
      <c r="CH8" s="424"/>
      <c r="CI8" s="425"/>
      <c r="CJ8" s="424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  <c r="DX8" s="424"/>
      <c r="DY8" s="424"/>
      <c r="DZ8" s="424"/>
      <c r="EA8" s="424"/>
      <c r="EB8" s="424"/>
      <c r="EC8" s="424"/>
      <c r="ED8" s="424"/>
    </row>
    <row r="9" spans="1:134" s="286" customFormat="1" ht="21" customHeight="1" x14ac:dyDescent="0.35">
      <c r="A9" s="284"/>
      <c r="B9" s="285" t="s">
        <v>54</v>
      </c>
      <c r="C9" s="643">
        <v>0</v>
      </c>
      <c r="D9" s="643">
        <v>0</v>
      </c>
      <c r="E9" s="643">
        <v>0</v>
      </c>
      <c r="F9" s="643">
        <v>0</v>
      </c>
      <c r="G9" s="643">
        <v>0</v>
      </c>
      <c r="H9" s="643">
        <v>0</v>
      </c>
      <c r="I9" s="643">
        <v>0</v>
      </c>
      <c r="J9" s="643">
        <v>0</v>
      </c>
      <c r="K9" s="643">
        <v>0</v>
      </c>
      <c r="L9" s="643">
        <v>0</v>
      </c>
      <c r="M9" s="643">
        <v>0</v>
      </c>
      <c r="N9" s="643">
        <v>0</v>
      </c>
      <c r="O9" s="643">
        <v>0</v>
      </c>
      <c r="P9" s="643">
        <v>0</v>
      </c>
      <c r="Q9" s="643">
        <v>16</v>
      </c>
      <c r="R9" s="643">
        <f>SUM(E9:Q9)</f>
        <v>16</v>
      </c>
      <c r="S9" s="643">
        <v>0</v>
      </c>
      <c r="T9" s="643">
        <v>621</v>
      </c>
      <c r="U9" s="643">
        <v>13</v>
      </c>
      <c r="V9" s="643">
        <v>0</v>
      </c>
      <c r="W9" s="643">
        <v>6807</v>
      </c>
      <c r="X9" s="643">
        <v>173</v>
      </c>
      <c r="Y9" s="643">
        <v>10</v>
      </c>
      <c r="Z9" s="643">
        <v>0</v>
      </c>
      <c r="AA9" s="643">
        <v>0</v>
      </c>
      <c r="AB9" s="643">
        <v>1</v>
      </c>
      <c r="AC9" s="643">
        <v>2</v>
      </c>
      <c r="AD9" s="643">
        <v>1</v>
      </c>
      <c r="AE9" s="643">
        <v>45</v>
      </c>
      <c r="AF9" s="643">
        <v>1</v>
      </c>
      <c r="AG9" s="643">
        <v>1116</v>
      </c>
      <c r="AH9" s="643">
        <v>3593</v>
      </c>
      <c r="AI9" s="643">
        <v>977</v>
      </c>
      <c r="AJ9" s="643">
        <v>5</v>
      </c>
      <c r="AK9" s="643">
        <v>316</v>
      </c>
      <c r="AL9" s="643">
        <v>233</v>
      </c>
      <c r="AM9" s="643">
        <v>114</v>
      </c>
      <c r="AN9" s="643">
        <v>0</v>
      </c>
      <c r="AO9" s="643">
        <v>230</v>
      </c>
      <c r="AP9" s="644">
        <f>SUM(S9:AO9)+R9+C9+D9</f>
        <v>14274</v>
      </c>
      <c r="AT9" s="427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8"/>
      <c r="CH9" s="425"/>
      <c r="CI9" s="429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8"/>
      <c r="DW9" s="428"/>
      <c r="DX9" s="428"/>
      <c r="DY9" s="428"/>
      <c r="DZ9" s="428"/>
      <c r="EA9" s="428"/>
      <c r="EB9" s="428"/>
      <c r="EC9" s="428"/>
      <c r="ED9" s="428"/>
    </row>
    <row r="10" spans="1:134" s="283" customFormat="1" ht="33.9" customHeight="1" x14ac:dyDescent="0.35">
      <c r="A10" s="281" t="s">
        <v>55</v>
      </c>
      <c r="B10" s="288"/>
      <c r="C10" s="645">
        <f>C11+C15+C18+C22+C29+C38</f>
        <v>0</v>
      </c>
      <c r="D10" s="645">
        <f t="shared" ref="D10:AP10" si="1">D11+D15+D18+D22+D29+D38</f>
        <v>0</v>
      </c>
      <c r="E10" s="645">
        <f t="shared" si="1"/>
        <v>0</v>
      </c>
      <c r="F10" s="645">
        <f t="shared" si="1"/>
        <v>0</v>
      </c>
      <c r="G10" s="645">
        <f t="shared" si="1"/>
        <v>0</v>
      </c>
      <c r="H10" s="645">
        <f t="shared" si="1"/>
        <v>0</v>
      </c>
      <c r="I10" s="645">
        <f t="shared" si="1"/>
        <v>0</v>
      </c>
      <c r="J10" s="645">
        <f t="shared" si="1"/>
        <v>0</v>
      </c>
      <c r="K10" s="645">
        <f t="shared" si="1"/>
        <v>0</v>
      </c>
      <c r="L10" s="645">
        <f t="shared" si="1"/>
        <v>0</v>
      </c>
      <c r="M10" s="645">
        <f t="shared" si="1"/>
        <v>0</v>
      </c>
      <c r="N10" s="645">
        <f t="shared" si="1"/>
        <v>0</v>
      </c>
      <c r="O10" s="645">
        <f t="shared" si="1"/>
        <v>0</v>
      </c>
      <c r="P10" s="645">
        <f t="shared" si="1"/>
        <v>0</v>
      </c>
      <c r="Q10" s="645">
        <f t="shared" si="1"/>
        <v>29</v>
      </c>
      <c r="R10" s="645">
        <f t="shared" si="1"/>
        <v>29</v>
      </c>
      <c r="S10" s="645">
        <f t="shared" si="1"/>
        <v>0</v>
      </c>
      <c r="T10" s="645">
        <f t="shared" si="1"/>
        <v>3085</v>
      </c>
      <c r="U10" s="645">
        <f t="shared" si="1"/>
        <v>10</v>
      </c>
      <c r="V10" s="645">
        <f t="shared" si="1"/>
        <v>0</v>
      </c>
      <c r="W10" s="645">
        <f t="shared" si="1"/>
        <v>5671</v>
      </c>
      <c r="X10" s="645">
        <f t="shared" si="1"/>
        <v>68</v>
      </c>
      <c r="Y10" s="645">
        <f t="shared" si="1"/>
        <v>0</v>
      </c>
      <c r="Z10" s="645">
        <f t="shared" si="1"/>
        <v>0</v>
      </c>
      <c r="AA10" s="645">
        <f t="shared" si="1"/>
        <v>0</v>
      </c>
      <c r="AB10" s="645">
        <f t="shared" si="1"/>
        <v>0</v>
      </c>
      <c r="AC10" s="645">
        <f t="shared" si="1"/>
        <v>4</v>
      </c>
      <c r="AD10" s="645">
        <f t="shared" si="1"/>
        <v>0</v>
      </c>
      <c r="AE10" s="645">
        <f t="shared" si="1"/>
        <v>11</v>
      </c>
      <c r="AF10" s="645">
        <f t="shared" si="1"/>
        <v>0</v>
      </c>
      <c r="AG10" s="645">
        <f t="shared" si="1"/>
        <v>954</v>
      </c>
      <c r="AH10" s="645">
        <f t="shared" si="1"/>
        <v>13133</v>
      </c>
      <c r="AI10" s="645">
        <f t="shared" si="1"/>
        <v>3223</v>
      </c>
      <c r="AJ10" s="645">
        <f t="shared" si="1"/>
        <v>252</v>
      </c>
      <c r="AK10" s="645">
        <f t="shared" si="1"/>
        <v>1717</v>
      </c>
      <c r="AL10" s="645">
        <f t="shared" si="1"/>
        <v>1662</v>
      </c>
      <c r="AM10" s="645">
        <f t="shared" si="1"/>
        <v>100</v>
      </c>
      <c r="AN10" s="645">
        <f t="shared" si="1"/>
        <v>0</v>
      </c>
      <c r="AO10" s="645">
        <f t="shared" si="1"/>
        <v>0</v>
      </c>
      <c r="AP10" s="646">
        <f t="shared" si="1"/>
        <v>29919</v>
      </c>
      <c r="AT10" s="427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4"/>
      <c r="CH10" s="431"/>
      <c r="CI10" s="429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4"/>
      <c r="DW10" s="424"/>
      <c r="DX10" s="424"/>
      <c r="DY10" s="424"/>
      <c r="DZ10" s="424"/>
      <c r="EA10" s="424"/>
      <c r="EB10" s="424"/>
      <c r="EC10" s="424"/>
      <c r="ED10" s="424"/>
    </row>
    <row r="11" spans="1:134" s="291" customFormat="1" ht="26.4" customHeight="1" x14ac:dyDescent="0.35">
      <c r="A11" s="289" t="s">
        <v>56</v>
      </c>
      <c r="B11" s="290"/>
      <c r="C11" s="647">
        <f t="shared" ref="C11:AP11" si="2">SUM(C12:C14)</f>
        <v>0</v>
      </c>
      <c r="D11" s="647">
        <f t="shared" si="2"/>
        <v>0</v>
      </c>
      <c r="E11" s="647">
        <f t="shared" si="2"/>
        <v>0</v>
      </c>
      <c r="F11" s="647">
        <f t="shared" si="2"/>
        <v>0</v>
      </c>
      <c r="G11" s="647">
        <f t="shared" si="2"/>
        <v>0</v>
      </c>
      <c r="H11" s="647">
        <f t="shared" si="2"/>
        <v>0</v>
      </c>
      <c r="I11" s="647">
        <f t="shared" si="2"/>
        <v>0</v>
      </c>
      <c r="J11" s="647">
        <f t="shared" si="2"/>
        <v>0</v>
      </c>
      <c r="K11" s="647">
        <f t="shared" si="2"/>
        <v>0</v>
      </c>
      <c r="L11" s="647">
        <f t="shared" si="2"/>
        <v>0</v>
      </c>
      <c r="M11" s="647">
        <f t="shared" si="2"/>
        <v>0</v>
      </c>
      <c r="N11" s="647">
        <f t="shared" si="2"/>
        <v>0</v>
      </c>
      <c r="O11" s="647">
        <f t="shared" si="2"/>
        <v>0</v>
      </c>
      <c r="P11" s="647">
        <f t="shared" si="2"/>
        <v>0</v>
      </c>
      <c r="Q11" s="647">
        <f t="shared" si="2"/>
        <v>29</v>
      </c>
      <c r="R11" s="647">
        <f t="shared" si="2"/>
        <v>29</v>
      </c>
      <c r="S11" s="647">
        <f t="shared" si="2"/>
        <v>0</v>
      </c>
      <c r="T11" s="647">
        <f t="shared" si="2"/>
        <v>841</v>
      </c>
      <c r="U11" s="647">
        <f t="shared" si="2"/>
        <v>0</v>
      </c>
      <c r="V11" s="647">
        <f t="shared" si="2"/>
        <v>0</v>
      </c>
      <c r="W11" s="647">
        <f t="shared" si="2"/>
        <v>1947</v>
      </c>
      <c r="X11" s="647">
        <f t="shared" si="2"/>
        <v>6</v>
      </c>
      <c r="Y11" s="647">
        <f t="shared" si="2"/>
        <v>0</v>
      </c>
      <c r="Z11" s="647">
        <f t="shared" si="2"/>
        <v>0</v>
      </c>
      <c r="AA11" s="647">
        <f t="shared" si="2"/>
        <v>0</v>
      </c>
      <c r="AB11" s="647">
        <f t="shared" si="2"/>
        <v>0</v>
      </c>
      <c r="AC11" s="647">
        <f t="shared" si="2"/>
        <v>0</v>
      </c>
      <c r="AD11" s="647">
        <f t="shared" si="2"/>
        <v>0</v>
      </c>
      <c r="AE11" s="647">
        <f t="shared" si="2"/>
        <v>0</v>
      </c>
      <c r="AF11" s="647">
        <f t="shared" si="2"/>
        <v>0</v>
      </c>
      <c r="AG11" s="647">
        <f t="shared" si="2"/>
        <v>756</v>
      </c>
      <c r="AH11" s="647">
        <f t="shared" si="2"/>
        <v>3030</v>
      </c>
      <c r="AI11" s="647">
        <f t="shared" si="2"/>
        <v>888</v>
      </c>
      <c r="AJ11" s="647">
        <f t="shared" si="2"/>
        <v>11</v>
      </c>
      <c r="AK11" s="647">
        <f t="shared" si="2"/>
        <v>296</v>
      </c>
      <c r="AL11" s="647">
        <f t="shared" si="2"/>
        <v>229</v>
      </c>
      <c r="AM11" s="647">
        <f t="shared" si="2"/>
        <v>15</v>
      </c>
      <c r="AN11" s="647">
        <f t="shared" si="2"/>
        <v>0</v>
      </c>
      <c r="AO11" s="647">
        <f t="shared" si="2"/>
        <v>0</v>
      </c>
      <c r="AP11" s="648">
        <f t="shared" si="2"/>
        <v>8048</v>
      </c>
      <c r="AT11" s="427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4"/>
      <c r="CH11" s="431"/>
      <c r="CI11" s="429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37"/>
      <c r="DW11" s="437"/>
      <c r="DX11" s="437"/>
      <c r="DY11" s="437"/>
      <c r="DZ11" s="437"/>
      <c r="EA11" s="437"/>
      <c r="EB11" s="437"/>
      <c r="EC11" s="437"/>
      <c r="ED11" s="437"/>
    </row>
    <row r="12" spans="1:134" s="286" customFormat="1" ht="21" customHeight="1" x14ac:dyDescent="0.35">
      <c r="A12" s="292"/>
      <c r="B12" s="285" t="s">
        <v>56</v>
      </c>
      <c r="C12" s="643">
        <v>0</v>
      </c>
      <c r="D12" s="643">
        <v>0</v>
      </c>
      <c r="E12" s="643">
        <v>0</v>
      </c>
      <c r="F12" s="643">
        <v>0</v>
      </c>
      <c r="G12" s="643">
        <v>0</v>
      </c>
      <c r="H12" s="643">
        <v>0</v>
      </c>
      <c r="I12" s="643">
        <v>0</v>
      </c>
      <c r="J12" s="643">
        <v>0</v>
      </c>
      <c r="K12" s="643">
        <v>0</v>
      </c>
      <c r="L12" s="643">
        <v>0</v>
      </c>
      <c r="M12" s="643">
        <v>0</v>
      </c>
      <c r="N12" s="643">
        <v>0</v>
      </c>
      <c r="O12" s="643">
        <v>0</v>
      </c>
      <c r="P12" s="643">
        <v>0</v>
      </c>
      <c r="Q12" s="643">
        <v>0</v>
      </c>
      <c r="R12" s="643">
        <f>SUM(E12:Q12)</f>
        <v>0</v>
      </c>
      <c r="S12" s="643">
        <v>0</v>
      </c>
      <c r="T12" s="643">
        <v>273</v>
      </c>
      <c r="U12" s="643">
        <v>0</v>
      </c>
      <c r="V12" s="643">
        <v>0</v>
      </c>
      <c r="W12" s="643">
        <v>1608</v>
      </c>
      <c r="X12" s="643">
        <v>4</v>
      </c>
      <c r="Y12" s="643">
        <v>0</v>
      </c>
      <c r="Z12" s="643">
        <v>0</v>
      </c>
      <c r="AA12" s="643">
        <v>0</v>
      </c>
      <c r="AB12" s="643">
        <v>0</v>
      </c>
      <c r="AC12" s="643">
        <v>0</v>
      </c>
      <c r="AD12" s="643">
        <v>0</v>
      </c>
      <c r="AE12" s="643">
        <v>0</v>
      </c>
      <c r="AF12" s="643">
        <v>0</v>
      </c>
      <c r="AG12" s="643">
        <v>664</v>
      </c>
      <c r="AH12" s="643">
        <v>1256</v>
      </c>
      <c r="AI12" s="643">
        <v>435</v>
      </c>
      <c r="AJ12" s="643">
        <v>0</v>
      </c>
      <c r="AK12" s="643">
        <v>109</v>
      </c>
      <c r="AL12" s="643">
        <v>63</v>
      </c>
      <c r="AM12" s="643">
        <v>6</v>
      </c>
      <c r="AN12" s="643">
        <v>0</v>
      </c>
      <c r="AO12" s="643">
        <v>0</v>
      </c>
      <c r="AP12" s="644">
        <f>SUM(S12:AO12)+R12+C12+D12</f>
        <v>4418</v>
      </c>
      <c r="AT12" s="427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8"/>
      <c r="CH12" s="425"/>
      <c r="CI12" s="429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8"/>
      <c r="DW12" s="428"/>
      <c r="DX12" s="428"/>
      <c r="DY12" s="428"/>
      <c r="DZ12" s="428"/>
      <c r="EA12" s="428"/>
      <c r="EB12" s="428"/>
      <c r="EC12" s="428"/>
      <c r="ED12" s="428"/>
    </row>
    <row r="13" spans="1:134" s="286" customFormat="1" ht="21" customHeight="1" x14ac:dyDescent="0.35">
      <c r="A13" s="284"/>
      <c r="B13" s="285" t="s">
        <v>57</v>
      </c>
      <c r="C13" s="643">
        <v>0</v>
      </c>
      <c r="D13" s="643">
        <v>0</v>
      </c>
      <c r="E13" s="643">
        <v>0</v>
      </c>
      <c r="F13" s="643">
        <v>0</v>
      </c>
      <c r="G13" s="643">
        <v>0</v>
      </c>
      <c r="H13" s="643">
        <v>0</v>
      </c>
      <c r="I13" s="643">
        <v>0</v>
      </c>
      <c r="J13" s="643">
        <v>0</v>
      </c>
      <c r="K13" s="643">
        <v>0</v>
      </c>
      <c r="L13" s="643">
        <v>0</v>
      </c>
      <c r="M13" s="643">
        <v>0</v>
      </c>
      <c r="N13" s="643">
        <v>0</v>
      </c>
      <c r="O13" s="643">
        <v>0</v>
      </c>
      <c r="P13" s="643">
        <v>0</v>
      </c>
      <c r="Q13" s="643">
        <v>29</v>
      </c>
      <c r="R13" s="643">
        <f>SUM(E13:Q13)</f>
        <v>29</v>
      </c>
      <c r="S13" s="643">
        <v>0</v>
      </c>
      <c r="T13" s="643">
        <v>113</v>
      </c>
      <c r="U13" s="643">
        <v>0</v>
      </c>
      <c r="V13" s="643">
        <v>0</v>
      </c>
      <c r="W13" s="643">
        <v>153</v>
      </c>
      <c r="X13" s="643">
        <v>0</v>
      </c>
      <c r="Y13" s="643">
        <v>0</v>
      </c>
      <c r="Z13" s="643">
        <v>0</v>
      </c>
      <c r="AA13" s="643">
        <v>0</v>
      </c>
      <c r="AB13" s="643">
        <v>0</v>
      </c>
      <c r="AC13" s="643">
        <v>0</v>
      </c>
      <c r="AD13" s="643">
        <v>0</v>
      </c>
      <c r="AE13" s="643">
        <v>0</v>
      </c>
      <c r="AF13" s="643">
        <v>0</v>
      </c>
      <c r="AG13" s="643">
        <v>59</v>
      </c>
      <c r="AH13" s="643">
        <v>728</v>
      </c>
      <c r="AI13" s="643">
        <v>226</v>
      </c>
      <c r="AJ13" s="643">
        <v>0</v>
      </c>
      <c r="AK13" s="643">
        <v>103</v>
      </c>
      <c r="AL13" s="643">
        <v>69</v>
      </c>
      <c r="AM13" s="643">
        <v>9</v>
      </c>
      <c r="AN13" s="643">
        <v>0</v>
      </c>
      <c r="AO13" s="643">
        <v>0</v>
      </c>
      <c r="AP13" s="644">
        <f>SUM(S13:AO13)+R13+C13+D13</f>
        <v>1489</v>
      </c>
      <c r="AT13" s="427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8"/>
      <c r="CH13" s="425"/>
      <c r="CI13" s="429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8"/>
      <c r="DW13" s="428"/>
      <c r="DX13" s="428"/>
      <c r="DY13" s="428"/>
      <c r="DZ13" s="428"/>
      <c r="EA13" s="428"/>
      <c r="EB13" s="428"/>
      <c r="EC13" s="428"/>
      <c r="ED13" s="428"/>
    </row>
    <row r="14" spans="1:134" s="286" customFormat="1" ht="21" customHeight="1" x14ac:dyDescent="0.35">
      <c r="A14" s="293"/>
      <c r="B14" s="285" t="s">
        <v>58</v>
      </c>
      <c r="C14" s="643">
        <v>0</v>
      </c>
      <c r="D14" s="643">
        <v>0</v>
      </c>
      <c r="E14" s="643">
        <v>0</v>
      </c>
      <c r="F14" s="643">
        <v>0</v>
      </c>
      <c r="G14" s="643">
        <v>0</v>
      </c>
      <c r="H14" s="643">
        <v>0</v>
      </c>
      <c r="I14" s="643">
        <v>0</v>
      </c>
      <c r="J14" s="643">
        <v>0</v>
      </c>
      <c r="K14" s="643">
        <v>0</v>
      </c>
      <c r="L14" s="643">
        <v>0</v>
      </c>
      <c r="M14" s="643">
        <v>0</v>
      </c>
      <c r="N14" s="643">
        <v>0</v>
      </c>
      <c r="O14" s="643">
        <v>0</v>
      </c>
      <c r="P14" s="643">
        <v>0</v>
      </c>
      <c r="Q14" s="643">
        <v>0</v>
      </c>
      <c r="R14" s="643">
        <f>SUM(E14:Q14)</f>
        <v>0</v>
      </c>
      <c r="S14" s="643">
        <v>0</v>
      </c>
      <c r="T14" s="643">
        <v>455</v>
      </c>
      <c r="U14" s="643">
        <v>0</v>
      </c>
      <c r="V14" s="643">
        <v>0</v>
      </c>
      <c r="W14" s="643">
        <v>186</v>
      </c>
      <c r="X14" s="643">
        <v>2</v>
      </c>
      <c r="Y14" s="643">
        <v>0</v>
      </c>
      <c r="Z14" s="643">
        <v>0</v>
      </c>
      <c r="AA14" s="643">
        <v>0</v>
      </c>
      <c r="AB14" s="643">
        <v>0</v>
      </c>
      <c r="AC14" s="643">
        <v>0</v>
      </c>
      <c r="AD14" s="643">
        <v>0</v>
      </c>
      <c r="AE14" s="643">
        <v>0</v>
      </c>
      <c r="AF14" s="643">
        <v>0</v>
      </c>
      <c r="AG14" s="643">
        <v>33</v>
      </c>
      <c r="AH14" s="643">
        <v>1046</v>
      </c>
      <c r="AI14" s="643">
        <v>227</v>
      </c>
      <c r="AJ14" s="643">
        <v>11</v>
      </c>
      <c r="AK14" s="643">
        <v>84</v>
      </c>
      <c r="AL14" s="643">
        <v>97</v>
      </c>
      <c r="AM14" s="643">
        <v>0</v>
      </c>
      <c r="AN14" s="643">
        <v>0</v>
      </c>
      <c r="AO14" s="643">
        <v>0</v>
      </c>
      <c r="AP14" s="644">
        <f>SUM(S14:AO14)+R14+C14+D14</f>
        <v>2141</v>
      </c>
      <c r="AT14" s="427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8"/>
      <c r="CH14" s="425"/>
      <c r="CI14" s="429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8"/>
      <c r="DW14" s="428"/>
      <c r="DX14" s="428"/>
      <c r="DY14" s="428"/>
      <c r="DZ14" s="428"/>
      <c r="EA14" s="428"/>
      <c r="EB14" s="428"/>
      <c r="EC14" s="428"/>
      <c r="ED14" s="428"/>
    </row>
    <row r="15" spans="1:134" s="291" customFormat="1" ht="26.4" customHeight="1" x14ac:dyDescent="0.35">
      <c r="A15" s="289" t="s">
        <v>59</v>
      </c>
      <c r="B15" s="244"/>
      <c r="C15" s="647">
        <f t="shared" ref="C15:AP15" si="3">SUM(C16:C17)</f>
        <v>0</v>
      </c>
      <c r="D15" s="647">
        <f t="shared" si="3"/>
        <v>0</v>
      </c>
      <c r="E15" s="647">
        <f t="shared" si="3"/>
        <v>0</v>
      </c>
      <c r="F15" s="647">
        <f t="shared" si="3"/>
        <v>0</v>
      </c>
      <c r="G15" s="647">
        <f t="shared" si="3"/>
        <v>0</v>
      </c>
      <c r="H15" s="647">
        <f t="shared" si="3"/>
        <v>0</v>
      </c>
      <c r="I15" s="647">
        <f t="shared" si="3"/>
        <v>0</v>
      </c>
      <c r="J15" s="647">
        <f t="shared" si="3"/>
        <v>0</v>
      </c>
      <c r="K15" s="647">
        <f t="shared" si="3"/>
        <v>0</v>
      </c>
      <c r="L15" s="647">
        <f t="shared" si="3"/>
        <v>0</v>
      </c>
      <c r="M15" s="647">
        <f t="shared" si="3"/>
        <v>0</v>
      </c>
      <c r="N15" s="647">
        <f t="shared" si="3"/>
        <v>0</v>
      </c>
      <c r="O15" s="647">
        <f t="shared" si="3"/>
        <v>0</v>
      </c>
      <c r="P15" s="647">
        <f t="shared" si="3"/>
        <v>0</v>
      </c>
      <c r="Q15" s="647">
        <f t="shared" si="3"/>
        <v>0</v>
      </c>
      <c r="R15" s="647">
        <f t="shared" si="3"/>
        <v>0</v>
      </c>
      <c r="S15" s="647">
        <f t="shared" si="3"/>
        <v>0</v>
      </c>
      <c r="T15" s="647">
        <f t="shared" si="3"/>
        <v>679</v>
      </c>
      <c r="U15" s="647">
        <f t="shared" si="3"/>
        <v>1</v>
      </c>
      <c r="V15" s="647">
        <f t="shared" si="3"/>
        <v>0</v>
      </c>
      <c r="W15" s="647">
        <f t="shared" si="3"/>
        <v>1050</v>
      </c>
      <c r="X15" s="647">
        <f t="shared" si="3"/>
        <v>3</v>
      </c>
      <c r="Y15" s="647">
        <f t="shared" si="3"/>
        <v>0</v>
      </c>
      <c r="Z15" s="647">
        <f t="shared" si="3"/>
        <v>0</v>
      </c>
      <c r="AA15" s="647">
        <f t="shared" si="3"/>
        <v>0</v>
      </c>
      <c r="AB15" s="647">
        <f t="shared" si="3"/>
        <v>0</v>
      </c>
      <c r="AC15" s="647">
        <f t="shared" si="3"/>
        <v>0</v>
      </c>
      <c r="AD15" s="647">
        <f t="shared" si="3"/>
        <v>0</v>
      </c>
      <c r="AE15" s="647">
        <f t="shared" si="3"/>
        <v>9</v>
      </c>
      <c r="AF15" s="647">
        <f t="shared" si="3"/>
        <v>0</v>
      </c>
      <c r="AG15" s="647">
        <f t="shared" si="3"/>
        <v>8</v>
      </c>
      <c r="AH15" s="647">
        <f t="shared" si="3"/>
        <v>2030</v>
      </c>
      <c r="AI15" s="647">
        <f t="shared" si="3"/>
        <v>523</v>
      </c>
      <c r="AJ15" s="647">
        <f t="shared" si="3"/>
        <v>0</v>
      </c>
      <c r="AK15" s="647">
        <f t="shared" si="3"/>
        <v>196</v>
      </c>
      <c r="AL15" s="647">
        <f t="shared" si="3"/>
        <v>306</v>
      </c>
      <c r="AM15" s="647">
        <f t="shared" si="3"/>
        <v>20</v>
      </c>
      <c r="AN15" s="647">
        <f t="shared" si="3"/>
        <v>0</v>
      </c>
      <c r="AO15" s="647">
        <f t="shared" si="3"/>
        <v>0</v>
      </c>
      <c r="AP15" s="648">
        <f t="shared" si="3"/>
        <v>4825</v>
      </c>
      <c r="AT15" s="427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4"/>
      <c r="CH15" s="431"/>
      <c r="CI15" s="429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37"/>
      <c r="DW15" s="437"/>
      <c r="DX15" s="437"/>
      <c r="DY15" s="437"/>
      <c r="DZ15" s="437"/>
      <c r="EA15" s="437"/>
      <c r="EB15" s="437"/>
      <c r="EC15" s="437"/>
      <c r="ED15" s="437"/>
    </row>
    <row r="16" spans="1:134" s="286" customFormat="1" ht="21" customHeight="1" x14ac:dyDescent="0.35">
      <c r="A16" s="293"/>
      <c r="B16" s="285" t="s">
        <v>60</v>
      </c>
      <c r="C16" s="643">
        <v>0</v>
      </c>
      <c r="D16" s="643">
        <v>0</v>
      </c>
      <c r="E16" s="643">
        <v>0</v>
      </c>
      <c r="F16" s="643">
        <v>0</v>
      </c>
      <c r="G16" s="643">
        <v>0</v>
      </c>
      <c r="H16" s="643">
        <v>0</v>
      </c>
      <c r="I16" s="643">
        <v>0</v>
      </c>
      <c r="J16" s="643">
        <v>0</v>
      </c>
      <c r="K16" s="643">
        <v>0</v>
      </c>
      <c r="L16" s="643">
        <v>0</v>
      </c>
      <c r="M16" s="643">
        <v>0</v>
      </c>
      <c r="N16" s="643">
        <v>0</v>
      </c>
      <c r="O16" s="643">
        <v>0</v>
      </c>
      <c r="P16" s="643">
        <v>0</v>
      </c>
      <c r="Q16" s="643">
        <v>0</v>
      </c>
      <c r="R16" s="643">
        <f>SUM(E16:Q16)</f>
        <v>0</v>
      </c>
      <c r="S16" s="643">
        <v>0</v>
      </c>
      <c r="T16" s="643">
        <v>379</v>
      </c>
      <c r="U16" s="643">
        <v>0</v>
      </c>
      <c r="V16" s="643">
        <v>0</v>
      </c>
      <c r="W16" s="643">
        <v>601</v>
      </c>
      <c r="X16" s="643">
        <v>2</v>
      </c>
      <c r="Y16" s="643">
        <v>0</v>
      </c>
      <c r="Z16" s="643">
        <v>0</v>
      </c>
      <c r="AA16" s="643">
        <v>0</v>
      </c>
      <c r="AB16" s="643">
        <v>0</v>
      </c>
      <c r="AC16" s="643">
        <v>0</v>
      </c>
      <c r="AD16" s="643">
        <v>0</v>
      </c>
      <c r="AE16" s="643">
        <v>9</v>
      </c>
      <c r="AF16" s="643">
        <v>0</v>
      </c>
      <c r="AG16" s="643">
        <v>5</v>
      </c>
      <c r="AH16" s="643">
        <v>1000</v>
      </c>
      <c r="AI16" s="643">
        <v>240</v>
      </c>
      <c r="AJ16" s="643">
        <v>0</v>
      </c>
      <c r="AK16" s="643">
        <v>115</v>
      </c>
      <c r="AL16" s="643">
        <v>129</v>
      </c>
      <c r="AM16" s="643">
        <v>20</v>
      </c>
      <c r="AN16" s="643">
        <v>0</v>
      </c>
      <c r="AO16" s="643">
        <v>0</v>
      </c>
      <c r="AP16" s="644">
        <f>SUM(S16:AO16)+R16+C16+D16</f>
        <v>2500</v>
      </c>
      <c r="AT16" s="427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8"/>
      <c r="CH16" s="425"/>
      <c r="CI16" s="429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8"/>
      <c r="DW16" s="428"/>
      <c r="DX16" s="428"/>
      <c r="DY16" s="428"/>
      <c r="DZ16" s="428"/>
      <c r="EA16" s="428"/>
      <c r="EB16" s="428"/>
      <c r="EC16" s="428"/>
      <c r="ED16" s="428"/>
    </row>
    <row r="17" spans="1:134" s="286" customFormat="1" ht="21" customHeight="1" x14ac:dyDescent="0.35">
      <c r="A17" s="293"/>
      <c r="B17" s="285" t="s">
        <v>61</v>
      </c>
      <c r="C17" s="643">
        <v>0</v>
      </c>
      <c r="D17" s="643">
        <v>0</v>
      </c>
      <c r="E17" s="643">
        <v>0</v>
      </c>
      <c r="F17" s="643">
        <v>0</v>
      </c>
      <c r="G17" s="643">
        <v>0</v>
      </c>
      <c r="H17" s="643">
        <v>0</v>
      </c>
      <c r="I17" s="643">
        <v>0</v>
      </c>
      <c r="J17" s="643">
        <v>0</v>
      </c>
      <c r="K17" s="643">
        <v>0</v>
      </c>
      <c r="L17" s="643">
        <v>0</v>
      </c>
      <c r="M17" s="643">
        <v>0</v>
      </c>
      <c r="N17" s="643">
        <v>0</v>
      </c>
      <c r="O17" s="643">
        <v>0</v>
      </c>
      <c r="P17" s="643">
        <v>0</v>
      </c>
      <c r="Q17" s="643">
        <v>0</v>
      </c>
      <c r="R17" s="643">
        <f>SUM(E17:Q17)</f>
        <v>0</v>
      </c>
      <c r="S17" s="643">
        <v>0</v>
      </c>
      <c r="T17" s="643">
        <v>300</v>
      </c>
      <c r="U17" s="643">
        <v>1</v>
      </c>
      <c r="V17" s="643">
        <v>0</v>
      </c>
      <c r="W17" s="643">
        <v>449</v>
      </c>
      <c r="X17" s="643">
        <v>1</v>
      </c>
      <c r="Y17" s="643">
        <v>0</v>
      </c>
      <c r="Z17" s="643">
        <v>0</v>
      </c>
      <c r="AA17" s="643">
        <v>0</v>
      </c>
      <c r="AB17" s="643">
        <v>0</v>
      </c>
      <c r="AC17" s="643">
        <v>0</v>
      </c>
      <c r="AD17" s="643">
        <v>0</v>
      </c>
      <c r="AE17" s="643">
        <v>0</v>
      </c>
      <c r="AF17" s="643">
        <v>0</v>
      </c>
      <c r="AG17" s="643">
        <v>3</v>
      </c>
      <c r="AH17" s="643">
        <v>1030</v>
      </c>
      <c r="AI17" s="643">
        <v>283</v>
      </c>
      <c r="AJ17" s="643">
        <v>0</v>
      </c>
      <c r="AK17" s="643">
        <v>81</v>
      </c>
      <c r="AL17" s="643">
        <v>177</v>
      </c>
      <c r="AM17" s="643">
        <v>0</v>
      </c>
      <c r="AN17" s="643">
        <v>0</v>
      </c>
      <c r="AO17" s="643">
        <v>0</v>
      </c>
      <c r="AP17" s="644">
        <f>SUM(S17:AO17)+R17+C17+D17</f>
        <v>2325</v>
      </c>
      <c r="AT17" s="427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8"/>
      <c r="CH17" s="425"/>
      <c r="CI17" s="429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8"/>
      <c r="DW17" s="428"/>
      <c r="DX17" s="428"/>
      <c r="DY17" s="428"/>
      <c r="DZ17" s="428"/>
      <c r="EA17" s="428"/>
      <c r="EB17" s="428"/>
      <c r="EC17" s="428"/>
      <c r="ED17" s="428"/>
    </row>
    <row r="18" spans="1:134" s="291" customFormat="1" ht="26.4" customHeight="1" x14ac:dyDescent="0.35">
      <c r="A18" s="289" t="s">
        <v>62</v>
      </c>
      <c r="B18" s="285"/>
      <c r="C18" s="647">
        <f t="shared" ref="C18:AP18" si="4">SUM(C19:C21)</f>
        <v>0</v>
      </c>
      <c r="D18" s="647">
        <f t="shared" si="4"/>
        <v>0</v>
      </c>
      <c r="E18" s="647">
        <f t="shared" si="4"/>
        <v>0</v>
      </c>
      <c r="F18" s="647">
        <f t="shared" si="4"/>
        <v>0</v>
      </c>
      <c r="G18" s="647">
        <f t="shared" si="4"/>
        <v>0</v>
      </c>
      <c r="H18" s="647">
        <f t="shared" si="4"/>
        <v>0</v>
      </c>
      <c r="I18" s="647">
        <f t="shared" si="4"/>
        <v>0</v>
      </c>
      <c r="J18" s="647">
        <f t="shared" si="4"/>
        <v>0</v>
      </c>
      <c r="K18" s="647">
        <f t="shared" si="4"/>
        <v>0</v>
      </c>
      <c r="L18" s="647">
        <f t="shared" si="4"/>
        <v>0</v>
      </c>
      <c r="M18" s="647">
        <f t="shared" si="4"/>
        <v>0</v>
      </c>
      <c r="N18" s="647">
        <f t="shared" si="4"/>
        <v>0</v>
      </c>
      <c r="O18" s="647">
        <f t="shared" si="4"/>
        <v>0</v>
      </c>
      <c r="P18" s="647">
        <f t="shared" si="4"/>
        <v>0</v>
      </c>
      <c r="Q18" s="647">
        <f t="shared" si="4"/>
        <v>0</v>
      </c>
      <c r="R18" s="647">
        <f t="shared" si="4"/>
        <v>0</v>
      </c>
      <c r="S18" s="647">
        <f t="shared" si="4"/>
        <v>0</v>
      </c>
      <c r="T18" s="647">
        <f t="shared" si="4"/>
        <v>228</v>
      </c>
      <c r="U18" s="647">
        <f t="shared" si="4"/>
        <v>2</v>
      </c>
      <c r="V18" s="647">
        <f t="shared" si="4"/>
        <v>0</v>
      </c>
      <c r="W18" s="647">
        <f t="shared" si="4"/>
        <v>622</v>
      </c>
      <c r="X18" s="647">
        <f t="shared" si="4"/>
        <v>25</v>
      </c>
      <c r="Y18" s="647">
        <f t="shared" si="4"/>
        <v>0</v>
      </c>
      <c r="Z18" s="647">
        <f t="shared" si="4"/>
        <v>0</v>
      </c>
      <c r="AA18" s="647">
        <f t="shared" si="4"/>
        <v>0</v>
      </c>
      <c r="AB18" s="647">
        <f t="shared" si="4"/>
        <v>0</v>
      </c>
      <c r="AC18" s="647">
        <f t="shared" si="4"/>
        <v>0</v>
      </c>
      <c r="AD18" s="647">
        <f t="shared" si="4"/>
        <v>0</v>
      </c>
      <c r="AE18" s="647">
        <f t="shared" si="4"/>
        <v>0</v>
      </c>
      <c r="AF18" s="647">
        <f t="shared" si="4"/>
        <v>0</v>
      </c>
      <c r="AG18" s="647">
        <f t="shared" si="4"/>
        <v>9</v>
      </c>
      <c r="AH18" s="647">
        <f t="shared" si="4"/>
        <v>1865</v>
      </c>
      <c r="AI18" s="647">
        <f t="shared" si="4"/>
        <v>444</v>
      </c>
      <c r="AJ18" s="647">
        <f t="shared" si="4"/>
        <v>133</v>
      </c>
      <c r="AK18" s="647">
        <f t="shared" si="4"/>
        <v>121</v>
      </c>
      <c r="AL18" s="647">
        <f t="shared" si="4"/>
        <v>285</v>
      </c>
      <c r="AM18" s="647">
        <f t="shared" si="4"/>
        <v>9</v>
      </c>
      <c r="AN18" s="647">
        <f t="shared" si="4"/>
        <v>0</v>
      </c>
      <c r="AO18" s="647">
        <f t="shared" si="4"/>
        <v>0</v>
      </c>
      <c r="AP18" s="648">
        <f t="shared" si="4"/>
        <v>3743</v>
      </c>
      <c r="AT18" s="427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4"/>
      <c r="CH18" s="431"/>
      <c r="CI18" s="429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37"/>
      <c r="DW18" s="437"/>
      <c r="DX18" s="437"/>
      <c r="DY18" s="437"/>
      <c r="DZ18" s="437"/>
      <c r="EA18" s="437"/>
      <c r="EB18" s="437"/>
      <c r="EC18" s="437"/>
      <c r="ED18" s="437"/>
    </row>
    <row r="19" spans="1:134" s="286" customFormat="1" ht="21" customHeight="1" x14ac:dyDescent="0.35">
      <c r="A19" s="293"/>
      <c r="B19" s="285" t="s">
        <v>63</v>
      </c>
      <c r="C19" s="643">
        <v>0</v>
      </c>
      <c r="D19" s="643">
        <v>0</v>
      </c>
      <c r="E19" s="643">
        <v>0</v>
      </c>
      <c r="F19" s="643">
        <v>0</v>
      </c>
      <c r="G19" s="643">
        <v>0</v>
      </c>
      <c r="H19" s="643">
        <v>0</v>
      </c>
      <c r="I19" s="643">
        <v>0</v>
      </c>
      <c r="J19" s="643">
        <v>0</v>
      </c>
      <c r="K19" s="643">
        <v>0</v>
      </c>
      <c r="L19" s="643">
        <v>0</v>
      </c>
      <c r="M19" s="643">
        <v>0</v>
      </c>
      <c r="N19" s="643">
        <v>0</v>
      </c>
      <c r="O19" s="643">
        <v>0</v>
      </c>
      <c r="P19" s="643">
        <v>0</v>
      </c>
      <c r="Q19" s="643">
        <v>0</v>
      </c>
      <c r="R19" s="643">
        <f>SUM(E19:Q19)</f>
        <v>0</v>
      </c>
      <c r="S19" s="643">
        <v>0</v>
      </c>
      <c r="T19" s="643">
        <v>207</v>
      </c>
      <c r="U19" s="643">
        <v>2</v>
      </c>
      <c r="V19" s="643">
        <v>0</v>
      </c>
      <c r="W19" s="643">
        <v>443</v>
      </c>
      <c r="X19" s="643">
        <v>16</v>
      </c>
      <c r="Y19" s="643">
        <v>0</v>
      </c>
      <c r="Z19" s="643">
        <v>0</v>
      </c>
      <c r="AA19" s="643">
        <v>0</v>
      </c>
      <c r="AB19" s="643">
        <v>0</v>
      </c>
      <c r="AC19" s="643">
        <v>0</v>
      </c>
      <c r="AD19" s="643">
        <v>0</v>
      </c>
      <c r="AE19" s="643">
        <v>0</v>
      </c>
      <c r="AF19" s="643">
        <v>0</v>
      </c>
      <c r="AG19" s="643">
        <v>7</v>
      </c>
      <c r="AH19" s="643">
        <v>936</v>
      </c>
      <c r="AI19" s="643">
        <v>244</v>
      </c>
      <c r="AJ19" s="643">
        <v>94</v>
      </c>
      <c r="AK19" s="643">
        <v>51</v>
      </c>
      <c r="AL19" s="643">
        <v>158</v>
      </c>
      <c r="AM19" s="643">
        <v>9</v>
      </c>
      <c r="AN19" s="643">
        <v>0</v>
      </c>
      <c r="AO19" s="643">
        <v>0</v>
      </c>
      <c r="AP19" s="644">
        <f>SUM(S19:AO19)+R19+C19+D19</f>
        <v>2167</v>
      </c>
      <c r="AT19" s="427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8"/>
      <c r="CH19" s="425"/>
      <c r="CI19" s="429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8"/>
      <c r="DW19" s="428"/>
      <c r="DX19" s="428"/>
      <c r="DY19" s="428"/>
      <c r="DZ19" s="428"/>
      <c r="EA19" s="428"/>
      <c r="EB19" s="428"/>
      <c r="EC19" s="428"/>
      <c r="ED19" s="428"/>
    </row>
    <row r="20" spans="1:134" s="286" customFormat="1" ht="21" customHeight="1" x14ac:dyDescent="0.35">
      <c r="A20" s="245"/>
      <c r="B20" s="285" t="s">
        <v>64</v>
      </c>
      <c r="C20" s="643">
        <v>0</v>
      </c>
      <c r="D20" s="643">
        <v>0</v>
      </c>
      <c r="E20" s="643">
        <v>0</v>
      </c>
      <c r="F20" s="643">
        <v>0</v>
      </c>
      <c r="G20" s="643">
        <v>0</v>
      </c>
      <c r="H20" s="643">
        <v>0</v>
      </c>
      <c r="I20" s="643">
        <v>0</v>
      </c>
      <c r="J20" s="643">
        <v>0</v>
      </c>
      <c r="K20" s="643">
        <v>0</v>
      </c>
      <c r="L20" s="643">
        <v>0</v>
      </c>
      <c r="M20" s="643">
        <v>0</v>
      </c>
      <c r="N20" s="643">
        <v>0</v>
      </c>
      <c r="O20" s="643">
        <v>0</v>
      </c>
      <c r="P20" s="643">
        <v>0</v>
      </c>
      <c r="Q20" s="643">
        <v>0</v>
      </c>
      <c r="R20" s="643">
        <f>SUM(E20:Q20)</f>
        <v>0</v>
      </c>
      <c r="S20" s="643">
        <v>0</v>
      </c>
      <c r="T20" s="643">
        <v>11</v>
      </c>
      <c r="U20" s="643">
        <v>0</v>
      </c>
      <c r="V20" s="643">
        <v>0</v>
      </c>
      <c r="W20" s="643">
        <v>59</v>
      </c>
      <c r="X20" s="643">
        <v>4</v>
      </c>
      <c r="Y20" s="643">
        <v>0</v>
      </c>
      <c r="Z20" s="643">
        <v>0</v>
      </c>
      <c r="AA20" s="643">
        <v>0</v>
      </c>
      <c r="AB20" s="643">
        <v>0</v>
      </c>
      <c r="AC20" s="643">
        <v>0</v>
      </c>
      <c r="AD20" s="643">
        <v>0</v>
      </c>
      <c r="AE20" s="643">
        <v>0</v>
      </c>
      <c r="AF20" s="643">
        <v>0</v>
      </c>
      <c r="AG20" s="643">
        <v>1</v>
      </c>
      <c r="AH20" s="643">
        <v>575</v>
      </c>
      <c r="AI20" s="643">
        <v>112</v>
      </c>
      <c r="AJ20" s="643">
        <v>14</v>
      </c>
      <c r="AK20" s="643">
        <v>34</v>
      </c>
      <c r="AL20" s="643">
        <v>70</v>
      </c>
      <c r="AM20" s="643">
        <v>0</v>
      </c>
      <c r="AN20" s="643">
        <v>0</v>
      </c>
      <c r="AO20" s="643">
        <v>0</v>
      </c>
      <c r="AP20" s="644">
        <f>SUM(S20:AO20)+R20+C20+D20</f>
        <v>880</v>
      </c>
      <c r="AT20" s="427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8"/>
      <c r="CH20" s="425"/>
      <c r="CI20" s="429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8"/>
      <c r="DW20" s="428"/>
      <c r="DX20" s="428"/>
      <c r="DY20" s="428"/>
      <c r="DZ20" s="428"/>
      <c r="EA20" s="428"/>
      <c r="EB20" s="428"/>
      <c r="EC20" s="428"/>
      <c r="ED20" s="428"/>
    </row>
    <row r="21" spans="1:134" s="286" customFormat="1" ht="21" customHeight="1" x14ac:dyDescent="0.35">
      <c r="A21" s="245"/>
      <c r="B21" s="285" t="s">
        <v>65</v>
      </c>
      <c r="C21" s="643">
        <v>0</v>
      </c>
      <c r="D21" s="643">
        <v>0</v>
      </c>
      <c r="E21" s="643">
        <v>0</v>
      </c>
      <c r="F21" s="643">
        <v>0</v>
      </c>
      <c r="G21" s="643">
        <v>0</v>
      </c>
      <c r="H21" s="643">
        <v>0</v>
      </c>
      <c r="I21" s="643">
        <v>0</v>
      </c>
      <c r="J21" s="643">
        <v>0</v>
      </c>
      <c r="K21" s="643">
        <v>0</v>
      </c>
      <c r="L21" s="643">
        <v>0</v>
      </c>
      <c r="M21" s="643">
        <v>0</v>
      </c>
      <c r="N21" s="643">
        <v>0</v>
      </c>
      <c r="O21" s="643">
        <v>0</v>
      </c>
      <c r="P21" s="643">
        <v>0</v>
      </c>
      <c r="Q21" s="643">
        <v>0</v>
      </c>
      <c r="R21" s="643">
        <f>SUM(E21:Q21)</f>
        <v>0</v>
      </c>
      <c r="S21" s="643">
        <v>0</v>
      </c>
      <c r="T21" s="643">
        <v>10</v>
      </c>
      <c r="U21" s="643">
        <v>0</v>
      </c>
      <c r="V21" s="643">
        <v>0</v>
      </c>
      <c r="W21" s="643">
        <v>120</v>
      </c>
      <c r="X21" s="643">
        <v>5</v>
      </c>
      <c r="Y21" s="643">
        <v>0</v>
      </c>
      <c r="Z21" s="643">
        <v>0</v>
      </c>
      <c r="AA21" s="643">
        <v>0</v>
      </c>
      <c r="AB21" s="643">
        <v>0</v>
      </c>
      <c r="AC21" s="643">
        <v>0</v>
      </c>
      <c r="AD21" s="643">
        <v>0</v>
      </c>
      <c r="AE21" s="643">
        <v>0</v>
      </c>
      <c r="AF21" s="643">
        <v>0</v>
      </c>
      <c r="AG21" s="643">
        <v>1</v>
      </c>
      <c r="AH21" s="643">
        <v>354</v>
      </c>
      <c r="AI21" s="643">
        <v>88</v>
      </c>
      <c r="AJ21" s="643">
        <v>25</v>
      </c>
      <c r="AK21" s="643">
        <v>36</v>
      </c>
      <c r="AL21" s="643">
        <v>57</v>
      </c>
      <c r="AM21" s="643">
        <v>0</v>
      </c>
      <c r="AN21" s="643">
        <v>0</v>
      </c>
      <c r="AO21" s="643">
        <v>0</v>
      </c>
      <c r="AP21" s="644">
        <f>SUM(S21:AO21)+R21+C21+D21</f>
        <v>696</v>
      </c>
      <c r="AT21" s="427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8"/>
      <c r="CH21" s="425"/>
      <c r="CI21" s="429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8"/>
      <c r="DW21" s="428"/>
      <c r="DX21" s="428"/>
      <c r="DY21" s="428"/>
      <c r="DZ21" s="428"/>
      <c r="EA21" s="428"/>
      <c r="EB21" s="428"/>
      <c r="EC21" s="428"/>
      <c r="ED21" s="428"/>
    </row>
    <row r="22" spans="1:134" s="291" customFormat="1" ht="26.4" customHeight="1" x14ac:dyDescent="0.35">
      <c r="A22" s="289" t="s">
        <v>66</v>
      </c>
      <c r="B22" s="294"/>
      <c r="C22" s="647">
        <f t="shared" ref="C22:AP22" si="5">SUM(C23:C28)</f>
        <v>0</v>
      </c>
      <c r="D22" s="647">
        <f t="shared" si="5"/>
        <v>0</v>
      </c>
      <c r="E22" s="647">
        <f t="shared" si="5"/>
        <v>0</v>
      </c>
      <c r="F22" s="647">
        <f t="shared" si="5"/>
        <v>0</v>
      </c>
      <c r="G22" s="647">
        <f t="shared" si="5"/>
        <v>0</v>
      </c>
      <c r="H22" s="647">
        <f t="shared" si="5"/>
        <v>0</v>
      </c>
      <c r="I22" s="647">
        <f t="shared" si="5"/>
        <v>0</v>
      </c>
      <c r="J22" s="647">
        <f t="shared" si="5"/>
        <v>0</v>
      </c>
      <c r="K22" s="647">
        <f t="shared" si="5"/>
        <v>0</v>
      </c>
      <c r="L22" s="647">
        <f t="shared" si="5"/>
        <v>0</v>
      </c>
      <c r="M22" s="647">
        <f t="shared" si="5"/>
        <v>0</v>
      </c>
      <c r="N22" s="647">
        <f t="shared" si="5"/>
        <v>0</v>
      </c>
      <c r="O22" s="647">
        <f t="shared" si="5"/>
        <v>0</v>
      </c>
      <c r="P22" s="647">
        <f t="shared" si="5"/>
        <v>0</v>
      </c>
      <c r="Q22" s="647">
        <f t="shared" si="5"/>
        <v>0</v>
      </c>
      <c r="R22" s="647">
        <f t="shared" si="5"/>
        <v>0</v>
      </c>
      <c r="S22" s="647">
        <f t="shared" si="5"/>
        <v>0</v>
      </c>
      <c r="T22" s="647">
        <f t="shared" si="5"/>
        <v>864</v>
      </c>
      <c r="U22" s="647">
        <f t="shared" si="5"/>
        <v>5</v>
      </c>
      <c r="V22" s="647">
        <f t="shared" si="5"/>
        <v>0</v>
      </c>
      <c r="W22" s="647">
        <f t="shared" si="5"/>
        <v>1181</v>
      </c>
      <c r="X22" s="647">
        <f t="shared" si="5"/>
        <v>9</v>
      </c>
      <c r="Y22" s="647">
        <f t="shared" si="5"/>
        <v>0</v>
      </c>
      <c r="Z22" s="647">
        <f t="shared" si="5"/>
        <v>0</v>
      </c>
      <c r="AA22" s="647">
        <f t="shared" si="5"/>
        <v>0</v>
      </c>
      <c r="AB22" s="647">
        <f t="shared" si="5"/>
        <v>0</v>
      </c>
      <c r="AC22" s="647">
        <f t="shared" si="5"/>
        <v>0</v>
      </c>
      <c r="AD22" s="647">
        <f t="shared" si="5"/>
        <v>0</v>
      </c>
      <c r="AE22" s="647">
        <f t="shared" si="5"/>
        <v>2</v>
      </c>
      <c r="AF22" s="647">
        <f t="shared" si="5"/>
        <v>0</v>
      </c>
      <c r="AG22" s="647">
        <f t="shared" si="5"/>
        <v>14</v>
      </c>
      <c r="AH22" s="647">
        <f t="shared" si="5"/>
        <v>2998</v>
      </c>
      <c r="AI22" s="647">
        <f t="shared" si="5"/>
        <v>808</v>
      </c>
      <c r="AJ22" s="647">
        <f t="shared" si="5"/>
        <v>28</v>
      </c>
      <c r="AK22" s="647">
        <f t="shared" si="5"/>
        <v>661</v>
      </c>
      <c r="AL22" s="647">
        <f t="shared" si="5"/>
        <v>403</v>
      </c>
      <c r="AM22" s="647">
        <f t="shared" si="5"/>
        <v>19</v>
      </c>
      <c r="AN22" s="647">
        <f t="shared" si="5"/>
        <v>0</v>
      </c>
      <c r="AO22" s="647">
        <f t="shared" si="5"/>
        <v>0</v>
      </c>
      <c r="AP22" s="648">
        <f t="shared" si="5"/>
        <v>6992</v>
      </c>
      <c r="AT22" s="427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4"/>
      <c r="CH22" s="431"/>
      <c r="CI22" s="429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37"/>
      <c r="DW22" s="437"/>
      <c r="DX22" s="437"/>
      <c r="DY22" s="437"/>
      <c r="DZ22" s="437"/>
      <c r="EA22" s="437"/>
      <c r="EB22" s="437"/>
      <c r="EC22" s="437"/>
      <c r="ED22" s="437"/>
    </row>
    <row r="23" spans="1:134" s="286" customFormat="1" ht="21" customHeight="1" x14ac:dyDescent="0.35">
      <c r="A23" s="245"/>
      <c r="B23" s="285" t="s">
        <v>67</v>
      </c>
      <c r="C23" s="643">
        <v>0</v>
      </c>
      <c r="D23" s="643">
        <v>0</v>
      </c>
      <c r="E23" s="643">
        <v>0</v>
      </c>
      <c r="F23" s="643">
        <v>0</v>
      </c>
      <c r="G23" s="643">
        <v>0</v>
      </c>
      <c r="H23" s="643">
        <v>0</v>
      </c>
      <c r="I23" s="643">
        <v>0</v>
      </c>
      <c r="J23" s="643">
        <v>0</v>
      </c>
      <c r="K23" s="643">
        <v>0</v>
      </c>
      <c r="L23" s="643">
        <v>0</v>
      </c>
      <c r="M23" s="643">
        <v>0</v>
      </c>
      <c r="N23" s="643">
        <v>0</v>
      </c>
      <c r="O23" s="643">
        <v>0</v>
      </c>
      <c r="P23" s="643">
        <v>0</v>
      </c>
      <c r="Q23" s="643">
        <v>0</v>
      </c>
      <c r="R23" s="643">
        <f t="shared" ref="R23:R38" si="6">SUM(E23:Q23)</f>
        <v>0</v>
      </c>
      <c r="S23" s="643">
        <v>0</v>
      </c>
      <c r="T23" s="643">
        <v>254</v>
      </c>
      <c r="U23" s="643">
        <v>0</v>
      </c>
      <c r="V23" s="643">
        <v>0</v>
      </c>
      <c r="W23" s="643">
        <v>167</v>
      </c>
      <c r="X23" s="643">
        <v>0</v>
      </c>
      <c r="Y23" s="643">
        <v>0</v>
      </c>
      <c r="Z23" s="643">
        <v>0</v>
      </c>
      <c r="AA23" s="643">
        <v>0</v>
      </c>
      <c r="AB23" s="643">
        <v>0</v>
      </c>
      <c r="AC23" s="643">
        <v>0</v>
      </c>
      <c r="AD23" s="643">
        <v>0</v>
      </c>
      <c r="AE23" s="643">
        <v>0</v>
      </c>
      <c r="AF23" s="643">
        <v>0</v>
      </c>
      <c r="AG23" s="643">
        <v>2</v>
      </c>
      <c r="AH23" s="643">
        <v>706</v>
      </c>
      <c r="AI23" s="643">
        <v>182</v>
      </c>
      <c r="AJ23" s="643">
        <v>0</v>
      </c>
      <c r="AK23" s="643">
        <v>121</v>
      </c>
      <c r="AL23" s="643">
        <v>89</v>
      </c>
      <c r="AM23" s="643">
        <v>0</v>
      </c>
      <c r="AN23" s="643">
        <v>0</v>
      </c>
      <c r="AO23" s="643">
        <v>0</v>
      </c>
      <c r="AP23" s="644">
        <f t="shared" ref="AP23:AP28" si="7">SUM(S23:AO23)+R23+C23+D23</f>
        <v>1521</v>
      </c>
      <c r="AT23" s="427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8"/>
      <c r="CH23" s="425"/>
      <c r="CI23" s="429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8"/>
      <c r="DW23" s="428"/>
      <c r="DX23" s="428"/>
      <c r="DY23" s="428"/>
      <c r="DZ23" s="428"/>
      <c r="EA23" s="428"/>
      <c r="EB23" s="428"/>
      <c r="EC23" s="428"/>
      <c r="ED23" s="428"/>
    </row>
    <row r="24" spans="1:134" s="286" customFormat="1" ht="21" customHeight="1" x14ac:dyDescent="0.35">
      <c r="A24" s="245"/>
      <c r="B24" s="285" t="s">
        <v>68</v>
      </c>
      <c r="C24" s="643">
        <v>0</v>
      </c>
      <c r="D24" s="643">
        <v>0</v>
      </c>
      <c r="E24" s="643">
        <v>0</v>
      </c>
      <c r="F24" s="643">
        <v>0</v>
      </c>
      <c r="G24" s="643">
        <v>0</v>
      </c>
      <c r="H24" s="643">
        <v>0</v>
      </c>
      <c r="I24" s="643">
        <v>0</v>
      </c>
      <c r="J24" s="643">
        <v>0</v>
      </c>
      <c r="K24" s="643">
        <v>0</v>
      </c>
      <c r="L24" s="643">
        <v>0</v>
      </c>
      <c r="M24" s="643">
        <v>0</v>
      </c>
      <c r="N24" s="643">
        <v>0</v>
      </c>
      <c r="O24" s="643">
        <v>0</v>
      </c>
      <c r="P24" s="643">
        <v>0</v>
      </c>
      <c r="Q24" s="643">
        <v>0</v>
      </c>
      <c r="R24" s="643">
        <f t="shared" si="6"/>
        <v>0</v>
      </c>
      <c r="S24" s="643">
        <v>0</v>
      </c>
      <c r="T24" s="643">
        <v>156</v>
      </c>
      <c r="U24" s="643">
        <v>0</v>
      </c>
      <c r="V24" s="643">
        <v>0</v>
      </c>
      <c r="W24" s="643">
        <v>25</v>
      </c>
      <c r="X24" s="643">
        <v>1</v>
      </c>
      <c r="Y24" s="643">
        <v>0</v>
      </c>
      <c r="Z24" s="643">
        <v>0</v>
      </c>
      <c r="AA24" s="643">
        <v>0</v>
      </c>
      <c r="AB24" s="643">
        <v>0</v>
      </c>
      <c r="AC24" s="643">
        <v>0</v>
      </c>
      <c r="AD24" s="643">
        <v>0</v>
      </c>
      <c r="AE24" s="643">
        <v>0</v>
      </c>
      <c r="AF24" s="643">
        <v>0</v>
      </c>
      <c r="AG24" s="643">
        <v>3</v>
      </c>
      <c r="AH24" s="643">
        <v>386</v>
      </c>
      <c r="AI24" s="643">
        <v>93</v>
      </c>
      <c r="AJ24" s="643">
        <v>0</v>
      </c>
      <c r="AK24" s="643">
        <v>111</v>
      </c>
      <c r="AL24" s="643">
        <v>37</v>
      </c>
      <c r="AM24" s="643">
        <v>0</v>
      </c>
      <c r="AN24" s="643">
        <v>0</v>
      </c>
      <c r="AO24" s="643">
        <v>0</v>
      </c>
      <c r="AP24" s="644">
        <f t="shared" si="7"/>
        <v>812</v>
      </c>
      <c r="AT24" s="427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8"/>
      <c r="CH24" s="425"/>
      <c r="CI24" s="429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8"/>
      <c r="DW24" s="428"/>
      <c r="DX24" s="428"/>
      <c r="DY24" s="428"/>
      <c r="DZ24" s="428"/>
      <c r="EA24" s="428"/>
      <c r="EB24" s="428"/>
      <c r="EC24" s="428"/>
      <c r="ED24" s="428"/>
    </row>
    <row r="25" spans="1:134" s="286" customFormat="1" ht="21" customHeight="1" x14ac:dyDescent="0.35">
      <c r="A25" s="245"/>
      <c r="B25" s="285" t="s">
        <v>69</v>
      </c>
      <c r="C25" s="643">
        <v>0</v>
      </c>
      <c r="D25" s="643">
        <v>0</v>
      </c>
      <c r="E25" s="643">
        <v>0</v>
      </c>
      <c r="F25" s="643">
        <v>0</v>
      </c>
      <c r="G25" s="643">
        <v>0</v>
      </c>
      <c r="H25" s="643">
        <v>0</v>
      </c>
      <c r="I25" s="643">
        <v>0</v>
      </c>
      <c r="J25" s="643">
        <v>0</v>
      </c>
      <c r="K25" s="643">
        <v>0</v>
      </c>
      <c r="L25" s="643">
        <v>0</v>
      </c>
      <c r="M25" s="643">
        <v>0</v>
      </c>
      <c r="N25" s="643">
        <v>0</v>
      </c>
      <c r="O25" s="643">
        <v>0</v>
      </c>
      <c r="P25" s="643">
        <v>0</v>
      </c>
      <c r="Q25" s="643">
        <v>0</v>
      </c>
      <c r="R25" s="643">
        <f t="shared" si="6"/>
        <v>0</v>
      </c>
      <c r="S25" s="643">
        <v>0</v>
      </c>
      <c r="T25" s="643">
        <v>9</v>
      </c>
      <c r="U25" s="643">
        <v>0</v>
      </c>
      <c r="V25" s="643">
        <v>0</v>
      </c>
      <c r="W25" s="643">
        <v>0</v>
      </c>
      <c r="X25" s="643">
        <v>0</v>
      </c>
      <c r="Y25" s="643">
        <v>0</v>
      </c>
      <c r="Z25" s="643">
        <v>0</v>
      </c>
      <c r="AA25" s="643">
        <v>0</v>
      </c>
      <c r="AB25" s="643">
        <v>0</v>
      </c>
      <c r="AC25" s="643">
        <v>0</v>
      </c>
      <c r="AD25" s="643">
        <v>0</v>
      </c>
      <c r="AE25" s="643">
        <v>0</v>
      </c>
      <c r="AF25" s="643">
        <v>0</v>
      </c>
      <c r="AG25" s="643">
        <v>0</v>
      </c>
      <c r="AH25" s="643">
        <v>164</v>
      </c>
      <c r="AI25" s="643">
        <v>46</v>
      </c>
      <c r="AJ25" s="643">
        <v>0</v>
      </c>
      <c r="AK25" s="643">
        <v>16</v>
      </c>
      <c r="AL25" s="643">
        <v>24</v>
      </c>
      <c r="AM25" s="643">
        <v>3</v>
      </c>
      <c r="AN25" s="643">
        <v>0</v>
      </c>
      <c r="AO25" s="643">
        <v>0</v>
      </c>
      <c r="AP25" s="644">
        <f t="shared" si="7"/>
        <v>262</v>
      </c>
      <c r="AT25" s="427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8"/>
      <c r="CH25" s="425"/>
      <c r="CI25" s="429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8"/>
      <c r="DW25" s="428"/>
      <c r="DX25" s="428"/>
      <c r="DY25" s="428"/>
      <c r="DZ25" s="428"/>
      <c r="EA25" s="428"/>
      <c r="EB25" s="428"/>
      <c r="EC25" s="428"/>
      <c r="ED25" s="428"/>
    </row>
    <row r="26" spans="1:134" s="286" customFormat="1" ht="21" customHeight="1" x14ac:dyDescent="0.35">
      <c r="A26" s="245"/>
      <c r="B26" s="285" t="s">
        <v>70</v>
      </c>
      <c r="C26" s="643">
        <v>0</v>
      </c>
      <c r="D26" s="643">
        <v>0</v>
      </c>
      <c r="E26" s="643">
        <v>0</v>
      </c>
      <c r="F26" s="643">
        <v>0</v>
      </c>
      <c r="G26" s="643">
        <v>0</v>
      </c>
      <c r="H26" s="643">
        <v>0</v>
      </c>
      <c r="I26" s="643">
        <v>0</v>
      </c>
      <c r="J26" s="643">
        <v>0</v>
      </c>
      <c r="K26" s="643">
        <v>0</v>
      </c>
      <c r="L26" s="643">
        <v>0</v>
      </c>
      <c r="M26" s="643">
        <v>0</v>
      </c>
      <c r="N26" s="643">
        <v>0</v>
      </c>
      <c r="O26" s="643">
        <v>0</v>
      </c>
      <c r="P26" s="643">
        <v>0</v>
      </c>
      <c r="Q26" s="643">
        <v>0</v>
      </c>
      <c r="R26" s="643">
        <f t="shared" si="6"/>
        <v>0</v>
      </c>
      <c r="S26" s="643">
        <v>0</v>
      </c>
      <c r="T26" s="643">
        <v>279</v>
      </c>
      <c r="U26" s="643">
        <v>5</v>
      </c>
      <c r="V26" s="643">
        <v>0</v>
      </c>
      <c r="W26" s="643">
        <v>828</v>
      </c>
      <c r="X26" s="643">
        <v>4</v>
      </c>
      <c r="Y26" s="643">
        <v>0</v>
      </c>
      <c r="Z26" s="643">
        <v>0</v>
      </c>
      <c r="AA26" s="643">
        <v>0</v>
      </c>
      <c r="AB26" s="643">
        <v>0</v>
      </c>
      <c r="AC26" s="643">
        <v>0</v>
      </c>
      <c r="AD26" s="643">
        <v>0</v>
      </c>
      <c r="AE26" s="643">
        <v>1</v>
      </c>
      <c r="AF26" s="643">
        <v>0</v>
      </c>
      <c r="AG26" s="643">
        <v>5</v>
      </c>
      <c r="AH26" s="643">
        <v>949</v>
      </c>
      <c r="AI26" s="643">
        <v>307</v>
      </c>
      <c r="AJ26" s="643">
        <v>28</v>
      </c>
      <c r="AK26" s="643">
        <v>262</v>
      </c>
      <c r="AL26" s="643">
        <v>164</v>
      </c>
      <c r="AM26" s="643">
        <v>6</v>
      </c>
      <c r="AN26" s="643">
        <v>0</v>
      </c>
      <c r="AO26" s="643">
        <v>0</v>
      </c>
      <c r="AP26" s="644">
        <f t="shared" si="7"/>
        <v>2838</v>
      </c>
      <c r="AT26" s="427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8"/>
      <c r="CH26" s="425"/>
      <c r="CI26" s="429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8"/>
      <c r="DW26" s="428"/>
      <c r="DX26" s="428"/>
      <c r="DY26" s="428"/>
      <c r="DZ26" s="428"/>
      <c r="EA26" s="428"/>
      <c r="EB26" s="428"/>
      <c r="EC26" s="428"/>
      <c r="ED26" s="428"/>
    </row>
    <row r="27" spans="1:134" s="286" customFormat="1" ht="21" customHeight="1" x14ac:dyDescent="0.35">
      <c r="A27" s="245"/>
      <c r="B27" s="285" t="s">
        <v>71</v>
      </c>
      <c r="C27" s="643">
        <v>0</v>
      </c>
      <c r="D27" s="643">
        <v>0</v>
      </c>
      <c r="E27" s="643">
        <v>0</v>
      </c>
      <c r="F27" s="643">
        <v>0</v>
      </c>
      <c r="G27" s="643">
        <v>0</v>
      </c>
      <c r="H27" s="643">
        <v>0</v>
      </c>
      <c r="I27" s="643">
        <v>0</v>
      </c>
      <c r="J27" s="643">
        <v>0</v>
      </c>
      <c r="K27" s="643">
        <v>0</v>
      </c>
      <c r="L27" s="643">
        <v>0</v>
      </c>
      <c r="M27" s="643">
        <v>0</v>
      </c>
      <c r="N27" s="643">
        <v>0</v>
      </c>
      <c r="O27" s="643">
        <v>0</v>
      </c>
      <c r="P27" s="643">
        <v>0</v>
      </c>
      <c r="Q27" s="643">
        <v>0</v>
      </c>
      <c r="R27" s="643">
        <f t="shared" si="6"/>
        <v>0</v>
      </c>
      <c r="S27" s="643">
        <v>0</v>
      </c>
      <c r="T27" s="643">
        <v>17</v>
      </c>
      <c r="U27" s="643">
        <v>0</v>
      </c>
      <c r="V27" s="643">
        <v>0</v>
      </c>
      <c r="W27" s="643">
        <v>24</v>
      </c>
      <c r="X27" s="643">
        <v>3</v>
      </c>
      <c r="Y27" s="643">
        <v>0</v>
      </c>
      <c r="Z27" s="643">
        <v>0</v>
      </c>
      <c r="AA27" s="643">
        <v>0</v>
      </c>
      <c r="AB27" s="643">
        <v>0</v>
      </c>
      <c r="AC27" s="643">
        <v>0</v>
      </c>
      <c r="AD27" s="643">
        <v>0</v>
      </c>
      <c r="AE27" s="643">
        <v>1</v>
      </c>
      <c r="AF27" s="643">
        <v>0</v>
      </c>
      <c r="AG27" s="643">
        <v>2</v>
      </c>
      <c r="AH27" s="643">
        <v>307</v>
      </c>
      <c r="AI27" s="643">
        <v>45</v>
      </c>
      <c r="AJ27" s="643">
        <v>0</v>
      </c>
      <c r="AK27" s="643">
        <v>8</v>
      </c>
      <c r="AL27" s="643">
        <v>17</v>
      </c>
      <c r="AM27" s="643">
        <v>3</v>
      </c>
      <c r="AN27" s="643">
        <v>0</v>
      </c>
      <c r="AO27" s="643">
        <v>0</v>
      </c>
      <c r="AP27" s="644">
        <f t="shared" si="7"/>
        <v>427</v>
      </c>
      <c r="AT27" s="427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8"/>
      <c r="CH27" s="425"/>
      <c r="CI27" s="429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8"/>
      <c r="DW27" s="428"/>
      <c r="DX27" s="428"/>
      <c r="DY27" s="428"/>
      <c r="DZ27" s="428"/>
      <c r="EA27" s="428"/>
      <c r="EB27" s="428"/>
      <c r="EC27" s="428"/>
      <c r="ED27" s="428"/>
    </row>
    <row r="28" spans="1:134" s="286" customFormat="1" ht="21" customHeight="1" x14ac:dyDescent="0.35">
      <c r="A28" s="245"/>
      <c r="B28" s="285" t="s">
        <v>72</v>
      </c>
      <c r="C28" s="643">
        <v>0</v>
      </c>
      <c r="D28" s="643">
        <v>0</v>
      </c>
      <c r="E28" s="643">
        <v>0</v>
      </c>
      <c r="F28" s="643">
        <v>0</v>
      </c>
      <c r="G28" s="643">
        <v>0</v>
      </c>
      <c r="H28" s="643">
        <v>0</v>
      </c>
      <c r="I28" s="643">
        <v>0</v>
      </c>
      <c r="J28" s="643">
        <v>0</v>
      </c>
      <c r="K28" s="643">
        <v>0</v>
      </c>
      <c r="L28" s="643">
        <v>0</v>
      </c>
      <c r="M28" s="643">
        <v>0</v>
      </c>
      <c r="N28" s="643">
        <v>0</v>
      </c>
      <c r="O28" s="643">
        <v>0</v>
      </c>
      <c r="P28" s="643">
        <v>0</v>
      </c>
      <c r="Q28" s="643">
        <v>0</v>
      </c>
      <c r="R28" s="643">
        <f t="shared" si="6"/>
        <v>0</v>
      </c>
      <c r="S28" s="643">
        <v>0</v>
      </c>
      <c r="T28" s="643">
        <v>149</v>
      </c>
      <c r="U28" s="643">
        <v>0</v>
      </c>
      <c r="V28" s="643">
        <v>0</v>
      </c>
      <c r="W28" s="643">
        <v>137</v>
      </c>
      <c r="X28" s="643">
        <v>1</v>
      </c>
      <c r="Y28" s="643">
        <v>0</v>
      </c>
      <c r="Z28" s="643">
        <v>0</v>
      </c>
      <c r="AA28" s="643">
        <v>0</v>
      </c>
      <c r="AB28" s="643">
        <v>0</v>
      </c>
      <c r="AC28" s="643">
        <v>0</v>
      </c>
      <c r="AD28" s="643">
        <v>0</v>
      </c>
      <c r="AE28" s="643">
        <v>0</v>
      </c>
      <c r="AF28" s="643">
        <v>0</v>
      </c>
      <c r="AG28" s="643">
        <v>2</v>
      </c>
      <c r="AH28" s="643">
        <v>486</v>
      </c>
      <c r="AI28" s="643">
        <v>135</v>
      </c>
      <c r="AJ28" s="643">
        <v>0</v>
      </c>
      <c r="AK28" s="643">
        <v>143</v>
      </c>
      <c r="AL28" s="643">
        <v>72</v>
      </c>
      <c r="AM28" s="643">
        <v>7</v>
      </c>
      <c r="AN28" s="643">
        <v>0</v>
      </c>
      <c r="AO28" s="643">
        <v>0</v>
      </c>
      <c r="AP28" s="644">
        <f t="shared" si="7"/>
        <v>1132</v>
      </c>
      <c r="AT28" s="427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8"/>
      <c r="CH28" s="425"/>
      <c r="CI28" s="429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8"/>
      <c r="DW28" s="428"/>
      <c r="DX28" s="428"/>
      <c r="DY28" s="428"/>
      <c r="DZ28" s="428"/>
      <c r="EA28" s="428"/>
      <c r="EB28" s="428"/>
      <c r="EC28" s="428"/>
      <c r="ED28" s="428"/>
    </row>
    <row r="29" spans="1:134" s="291" customFormat="1" ht="26.4" customHeight="1" x14ac:dyDescent="0.35">
      <c r="A29" s="289" t="s">
        <v>73</v>
      </c>
      <c r="B29" s="294"/>
      <c r="C29" s="647">
        <f t="shared" ref="C29:AO29" si="8">SUM(C30:C37)</f>
        <v>0</v>
      </c>
      <c r="D29" s="647">
        <f t="shared" si="8"/>
        <v>0</v>
      </c>
      <c r="E29" s="647">
        <f t="shared" si="8"/>
        <v>0</v>
      </c>
      <c r="F29" s="647">
        <f t="shared" si="8"/>
        <v>0</v>
      </c>
      <c r="G29" s="647">
        <f t="shared" si="8"/>
        <v>0</v>
      </c>
      <c r="H29" s="647">
        <f t="shared" si="8"/>
        <v>0</v>
      </c>
      <c r="I29" s="647">
        <f t="shared" si="8"/>
        <v>0</v>
      </c>
      <c r="J29" s="647">
        <f t="shared" si="8"/>
        <v>0</v>
      </c>
      <c r="K29" s="647">
        <f t="shared" si="8"/>
        <v>0</v>
      </c>
      <c r="L29" s="647">
        <f t="shared" si="8"/>
        <v>0</v>
      </c>
      <c r="M29" s="647">
        <f t="shared" si="8"/>
        <v>0</v>
      </c>
      <c r="N29" s="647">
        <f t="shared" si="8"/>
        <v>0</v>
      </c>
      <c r="O29" s="647">
        <f t="shared" si="8"/>
        <v>0</v>
      </c>
      <c r="P29" s="647">
        <f t="shared" si="8"/>
        <v>0</v>
      </c>
      <c r="Q29" s="647">
        <f t="shared" si="8"/>
        <v>0</v>
      </c>
      <c r="R29" s="647">
        <f t="shared" si="8"/>
        <v>0</v>
      </c>
      <c r="S29" s="647">
        <f t="shared" si="8"/>
        <v>0</v>
      </c>
      <c r="T29" s="647">
        <f t="shared" si="8"/>
        <v>473</v>
      </c>
      <c r="U29" s="647">
        <f t="shared" si="8"/>
        <v>2</v>
      </c>
      <c r="V29" s="647">
        <f t="shared" si="8"/>
        <v>0</v>
      </c>
      <c r="W29" s="647">
        <f t="shared" si="8"/>
        <v>871</v>
      </c>
      <c r="X29" s="647">
        <f t="shared" si="8"/>
        <v>25</v>
      </c>
      <c r="Y29" s="647">
        <f t="shared" si="8"/>
        <v>0</v>
      </c>
      <c r="Z29" s="647">
        <f t="shared" si="8"/>
        <v>0</v>
      </c>
      <c r="AA29" s="647">
        <f t="shared" si="8"/>
        <v>0</v>
      </c>
      <c r="AB29" s="647">
        <f t="shared" si="8"/>
        <v>0</v>
      </c>
      <c r="AC29" s="647">
        <f t="shared" si="8"/>
        <v>4</v>
      </c>
      <c r="AD29" s="647">
        <f t="shared" si="8"/>
        <v>0</v>
      </c>
      <c r="AE29" s="647">
        <f t="shared" si="8"/>
        <v>0</v>
      </c>
      <c r="AF29" s="647">
        <f t="shared" si="8"/>
        <v>0</v>
      </c>
      <c r="AG29" s="647">
        <f t="shared" si="8"/>
        <v>167</v>
      </c>
      <c r="AH29" s="647">
        <f t="shared" si="8"/>
        <v>3210</v>
      </c>
      <c r="AI29" s="647">
        <f t="shared" si="8"/>
        <v>560</v>
      </c>
      <c r="AJ29" s="647">
        <f t="shared" si="8"/>
        <v>80</v>
      </c>
      <c r="AK29" s="647">
        <f t="shared" si="8"/>
        <v>443</v>
      </c>
      <c r="AL29" s="647">
        <f t="shared" si="8"/>
        <v>439</v>
      </c>
      <c r="AM29" s="647">
        <f t="shared" si="8"/>
        <v>37</v>
      </c>
      <c r="AN29" s="647">
        <f t="shared" si="8"/>
        <v>0</v>
      </c>
      <c r="AO29" s="647">
        <f t="shared" si="8"/>
        <v>0</v>
      </c>
      <c r="AP29" s="648">
        <f t="shared" ref="AP29" si="9">SUM(AP30:AP37)</f>
        <v>6311</v>
      </c>
      <c r="AT29" s="427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4"/>
      <c r="CH29" s="431"/>
      <c r="CI29" s="429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37"/>
      <c r="DW29" s="437"/>
      <c r="DX29" s="437"/>
      <c r="DY29" s="437"/>
      <c r="DZ29" s="437"/>
      <c r="EA29" s="437"/>
      <c r="EB29" s="437"/>
      <c r="EC29" s="437"/>
      <c r="ED29" s="437"/>
    </row>
    <row r="30" spans="1:134" s="286" customFormat="1" ht="21" customHeight="1" x14ac:dyDescent="0.35">
      <c r="A30" s="245"/>
      <c r="B30" s="285" t="s">
        <v>74</v>
      </c>
      <c r="C30" s="643">
        <v>0</v>
      </c>
      <c r="D30" s="643">
        <v>0</v>
      </c>
      <c r="E30" s="643">
        <v>0</v>
      </c>
      <c r="F30" s="643">
        <v>0</v>
      </c>
      <c r="G30" s="643">
        <v>0</v>
      </c>
      <c r="H30" s="643">
        <v>0</v>
      </c>
      <c r="I30" s="643">
        <v>0</v>
      </c>
      <c r="J30" s="643">
        <v>0</v>
      </c>
      <c r="K30" s="643">
        <v>0</v>
      </c>
      <c r="L30" s="643">
        <v>0</v>
      </c>
      <c r="M30" s="643">
        <v>0</v>
      </c>
      <c r="N30" s="643">
        <v>0</v>
      </c>
      <c r="O30" s="643">
        <v>0</v>
      </c>
      <c r="P30" s="643">
        <v>0</v>
      </c>
      <c r="Q30" s="643">
        <v>0</v>
      </c>
      <c r="R30" s="643">
        <f t="shared" si="6"/>
        <v>0</v>
      </c>
      <c r="S30" s="643">
        <v>0</v>
      </c>
      <c r="T30" s="643">
        <v>197</v>
      </c>
      <c r="U30" s="643">
        <v>1</v>
      </c>
      <c r="V30" s="643">
        <v>0</v>
      </c>
      <c r="W30" s="643">
        <v>327</v>
      </c>
      <c r="X30" s="643">
        <v>13</v>
      </c>
      <c r="Y30" s="643">
        <v>0</v>
      </c>
      <c r="Z30" s="643">
        <v>0</v>
      </c>
      <c r="AA30" s="643">
        <v>0</v>
      </c>
      <c r="AB30" s="643">
        <v>0</v>
      </c>
      <c r="AC30" s="643">
        <v>4</v>
      </c>
      <c r="AD30" s="643">
        <v>0</v>
      </c>
      <c r="AE30" s="643">
        <v>0</v>
      </c>
      <c r="AF30" s="643">
        <v>0</v>
      </c>
      <c r="AG30" s="643">
        <v>18</v>
      </c>
      <c r="AH30" s="643">
        <v>681</v>
      </c>
      <c r="AI30" s="643">
        <v>150</v>
      </c>
      <c r="AJ30" s="643">
        <v>76</v>
      </c>
      <c r="AK30" s="643">
        <v>188</v>
      </c>
      <c r="AL30" s="643">
        <v>175</v>
      </c>
      <c r="AM30" s="643">
        <v>8</v>
      </c>
      <c r="AN30" s="643">
        <v>0</v>
      </c>
      <c r="AO30" s="643">
        <v>0</v>
      </c>
      <c r="AP30" s="644">
        <f t="shared" ref="AP30:AP37" si="10">SUM(S30:AO30)+R30+C30+D30</f>
        <v>1838</v>
      </c>
      <c r="AT30" s="427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8"/>
      <c r="CH30" s="425"/>
      <c r="CI30" s="429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8"/>
      <c r="DW30" s="428"/>
      <c r="DX30" s="428"/>
      <c r="DY30" s="428"/>
      <c r="DZ30" s="428"/>
      <c r="EA30" s="428"/>
      <c r="EB30" s="428"/>
      <c r="EC30" s="428"/>
      <c r="ED30" s="428"/>
    </row>
    <row r="31" spans="1:134" s="286" customFormat="1" ht="21" customHeight="1" x14ac:dyDescent="0.35">
      <c r="A31" s="245"/>
      <c r="B31" s="285" t="s">
        <v>75</v>
      </c>
      <c r="C31" s="643">
        <v>0</v>
      </c>
      <c r="D31" s="643">
        <v>0</v>
      </c>
      <c r="E31" s="643">
        <v>0</v>
      </c>
      <c r="F31" s="643">
        <v>0</v>
      </c>
      <c r="G31" s="643">
        <v>0</v>
      </c>
      <c r="H31" s="643">
        <v>0</v>
      </c>
      <c r="I31" s="643">
        <v>0</v>
      </c>
      <c r="J31" s="643">
        <v>0</v>
      </c>
      <c r="K31" s="643">
        <v>0</v>
      </c>
      <c r="L31" s="643">
        <v>0</v>
      </c>
      <c r="M31" s="643">
        <v>0</v>
      </c>
      <c r="N31" s="643">
        <v>0</v>
      </c>
      <c r="O31" s="643">
        <v>0</v>
      </c>
      <c r="P31" s="643">
        <v>0</v>
      </c>
      <c r="Q31" s="643">
        <v>0</v>
      </c>
      <c r="R31" s="643">
        <f t="shared" si="6"/>
        <v>0</v>
      </c>
      <c r="S31" s="643">
        <v>0</v>
      </c>
      <c r="T31" s="643">
        <v>16</v>
      </c>
      <c r="U31" s="643">
        <v>0</v>
      </c>
      <c r="V31" s="643">
        <v>0</v>
      </c>
      <c r="W31" s="643">
        <v>25</v>
      </c>
      <c r="X31" s="643">
        <v>0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0</v>
      </c>
      <c r="AH31" s="643">
        <v>138</v>
      </c>
      <c r="AI31" s="643">
        <v>29</v>
      </c>
      <c r="AJ31" s="643">
        <v>0</v>
      </c>
      <c r="AK31" s="643">
        <v>4</v>
      </c>
      <c r="AL31" s="643">
        <v>6</v>
      </c>
      <c r="AM31" s="643">
        <v>0</v>
      </c>
      <c r="AN31" s="643">
        <v>0</v>
      </c>
      <c r="AO31" s="643">
        <v>0</v>
      </c>
      <c r="AP31" s="644">
        <f t="shared" si="10"/>
        <v>218</v>
      </c>
      <c r="AT31" s="427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8"/>
      <c r="CH31" s="425"/>
      <c r="CI31" s="429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8"/>
      <c r="DW31" s="428"/>
      <c r="DX31" s="428"/>
      <c r="DY31" s="428"/>
      <c r="DZ31" s="428"/>
      <c r="EA31" s="428"/>
      <c r="EB31" s="428"/>
      <c r="EC31" s="428"/>
      <c r="ED31" s="428"/>
    </row>
    <row r="32" spans="1:134" s="286" customFormat="1" ht="21" customHeight="1" x14ac:dyDescent="0.35">
      <c r="A32" s="245"/>
      <c r="B32" s="285" t="s">
        <v>76</v>
      </c>
      <c r="C32" s="643">
        <v>0</v>
      </c>
      <c r="D32" s="643">
        <v>0</v>
      </c>
      <c r="E32" s="643">
        <v>0</v>
      </c>
      <c r="F32" s="643">
        <v>0</v>
      </c>
      <c r="G32" s="643">
        <v>0</v>
      </c>
      <c r="H32" s="643">
        <v>0</v>
      </c>
      <c r="I32" s="643">
        <v>0</v>
      </c>
      <c r="J32" s="643">
        <v>0</v>
      </c>
      <c r="K32" s="643">
        <v>0</v>
      </c>
      <c r="L32" s="643">
        <v>0</v>
      </c>
      <c r="M32" s="643">
        <v>0</v>
      </c>
      <c r="N32" s="643">
        <v>0</v>
      </c>
      <c r="O32" s="643">
        <v>0</v>
      </c>
      <c r="P32" s="643">
        <v>0</v>
      </c>
      <c r="Q32" s="643">
        <v>0</v>
      </c>
      <c r="R32" s="643">
        <f t="shared" si="6"/>
        <v>0</v>
      </c>
      <c r="S32" s="643">
        <v>0</v>
      </c>
      <c r="T32" s="643">
        <v>25</v>
      </c>
      <c r="U32" s="643">
        <v>0</v>
      </c>
      <c r="V32" s="643">
        <v>0</v>
      </c>
      <c r="W32" s="643">
        <v>62</v>
      </c>
      <c r="X32" s="643">
        <v>0</v>
      </c>
      <c r="Y32" s="643">
        <v>0</v>
      </c>
      <c r="Z32" s="643">
        <v>0</v>
      </c>
      <c r="AA32" s="643">
        <v>0</v>
      </c>
      <c r="AB32" s="643">
        <v>0</v>
      </c>
      <c r="AC32" s="643">
        <v>0</v>
      </c>
      <c r="AD32" s="643">
        <v>0</v>
      </c>
      <c r="AE32" s="643">
        <v>0</v>
      </c>
      <c r="AF32" s="643">
        <v>0</v>
      </c>
      <c r="AG32" s="643">
        <v>1</v>
      </c>
      <c r="AH32" s="643">
        <v>271</v>
      </c>
      <c r="AI32" s="643">
        <v>47</v>
      </c>
      <c r="AJ32" s="643">
        <v>0</v>
      </c>
      <c r="AK32" s="643">
        <v>40</v>
      </c>
      <c r="AL32" s="643">
        <v>54</v>
      </c>
      <c r="AM32" s="643">
        <v>0</v>
      </c>
      <c r="AN32" s="643">
        <v>0</v>
      </c>
      <c r="AO32" s="643">
        <v>0</v>
      </c>
      <c r="AP32" s="644">
        <f t="shared" si="10"/>
        <v>500</v>
      </c>
      <c r="AT32" s="427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8"/>
      <c r="CH32" s="425"/>
      <c r="CI32" s="429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8"/>
      <c r="DW32" s="428"/>
      <c r="DX32" s="428"/>
      <c r="DY32" s="428"/>
      <c r="DZ32" s="428"/>
      <c r="EA32" s="428"/>
      <c r="EB32" s="428"/>
      <c r="EC32" s="428"/>
      <c r="ED32" s="428"/>
    </row>
    <row r="33" spans="1:134" s="286" customFormat="1" ht="21" customHeight="1" x14ac:dyDescent="0.35">
      <c r="A33" s="245"/>
      <c r="B33" s="285" t="s">
        <v>77</v>
      </c>
      <c r="C33" s="643">
        <v>0</v>
      </c>
      <c r="D33" s="643">
        <v>0</v>
      </c>
      <c r="E33" s="643">
        <v>0</v>
      </c>
      <c r="F33" s="643">
        <v>0</v>
      </c>
      <c r="G33" s="643">
        <v>0</v>
      </c>
      <c r="H33" s="643">
        <v>0</v>
      </c>
      <c r="I33" s="643">
        <v>0</v>
      </c>
      <c r="J33" s="643">
        <v>0</v>
      </c>
      <c r="K33" s="643">
        <v>0</v>
      </c>
      <c r="L33" s="643">
        <v>0</v>
      </c>
      <c r="M33" s="643">
        <v>0</v>
      </c>
      <c r="N33" s="643">
        <v>0</v>
      </c>
      <c r="O33" s="643">
        <v>0</v>
      </c>
      <c r="P33" s="643">
        <v>0</v>
      </c>
      <c r="Q33" s="643">
        <v>0</v>
      </c>
      <c r="R33" s="643">
        <f t="shared" si="6"/>
        <v>0</v>
      </c>
      <c r="S33" s="643">
        <v>0</v>
      </c>
      <c r="T33" s="643">
        <v>145</v>
      </c>
      <c r="U33" s="643">
        <v>0</v>
      </c>
      <c r="V33" s="643">
        <v>0</v>
      </c>
      <c r="W33" s="643">
        <v>133</v>
      </c>
      <c r="X33" s="643">
        <v>1</v>
      </c>
      <c r="Y33" s="643">
        <v>0</v>
      </c>
      <c r="Z33" s="643">
        <v>0</v>
      </c>
      <c r="AA33" s="643">
        <v>0</v>
      </c>
      <c r="AB33" s="643">
        <v>0</v>
      </c>
      <c r="AC33" s="643">
        <v>0</v>
      </c>
      <c r="AD33" s="643">
        <v>0</v>
      </c>
      <c r="AE33" s="643">
        <v>0</v>
      </c>
      <c r="AF33" s="643">
        <v>0</v>
      </c>
      <c r="AG33" s="643">
        <v>23</v>
      </c>
      <c r="AH33" s="643">
        <v>715</v>
      </c>
      <c r="AI33" s="643">
        <v>142</v>
      </c>
      <c r="AJ33" s="643">
        <v>0</v>
      </c>
      <c r="AK33" s="643">
        <v>81</v>
      </c>
      <c r="AL33" s="643">
        <v>82</v>
      </c>
      <c r="AM33" s="643">
        <v>10</v>
      </c>
      <c r="AN33" s="643">
        <v>0</v>
      </c>
      <c r="AO33" s="643">
        <v>0</v>
      </c>
      <c r="AP33" s="644">
        <f t="shared" si="10"/>
        <v>1332</v>
      </c>
      <c r="AT33" s="427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8"/>
      <c r="CH33" s="425"/>
      <c r="CI33" s="429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8"/>
      <c r="DW33" s="428"/>
      <c r="DX33" s="428"/>
      <c r="DY33" s="428"/>
      <c r="DZ33" s="428"/>
      <c r="EA33" s="428"/>
      <c r="EB33" s="428"/>
      <c r="EC33" s="428"/>
      <c r="ED33" s="428"/>
    </row>
    <row r="34" spans="1:134" s="286" customFormat="1" ht="21" customHeight="1" x14ac:dyDescent="0.35">
      <c r="A34" s="245"/>
      <c r="B34" s="285" t="s">
        <v>78</v>
      </c>
      <c r="C34" s="643">
        <v>0</v>
      </c>
      <c r="D34" s="643">
        <v>0</v>
      </c>
      <c r="E34" s="643">
        <v>0</v>
      </c>
      <c r="F34" s="643">
        <v>0</v>
      </c>
      <c r="G34" s="643">
        <v>0</v>
      </c>
      <c r="H34" s="643">
        <v>0</v>
      </c>
      <c r="I34" s="643">
        <v>0</v>
      </c>
      <c r="J34" s="643">
        <v>0</v>
      </c>
      <c r="K34" s="643">
        <v>0</v>
      </c>
      <c r="L34" s="643">
        <v>0</v>
      </c>
      <c r="M34" s="643">
        <v>0</v>
      </c>
      <c r="N34" s="643">
        <v>0</v>
      </c>
      <c r="O34" s="643">
        <v>0</v>
      </c>
      <c r="P34" s="643">
        <v>0</v>
      </c>
      <c r="Q34" s="643">
        <v>0</v>
      </c>
      <c r="R34" s="643">
        <f t="shared" si="6"/>
        <v>0</v>
      </c>
      <c r="S34" s="643">
        <v>0</v>
      </c>
      <c r="T34" s="643">
        <v>23</v>
      </c>
      <c r="U34" s="643">
        <v>0</v>
      </c>
      <c r="V34" s="643">
        <v>0</v>
      </c>
      <c r="W34" s="643">
        <v>270</v>
      </c>
      <c r="X34" s="643">
        <v>4</v>
      </c>
      <c r="Y34" s="643">
        <v>0</v>
      </c>
      <c r="Z34" s="643">
        <v>0</v>
      </c>
      <c r="AA34" s="643">
        <v>0</v>
      </c>
      <c r="AB34" s="643">
        <v>0</v>
      </c>
      <c r="AC34" s="643">
        <v>0</v>
      </c>
      <c r="AD34" s="643">
        <v>0</v>
      </c>
      <c r="AE34" s="643">
        <v>0</v>
      </c>
      <c r="AF34" s="643">
        <v>0</v>
      </c>
      <c r="AG34" s="643">
        <v>64</v>
      </c>
      <c r="AH34" s="643">
        <v>560</v>
      </c>
      <c r="AI34" s="643">
        <v>51</v>
      </c>
      <c r="AJ34" s="643">
        <v>0</v>
      </c>
      <c r="AK34" s="643">
        <v>36</v>
      </c>
      <c r="AL34" s="643">
        <v>52</v>
      </c>
      <c r="AM34" s="643">
        <v>9</v>
      </c>
      <c r="AN34" s="643">
        <v>0</v>
      </c>
      <c r="AO34" s="643">
        <v>0</v>
      </c>
      <c r="AP34" s="644">
        <f t="shared" si="10"/>
        <v>1069</v>
      </c>
      <c r="AT34" s="427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8"/>
      <c r="CH34" s="425"/>
      <c r="CI34" s="429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8"/>
      <c r="DW34" s="428"/>
      <c r="DX34" s="428"/>
      <c r="DY34" s="428"/>
      <c r="DZ34" s="428"/>
      <c r="EA34" s="428"/>
      <c r="EB34" s="428"/>
      <c r="EC34" s="428"/>
      <c r="ED34" s="428"/>
    </row>
    <row r="35" spans="1:134" s="286" customFormat="1" ht="21" customHeight="1" x14ac:dyDescent="0.35">
      <c r="A35" s="245"/>
      <c r="B35" s="285" t="s">
        <v>79</v>
      </c>
      <c r="C35" s="643">
        <v>0</v>
      </c>
      <c r="D35" s="643">
        <v>0</v>
      </c>
      <c r="E35" s="643">
        <v>0</v>
      </c>
      <c r="F35" s="643">
        <v>0</v>
      </c>
      <c r="G35" s="643">
        <v>0</v>
      </c>
      <c r="H35" s="643">
        <v>0</v>
      </c>
      <c r="I35" s="643">
        <v>0</v>
      </c>
      <c r="J35" s="643">
        <v>0</v>
      </c>
      <c r="K35" s="643">
        <v>0</v>
      </c>
      <c r="L35" s="643">
        <v>0</v>
      </c>
      <c r="M35" s="643">
        <v>0</v>
      </c>
      <c r="N35" s="643">
        <v>0</v>
      </c>
      <c r="O35" s="643">
        <v>0</v>
      </c>
      <c r="P35" s="643">
        <v>0</v>
      </c>
      <c r="Q35" s="643">
        <v>0</v>
      </c>
      <c r="R35" s="643">
        <f t="shared" si="6"/>
        <v>0</v>
      </c>
      <c r="S35" s="643">
        <v>0</v>
      </c>
      <c r="T35" s="643">
        <v>37</v>
      </c>
      <c r="U35" s="643">
        <v>1</v>
      </c>
      <c r="V35" s="643">
        <v>0</v>
      </c>
      <c r="W35" s="643">
        <v>1</v>
      </c>
      <c r="X35" s="643">
        <v>0</v>
      </c>
      <c r="Y35" s="643">
        <v>0</v>
      </c>
      <c r="Z35" s="643">
        <v>0</v>
      </c>
      <c r="AA35" s="643">
        <v>0</v>
      </c>
      <c r="AB35" s="643">
        <v>0</v>
      </c>
      <c r="AC35" s="643">
        <v>0</v>
      </c>
      <c r="AD35" s="643">
        <v>0</v>
      </c>
      <c r="AE35" s="643">
        <v>0</v>
      </c>
      <c r="AF35" s="643">
        <v>0</v>
      </c>
      <c r="AG35" s="643">
        <v>55</v>
      </c>
      <c r="AH35" s="643">
        <v>256</v>
      </c>
      <c r="AI35" s="643">
        <v>88</v>
      </c>
      <c r="AJ35" s="643">
        <v>4</v>
      </c>
      <c r="AK35" s="643">
        <v>47</v>
      </c>
      <c r="AL35" s="643">
        <v>16</v>
      </c>
      <c r="AM35" s="643">
        <v>6</v>
      </c>
      <c r="AN35" s="643">
        <v>0</v>
      </c>
      <c r="AO35" s="643">
        <v>0</v>
      </c>
      <c r="AP35" s="644">
        <f t="shared" si="10"/>
        <v>511</v>
      </c>
      <c r="AT35" s="427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8"/>
      <c r="CH35" s="425"/>
      <c r="CI35" s="429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8"/>
      <c r="DW35" s="428"/>
      <c r="DX35" s="428"/>
      <c r="DY35" s="428"/>
      <c r="DZ35" s="428"/>
      <c r="EA35" s="428"/>
      <c r="EB35" s="428"/>
      <c r="EC35" s="428"/>
      <c r="ED35" s="428"/>
    </row>
    <row r="36" spans="1:134" s="286" customFormat="1" ht="21" customHeight="1" x14ac:dyDescent="0.35">
      <c r="A36" s="245"/>
      <c r="B36" s="285" t="s">
        <v>80</v>
      </c>
      <c r="C36" s="643">
        <v>0</v>
      </c>
      <c r="D36" s="643">
        <v>0</v>
      </c>
      <c r="E36" s="643">
        <v>0</v>
      </c>
      <c r="F36" s="643">
        <v>0</v>
      </c>
      <c r="G36" s="643">
        <v>0</v>
      </c>
      <c r="H36" s="643">
        <v>0</v>
      </c>
      <c r="I36" s="643">
        <v>0</v>
      </c>
      <c r="J36" s="643">
        <v>0</v>
      </c>
      <c r="K36" s="643">
        <v>0</v>
      </c>
      <c r="L36" s="643">
        <v>0</v>
      </c>
      <c r="M36" s="643">
        <v>0</v>
      </c>
      <c r="N36" s="643">
        <v>0</v>
      </c>
      <c r="O36" s="643">
        <v>0</v>
      </c>
      <c r="P36" s="643">
        <v>0</v>
      </c>
      <c r="Q36" s="643">
        <v>0</v>
      </c>
      <c r="R36" s="643">
        <f t="shared" si="6"/>
        <v>0</v>
      </c>
      <c r="S36" s="643">
        <v>0</v>
      </c>
      <c r="T36" s="643">
        <v>0</v>
      </c>
      <c r="U36" s="643">
        <v>0</v>
      </c>
      <c r="V36" s="643">
        <v>0</v>
      </c>
      <c r="W36" s="643">
        <v>4</v>
      </c>
      <c r="X36" s="643">
        <v>1</v>
      </c>
      <c r="Y36" s="643">
        <v>0</v>
      </c>
      <c r="Z36" s="643">
        <v>0</v>
      </c>
      <c r="AA36" s="643">
        <v>0</v>
      </c>
      <c r="AB36" s="643">
        <v>0</v>
      </c>
      <c r="AC36" s="643">
        <v>0</v>
      </c>
      <c r="AD36" s="643">
        <v>0</v>
      </c>
      <c r="AE36" s="643">
        <v>0</v>
      </c>
      <c r="AF36" s="643">
        <v>0</v>
      </c>
      <c r="AG36" s="643">
        <v>0</v>
      </c>
      <c r="AH36" s="643">
        <v>167</v>
      </c>
      <c r="AI36" s="643">
        <v>28</v>
      </c>
      <c r="AJ36" s="643">
        <v>0</v>
      </c>
      <c r="AK36" s="643">
        <v>30</v>
      </c>
      <c r="AL36" s="643">
        <v>24</v>
      </c>
      <c r="AM36" s="643">
        <v>0</v>
      </c>
      <c r="AN36" s="643">
        <v>0</v>
      </c>
      <c r="AO36" s="643">
        <v>0</v>
      </c>
      <c r="AP36" s="644">
        <f t="shared" si="10"/>
        <v>254</v>
      </c>
      <c r="AT36" s="427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8"/>
      <c r="CH36" s="425"/>
      <c r="CI36" s="429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8"/>
      <c r="DW36" s="428"/>
      <c r="DX36" s="428"/>
      <c r="DY36" s="428"/>
      <c r="DZ36" s="428"/>
      <c r="EA36" s="428"/>
      <c r="EB36" s="428"/>
      <c r="EC36" s="428"/>
      <c r="ED36" s="428"/>
    </row>
    <row r="37" spans="1:134" s="286" customFormat="1" ht="21" customHeight="1" x14ac:dyDescent="0.35">
      <c r="A37" s="245"/>
      <c r="B37" s="285" t="s">
        <v>81</v>
      </c>
      <c r="C37" s="643">
        <v>0</v>
      </c>
      <c r="D37" s="643">
        <v>0</v>
      </c>
      <c r="E37" s="643">
        <v>0</v>
      </c>
      <c r="F37" s="643">
        <v>0</v>
      </c>
      <c r="G37" s="643">
        <v>0</v>
      </c>
      <c r="H37" s="643">
        <v>0</v>
      </c>
      <c r="I37" s="643">
        <v>0</v>
      </c>
      <c r="J37" s="643">
        <v>0</v>
      </c>
      <c r="K37" s="643">
        <v>0</v>
      </c>
      <c r="L37" s="643">
        <v>0</v>
      </c>
      <c r="M37" s="643">
        <v>0</v>
      </c>
      <c r="N37" s="643">
        <v>0</v>
      </c>
      <c r="O37" s="643">
        <v>0</v>
      </c>
      <c r="P37" s="643">
        <v>0</v>
      </c>
      <c r="Q37" s="643">
        <v>0</v>
      </c>
      <c r="R37" s="643">
        <f t="shared" si="6"/>
        <v>0</v>
      </c>
      <c r="S37" s="643">
        <v>0</v>
      </c>
      <c r="T37" s="643">
        <v>30</v>
      </c>
      <c r="U37" s="643">
        <v>0</v>
      </c>
      <c r="V37" s="643">
        <v>0</v>
      </c>
      <c r="W37" s="643">
        <v>49</v>
      </c>
      <c r="X37" s="643">
        <v>6</v>
      </c>
      <c r="Y37" s="643">
        <v>0</v>
      </c>
      <c r="Z37" s="643">
        <v>0</v>
      </c>
      <c r="AA37" s="643">
        <v>0</v>
      </c>
      <c r="AB37" s="643">
        <v>0</v>
      </c>
      <c r="AC37" s="643">
        <v>0</v>
      </c>
      <c r="AD37" s="643">
        <v>0</v>
      </c>
      <c r="AE37" s="643">
        <v>0</v>
      </c>
      <c r="AF37" s="643">
        <v>0</v>
      </c>
      <c r="AG37" s="643">
        <v>6</v>
      </c>
      <c r="AH37" s="643">
        <v>422</v>
      </c>
      <c r="AI37" s="643">
        <v>25</v>
      </c>
      <c r="AJ37" s="643">
        <v>0</v>
      </c>
      <c r="AK37" s="643">
        <v>17</v>
      </c>
      <c r="AL37" s="643">
        <v>30</v>
      </c>
      <c r="AM37" s="643">
        <v>4</v>
      </c>
      <c r="AN37" s="643">
        <v>0</v>
      </c>
      <c r="AO37" s="643">
        <v>0</v>
      </c>
      <c r="AP37" s="644">
        <f t="shared" si="10"/>
        <v>589</v>
      </c>
      <c r="AT37" s="427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8"/>
      <c r="CH37" s="425"/>
      <c r="CI37" s="429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8"/>
      <c r="DW37" s="428"/>
      <c r="DX37" s="428"/>
      <c r="DY37" s="428"/>
      <c r="DZ37" s="428"/>
      <c r="EA37" s="428"/>
      <c r="EB37" s="428"/>
      <c r="EC37" s="428"/>
      <c r="ED37" s="428"/>
    </row>
    <row r="38" spans="1:134" s="286" customFormat="1" ht="42" customHeight="1" x14ac:dyDescent="0.35">
      <c r="A38" s="743" t="s">
        <v>279</v>
      </c>
      <c r="B38" s="725"/>
      <c r="C38" s="647">
        <v>0</v>
      </c>
      <c r="D38" s="647">
        <v>0</v>
      </c>
      <c r="E38" s="647">
        <v>0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7">
        <f t="shared" si="6"/>
        <v>0</v>
      </c>
      <c r="S38" s="647">
        <v>0</v>
      </c>
      <c r="T38" s="647">
        <v>0</v>
      </c>
      <c r="U38" s="647">
        <v>0</v>
      </c>
      <c r="V38" s="647">
        <v>0</v>
      </c>
      <c r="W38" s="647">
        <v>0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0</v>
      </c>
      <c r="AD38" s="647">
        <v>0</v>
      </c>
      <c r="AE38" s="647">
        <v>0</v>
      </c>
      <c r="AF38" s="647">
        <v>0</v>
      </c>
      <c r="AG38" s="647">
        <v>0</v>
      </c>
      <c r="AH38" s="647">
        <v>0</v>
      </c>
      <c r="AI38" s="647">
        <v>0</v>
      </c>
      <c r="AJ38" s="647">
        <v>0</v>
      </c>
      <c r="AK38" s="647">
        <v>0</v>
      </c>
      <c r="AL38" s="647">
        <v>0</v>
      </c>
      <c r="AM38" s="647">
        <v>0</v>
      </c>
      <c r="AN38" s="647">
        <v>0</v>
      </c>
      <c r="AO38" s="647">
        <v>0</v>
      </c>
      <c r="AP38" s="648">
        <v>0</v>
      </c>
      <c r="AT38" s="427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8"/>
      <c r="CH38" s="425"/>
      <c r="CI38" s="429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429"/>
      <c r="CY38" s="429"/>
      <c r="CZ38" s="429"/>
      <c r="DA38" s="429"/>
      <c r="DB38" s="429"/>
      <c r="DC38" s="429"/>
      <c r="DD38" s="429"/>
      <c r="DE38" s="429"/>
      <c r="DF38" s="429"/>
      <c r="DG38" s="429"/>
      <c r="DH38" s="429"/>
      <c r="DI38" s="429"/>
      <c r="DJ38" s="429"/>
      <c r="DK38" s="429"/>
      <c r="DL38" s="429"/>
      <c r="DM38" s="429"/>
      <c r="DN38" s="429"/>
      <c r="DO38" s="429"/>
      <c r="DP38" s="429"/>
      <c r="DQ38" s="429"/>
      <c r="DR38" s="429"/>
      <c r="DS38" s="429"/>
      <c r="DT38" s="429"/>
      <c r="DU38" s="429"/>
      <c r="DV38" s="428"/>
      <c r="DW38" s="428"/>
      <c r="DX38" s="428"/>
      <c r="DY38" s="428"/>
      <c r="DZ38" s="428"/>
      <c r="EA38" s="428"/>
      <c r="EB38" s="428"/>
      <c r="EC38" s="428"/>
      <c r="ED38" s="428"/>
    </row>
    <row r="39" spans="1:134" s="283" customFormat="1" ht="33.9" customHeight="1" x14ac:dyDescent="0.35">
      <c r="A39" s="761" t="s">
        <v>296</v>
      </c>
      <c r="B39" s="762"/>
      <c r="C39" s="645">
        <f t="shared" ref="C39:AP39" si="11">C40+C42+C50+C55+C61+C65</f>
        <v>0</v>
      </c>
      <c r="D39" s="645">
        <f t="shared" si="11"/>
        <v>0</v>
      </c>
      <c r="E39" s="645">
        <f t="shared" si="11"/>
        <v>14</v>
      </c>
      <c r="F39" s="645">
        <f t="shared" si="11"/>
        <v>0</v>
      </c>
      <c r="G39" s="645">
        <f t="shared" si="11"/>
        <v>0</v>
      </c>
      <c r="H39" s="645">
        <f t="shared" si="11"/>
        <v>0</v>
      </c>
      <c r="I39" s="645">
        <f t="shared" si="11"/>
        <v>0</v>
      </c>
      <c r="J39" s="645">
        <f t="shared" si="11"/>
        <v>0</v>
      </c>
      <c r="K39" s="645">
        <f t="shared" si="11"/>
        <v>0</v>
      </c>
      <c r="L39" s="645">
        <f t="shared" si="11"/>
        <v>0</v>
      </c>
      <c r="M39" s="645">
        <f t="shared" si="11"/>
        <v>0</v>
      </c>
      <c r="N39" s="645">
        <f t="shared" si="11"/>
        <v>0</v>
      </c>
      <c r="O39" s="645">
        <f t="shared" si="11"/>
        <v>0</v>
      </c>
      <c r="P39" s="645">
        <f t="shared" si="11"/>
        <v>0</v>
      </c>
      <c r="Q39" s="645">
        <f t="shared" si="11"/>
        <v>23</v>
      </c>
      <c r="R39" s="645">
        <f t="shared" si="11"/>
        <v>37</v>
      </c>
      <c r="S39" s="645">
        <f t="shared" si="11"/>
        <v>111</v>
      </c>
      <c r="T39" s="645">
        <f t="shared" si="11"/>
        <v>2134</v>
      </c>
      <c r="U39" s="645">
        <f t="shared" si="11"/>
        <v>1</v>
      </c>
      <c r="V39" s="645">
        <f t="shared" si="11"/>
        <v>0</v>
      </c>
      <c r="W39" s="645">
        <f t="shared" si="11"/>
        <v>4246</v>
      </c>
      <c r="X39" s="645">
        <f t="shared" si="11"/>
        <v>84</v>
      </c>
      <c r="Y39" s="645">
        <f t="shared" si="11"/>
        <v>6</v>
      </c>
      <c r="Z39" s="645">
        <f t="shared" si="11"/>
        <v>7</v>
      </c>
      <c r="AA39" s="645">
        <f t="shared" si="11"/>
        <v>0</v>
      </c>
      <c r="AB39" s="645">
        <f t="shared" si="11"/>
        <v>0</v>
      </c>
      <c r="AC39" s="645">
        <f t="shared" si="11"/>
        <v>20</v>
      </c>
      <c r="AD39" s="645">
        <f t="shared" si="11"/>
        <v>8</v>
      </c>
      <c r="AE39" s="645">
        <f t="shared" si="11"/>
        <v>17</v>
      </c>
      <c r="AF39" s="645">
        <f t="shared" si="11"/>
        <v>0</v>
      </c>
      <c r="AG39" s="645">
        <f t="shared" si="11"/>
        <v>1009</v>
      </c>
      <c r="AH39" s="645">
        <f t="shared" si="11"/>
        <v>11771</v>
      </c>
      <c r="AI39" s="645">
        <f t="shared" si="11"/>
        <v>2228</v>
      </c>
      <c r="AJ39" s="645">
        <f t="shared" si="11"/>
        <v>1117</v>
      </c>
      <c r="AK39" s="645">
        <f t="shared" si="11"/>
        <v>1570</v>
      </c>
      <c r="AL39" s="645">
        <f t="shared" si="11"/>
        <v>461</v>
      </c>
      <c r="AM39" s="645">
        <f t="shared" si="11"/>
        <v>73</v>
      </c>
      <c r="AN39" s="645">
        <f t="shared" si="11"/>
        <v>0</v>
      </c>
      <c r="AO39" s="645">
        <f t="shared" si="11"/>
        <v>185</v>
      </c>
      <c r="AP39" s="646">
        <f t="shared" si="11"/>
        <v>25085</v>
      </c>
      <c r="AT39" s="427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4"/>
      <c r="CH39" s="431"/>
      <c r="CI39" s="429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4"/>
      <c r="DW39" s="424"/>
      <c r="DX39" s="424"/>
      <c r="DY39" s="424"/>
      <c r="DZ39" s="424"/>
      <c r="EA39" s="424"/>
      <c r="EB39" s="424"/>
      <c r="EC39" s="424"/>
      <c r="ED39" s="424"/>
    </row>
    <row r="40" spans="1:134" s="291" customFormat="1" ht="26.4" customHeight="1" x14ac:dyDescent="0.35">
      <c r="A40" s="289" t="s">
        <v>82</v>
      </c>
      <c r="B40" s="290"/>
      <c r="C40" s="647">
        <f t="shared" ref="C40:AP40" si="12">C41</f>
        <v>0</v>
      </c>
      <c r="D40" s="647">
        <f t="shared" si="12"/>
        <v>0</v>
      </c>
      <c r="E40" s="647">
        <f t="shared" si="12"/>
        <v>0</v>
      </c>
      <c r="F40" s="647">
        <f t="shared" si="12"/>
        <v>0</v>
      </c>
      <c r="G40" s="647">
        <f t="shared" si="12"/>
        <v>0</v>
      </c>
      <c r="H40" s="647">
        <f t="shared" si="12"/>
        <v>0</v>
      </c>
      <c r="I40" s="647">
        <f t="shared" si="12"/>
        <v>0</v>
      </c>
      <c r="J40" s="647">
        <f t="shared" si="12"/>
        <v>0</v>
      </c>
      <c r="K40" s="647">
        <f t="shared" si="12"/>
        <v>0</v>
      </c>
      <c r="L40" s="647">
        <f t="shared" si="12"/>
        <v>0</v>
      </c>
      <c r="M40" s="647">
        <f t="shared" si="12"/>
        <v>0</v>
      </c>
      <c r="N40" s="647">
        <f t="shared" si="12"/>
        <v>0</v>
      </c>
      <c r="O40" s="647">
        <f t="shared" si="12"/>
        <v>0</v>
      </c>
      <c r="P40" s="647">
        <f t="shared" si="12"/>
        <v>0</v>
      </c>
      <c r="Q40" s="647">
        <f t="shared" si="12"/>
        <v>0</v>
      </c>
      <c r="R40" s="647">
        <f t="shared" si="12"/>
        <v>0</v>
      </c>
      <c r="S40" s="647">
        <f t="shared" si="12"/>
        <v>0</v>
      </c>
      <c r="T40" s="647">
        <f t="shared" si="12"/>
        <v>221</v>
      </c>
      <c r="U40" s="647">
        <f t="shared" si="12"/>
        <v>0</v>
      </c>
      <c r="V40" s="647">
        <f t="shared" si="12"/>
        <v>0</v>
      </c>
      <c r="W40" s="647">
        <f t="shared" si="12"/>
        <v>327</v>
      </c>
      <c r="X40" s="647">
        <f t="shared" si="12"/>
        <v>3</v>
      </c>
      <c r="Y40" s="647">
        <f t="shared" si="12"/>
        <v>0</v>
      </c>
      <c r="Z40" s="647">
        <f t="shared" si="12"/>
        <v>0</v>
      </c>
      <c r="AA40" s="647">
        <f t="shared" si="12"/>
        <v>0</v>
      </c>
      <c r="AB40" s="647">
        <f t="shared" si="12"/>
        <v>0</v>
      </c>
      <c r="AC40" s="647">
        <f t="shared" si="12"/>
        <v>0</v>
      </c>
      <c r="AD40" s="647">
        <f t="shared" si="12"/>
        <v>0</v>
      </c>
      <c r="AE40" s="647">
        <f t="shared" si="12"/>
        <v>0</v>
      </c>
      <c r="AF40" s="647">
        <f t="shared" si="12"/>
        <v>0</v>
      </c>
      <c r="AG40" s="647">
        <f t="shared" si="12"/>
        <v>49</v>
      </c>
      <c r="AH40" s="647">
        <f t="shared" si="12"/>
        <v>1322</v>
      </c>
      <c r="AI40" s="647">
        <f t="shared" si="12"/>
        <v>178</v>
      </c>
      <c r="AJ40" s="647">
        <f t="shared" si="12"/>
        <v>0</v>
      </c>
      <c r="AK40" s="647">
        <f t="shared" si="12"/>
        <v>127</v>
      </c>
      <c r="AL40" s="647">
        <f t="shared" si="12"/>
        <v>46</v>
      </c>
      <c r="AM40" s="647">
        <f t="shared" si="12"/>
        <v>7</v>
      </c>
      <c r="AN40" s="647">
        <f t="shared" si="12"/>
        <v>0</v>
      </c>
      <c r="AO40" s="647">
        <f t="shared" si="12"/>
        <v>0</v>
      </c>
      <c r="AP40" s="648">
        <f t="shared" si="12"/>
        <v>2280</v>
      </c>
      <c r="AT40" s="427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4"/>
      <c r="CH40" s="431"/>
      <c r="CI40" s="429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37"/>
      <c r="DW40" s="437"/>
      <c r="DX40" s="437"/>
      <c r="DY40" s="437"/>
      <c r="DZ40" s="437"/>
      <c r="EA40" s="437"/>
      <c r="EB40" s="437"/>
      <c r="EC40" s="437"/>
      <c r="ED40" s="437"/>
    </row>
    <row r="41" spans="1:134" s="286" customFormat="1" ht="21" customHeight="1" x14ac:dyDescent="0.35">
      <c r="A41" s="293"/>
      <c r="B41" s="285" t="s">
        <v>83</v>
      </c>
      <c r="C41" s="643">
        <v>0</v>
      </c>
      <c r="D41" s="643">
        <v>0</v>
      </c>
      <c r="E41" s="643">
        <v>0</v>
      </c>
      <c r="F41" s="643">
        <v>0</v>
      </c>
      <c r="G41" s="643">
        <v>0</v>
      </c>
      <c r="H41" s="643">
        <v>0</v>
      </c>
      <c r="I41" s="643">
        <v>0</v>
      </c>
      <c r="J41" s="643">
        <v>0</v>
      </c>
      <c r="K41" s="643">
        <v>0</v>
      </c>
      <c r="L41" s="643">
        <v>0</v>
      </c>
      <c r="M41" s="643">
        <v>0</v>
      </c>
      <c r="N41" s="643">
        <v>0</v>
      </c>
      <c r="O41" s="643">
        <v>0</v>
      </c>
      <c r="P41" s="643">
        <v>0</v>
      </c>
      <c r="Q41" s="643">
        <v>0</v>
      </c>
      <c r="R41" s="647">
        <f t="shared" ref="R41:R49" si="13">SUM(E41:Q41)</f>
        <v>0</v>
      </c>
      <c r="S41" s="643">
        <v>0</v>
      </c>
      <c r="T41" s="643">
        <v>221</v>
      </c>
      <c r="U41" s="643">
        <v>0</v>
      </c>
      <c r="V41" s="643">
        <v>0</v>
      </c>
      <c r="W41" s="643">
        <v>327</v>
      </c>
      <c r="X41" s="643">
        <v>3</v>
      </c>
      <c r="Y41" s="643">
        <v>0</v>
      </c>
      <c r="Z41" s="643">
        <v>0</v>
      </c>
      <c r="AA41" s="643">
        <v>0</v>
      </c>
      <c r="AB41" s="643">
        <v>0</v>
      </c>
      <c r="AC41" s="643">
        <v>0</v>
      </c>
      <c r="AD41" s="643">
        <v>0</v>
      </c>
      <c r="AE41" s="643">
        <v>0</v>
      </c>
      <c r="AF41" s="643">
        <v>0</v>
      </c>
      <c r="AG41" s="643">
        <v>49</v>
      </c>
      <c r="AH41" s="643">
        <v>1322</v>
      </c>
      <c r="AI41" s="643">
        <v>178</v>
      </c>
      <c r="AJ41" s="643">
        <v>0</v>
      </c>
      <c r="AK41" s="643">
        <v>127</v>
      </c>
      <c r="AL41" s="643">
        <v>46</v>
      </c>
      <c r="AM41" s="643">
        <v>7</v>
      </c>
      <c r="AN41" s="643">
        <v>0</v>
      </c>
      <c r="AO41" s="643">
        <v>0</v>
      </c>
      <c r="AP41" s="644">
        <f>SUM(S41:AO41)+R41+C41+D41</f>
        <v>2280</v>
      </c>
      <c r="AT41" s="427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8"/>
      <c r="CH41" s="425"/>
      <c r="CI41" s="429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8"/>
      <c r="DW41" s="428"/>
      <c r="DX41" s="428"/>
      <c r="DY41" s="428"/>
      <c r="DZ41" s="428"/>
      <c r="EA41" s="428"/>
      <c r="EB41" s="428"/>
      <c r="EC41" s="428"/>
      <c r="ED41" s="428"/>
    </row>
    <row r="42" spans="1:134" s="291" customFormat="1" ht="26.4" customHeight="1" x14ac:dyDescent="0.35">
      <c r="A42" s="289" t="s">
        <v>84</v>
      </c>
      <c r="B42" s="294"/>
      <c r="C42" s="647">
        <f t="shared" ref="C42:AO42" si="14">SUM(C43:C49)</f>
        <v>0</v>
      </c>
      <c r="D42" s="647">
        <f t="shared" si="14"/>
        <v>0</v>
      </c>
      <c r="E42" s="647">
        <f t="shared" si="14"/>
        <v>0</v>
      </c>
      <c r="F42" s="647">
        <f t="shared" si="14"/>
        <v>0</v>
      </c>
      <c r="G42" s="647">
        <f t="shared" si="14"/>
        <v>0</v>
      </c>
      <c r="H42" s="647">
        <f t="shared" si="14"/>
        <v>0</v>
      </c>
      <c r="I42" s="647">
        <f t="shared" si="14"/>
        <v>0</v>
      </c>
      <c r="J42" s="647">
        <f t="shared" si="14"/>
        <v>0</v>
      </c>
      <c r="K42" s="647">
        <f t="shared" si="14"/>
        <v>0</v>
      </c>
      <c r="L42" s="647">
        <f t="shared" si="14"/>
        <v>0</v>
      </c>
      <c r="M42" s="647">
        <f t="shared" si="14"/>
        <v>0</v>
      </c>
      <c r="N42" s="647">
        <f t="shared" si="14"/>
        <v>0</v>
      </c>
      <c r="O42" s="647">
        <f t="shared" si="14"/>
        <v>0</v>
      </c>
      <c r="P42" s="647">
        <f t="shared" si="14"/>
        <v>0</v>
      </c>
      <c r="Q42" s="647">
        <f t="shared" si="14"/>
        <v>12</v>
      </c>
      <c r="R42" s="647">
        <f t="shared" si="14"/>
        <v>12</v>
      </c>
      <c r="S42" s="647">
        <f t="shared" si="14"/>
        <v>12</v>
      </c>
      <c r="T42" s="647">
        <f t="shared" si="14"/>
        <v>1005</v>
      </c>
      <c r="U42" s="647">
        <f t="shared" si="14"/>
        <v>0</v>
      </c>
      <c r="V42" s="647">
        <f t="shared" si="14"/>
        <v>0</v>
      </c>
      <c r="W42" s="647">
        <f t="shared" si="14"/>
        <v>1635</v>
      </c>
      <c r="X42" s="647">
        <f t="shared" si="14"/>
        <v>18</v>
      </c>
      <c r="Y42" s="647">
        <f t="shared" si="14"/>
        <v>2</v>
      </c>
      <c r="Z42" s="647">
        <f t="shared" si="14"/>
        <v>7</v>
      </c>
      <c r="AA42" s="647">
        <f t="shared" si="14"/>
        <v>0</v>
      </c>
      <c r="AB42" s="647">
        <f t="shared" si="14"/>
        <v>0</v>
      </c>
      <c r="AC42" s="647">
        <f t="shared" si="14"/>
        <v>1</v>
      </c>
      <c r="AD42" s="647">
        <f t="shared" si="14"/>
        <v>3</v>
      </c>
      <c r="AE42" s="647">
        <f t="shared" si="14"/>
        <v>0</v>
      </c>
      <c r="AF42" s="647">
        <f t="shared" si="14"/>
        <v>0</v>
      </c>
      <c r="AG42" s="647">
        <f t="shared" si="14"/>
        <v>251</v>
      </c>
      <c r="AH42" s="647">
        <f t="shared" si="14"/>
        <v>4527</v>
      </c>
      <c r="AI42" s="647">
        <f t="shared" si="14"/>
        <v>875</v>
      </c>
      <c r="AJ42" s="647">
        <f t="shared" si="14"/>
        <v>384</v>
      </c>
      <c r="AK42" s="647">
        <f t="shared" si="14"/>
        <v>886</v>
      </c>
      <c r="AL42" s="647">
        <f t="shared" si="14"/>
        <v>144</v>
      </c>
      <c r="AM42" s="647">
        <f t="shared" si="14"/>
        <v>15</v>
      </c>
      <c r="AN42" s="647">
        <f t="shared" si="14"/>
        <v>0</v>
      </c>
      <c r="AO42" s="647">
        <f t="shared" si="14"/>
        <v>185</v>
      </c>
      <c r="AP42" s="648">
        <f t="shared" ref="AP42" si="15">SUM(AP43:AP49)</f>
        <v>9962</v>
      </c>
      <c r="AT42" s="427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4"/>
      <c r="CH42" s="431"/>
      <c r="CI42" s="429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37"/>
      <c r="DW42" s="437"/>
      <c r="DX42" s="437"/>
      <c r="DY42" s="437"/>
      <c r="DZ42" s="437"/>
      <c r="EA42" s="437"/>
      <c r="EB42" s="437"/>
      <c r="EC42" s="437"/>
      <c r="ED42" s="437"/>
    </row>
    <row r="43" spans="1:134" s="414" customFormat="1" ht="21" customHeight="1" x14ac:dyDescent="0.35">
      <c r="A43" s="412"/>
      <c r="B43" s="413" t="s">
        <v>85</v>
      </c>
      <c r="C43" s="643">
        <v>0</v>
      </c>
      <c r="D43" s="643">
        <v>0</v>
      </c>
      <c r="E43" s="643">
        <v>0</v>
      </c>
      <c r="F43" s="643">
        <v>0</v>
      </c>
      <c r="G43" s="643">
        <v>0</v>
      </c>
      <c r="H43" s="643">
        <v>0</v>
      </c>
      <c r="I43" s="643">
        <v>0</v>
      </c>
      <c r="J43" s="643">
        <v>0</v>
      </c>
      <c r="K43" s="643">
        <v>0</v>
      </c>
      <c r="L43" s="643">
        <v>0</v>
      </c>
      <c r="M43" s="643">
        <v>0</v>
      </c>
      <c r="N43" s="643">
        <v>0</v>
      </c>
      <c r="O43" s="643">
        <v>0</v>
      </c>
      <c r="P43" s="643">
        <v>0</v>
      </c>
      <c r="Q43" s="643">
        <v>0</v>
      </c>
      <c r="R43" s="643">
        <f t="shared" si="13"/>
        <v>0</v>
      </c>
      <c r="S43" s="643">
        <v>0</v>
      </c>
      <c r="T43" s="643">
        <v>134</v>
      </c>
      <c r="U43" s="643">
        <v>0</v>
      </c>
      <c r="V43" s="643">
        <v>0</v>
      </c>
      <c r="W43" s="643">
        <v>0</v>
      </c>
      <c r="X43" s="643">
        <v>4</v>
      </c>
      <c r="Y43" s="643">
        <v>0</v>
      </c>
      <c r="Z43" s="643">
        <v>0</v>
      </c>
      <c r="AA43" s="643">
        <v>0</v>
      </c>
      <c r="AB43" s="643">
        <v>0</v>
      </c>
      <c r="AC43" s="643">
        <v>0</v>
      </c>
      <c r="AD43" s="643">
        <v>0</v>
      </c>
      <c r="AE43" s="643">
        <v>0</v>
      </c>
      <c r="AF43" s="643">
        <v>0</v>
      </c>
      <c r="AG43" s="643">
        <v>1</v>
      </c>
      <c r="AH43" s="643">
        <v>523</v>
      </c>
      <c r="AI43" s="643">
        <v>62</v>
      </c>
      <c r="AJ43" s="643">
        <v>0</v>
      </c>
      <c r="AK43" s="643">
        <v>83</v>
      </c>
      <c r="AL43" s="643">
        <v>17</v>
      </c>
      <c r="AM43" s="643">
        <v>0</v>
      </c>
      <c r="AN43" s="643">
        <v>0</v>
      </c>
      <c r="AO43" s="643">
        <v>0</v>
      </c>
      <c r="AP43" s="644">
        <f t="shared" ref="AP43:AP49" si="16">SUM(S43:AO43)+R43+C43+D43</f>
        <v>824</v>
      </c>
      <c r="AT43" s="427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8"/>
      <c r="CH43" s="425"/>
      <c r="CI43" s="429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8"/>
      <c r="DW43" s="428"/>
      <c r="DX43" s="428"/>
      <c r="DY43" s="428"/>
      <c r="DZ43" s="428"/>
      <c r="EA43" s="428"/>
      <c r="EB43" s="428"/>
      <c r="EC43" s="428"/>
      <c r="ED43" s="428"/>
    </row>
    <row r="44" spans="1:134" s="286" customFormat="1" ht="21" customHeight="1" x14ac:dyDescent="0.35">
      <c r="A44" s="245"/>
      <c r="B44" s="285" t="s">
        <v>86</v>
      </c>
      <c r="C44" s="643">
        <v>0</v>
      </c>
      <c r="D44" s="643">
        <v>0</v>
      </c>
      <c r="E44" s="643">
        <v>0</v>
      </c>
      <c r="F44" s="643">
        <v>0</v>
      </c>
      <c r="G44" s="643">
        <v>0</v>
      </c>
      <c r="H44" s="643">
        <v>0</v>
      </c>
      <c r="I44" s="643">
        <v>0</v>
      </c>
      <c r="J44" s="643">
        <v>0</v>
      </c>
      <c r="K44" s="643">
        <v>0</v>
      </c>
      <c r="L44" s="643">
        <v>0</v>
      </c>
      <c r="M44" s="643">
        <v>0</v>
      </c>
      <c r="N44" s="643">
        <v>0</v>
      </c>
      <c r="O44" s="643">
        <v>0</v>
      </c>
      <c r="P44" s="643">
        <v>0</v>
      </c>
      <c r="Q44" s="643">
        <v>4</v>
      </c>
      <c r="R44" s="643">
        <f t="shared" si="13"/>
        <v>4</v>
      </c>
      <c r="S44" s="643">
        <v>0</v>
      </c>
      <c r="T44" s="643">
        <v>445</v>
      </c>
      <c r="U44" s="643">
        <v>0</v>
      </c>
      <c r="V44" s="643">
        <v>0</v>
      </c>
      <c r="W44" s="643">
        <v>854</v>
      </c>
      <c r="X44" s="643">
        <v>0</v>
      </c>
      <c r="Y44" s="643">
        <v>2</v>
      </c>
      <c r="Z44" s="643">
        <v>0</v>
      </c>
      <c r="AA44" s="643">
        <v>0</v>
      </c>
      <c r="AB44" s="643">
        <v>0</v>
      </c>
      <c r="AC44" s="643">
        <v>0</v>
      </c>
      <c r="AD44" s="643">
        <v>0</v>
      </c>
      <c r="AE44" s="643">
        <v>0</v>
      </c>
      <c r="AF44" s="643">
        <v>0</v>
      </c>
      <c r="AG44" s="643">
        <v>2</v>
      </c>
      <c r="AH44" s="643">
        <v>1044</v>
      </c>
      <c r="AI44" s="643">
        <v>234</v>
      </c>
      <c r="AJ44" s="643">
        <v>337</v>
      </c>
      <c r="AK44" s="643">
        <v>259</v>
      </c>
      <c r="AL44" s="643">
        <v>31</v>
      </c>
      <c r="AM44" s="643">
        <v>5</v>
      </c>
      <c r="AN44" s="643">
        <v>0</v>
      </c>
      <c r="AO44" s="643">
        <v>0</v>
      </c>
      <c r="AP44" s="644">
        <f t="shared" si="16"/>
        <v>3217</v>
      </c>
      <c r="AT44" s="427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8"/>
      <c r="CH44" s="425"/>
      <c r="CI44" s="429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8"/>
      <c r="DW44" s="428"/>
      <c r="DX44" s="428"/>
      <c r="DY44" s="428"/>
      <c r="DZ44" s="428"/>
      <c r="EA44" s="428"/>
      <c r="EB44" s="428"/>
      <c r="EC44" s="428"/>
      <c r="ED44" s="428"/>
    </row>
    <row r="45" spans="1:134" s="286" customFormat="1" ht="21" customHeight="1" x14ac:dyDescent="0.35">
      <c r="A45" s="245"/>
      <c r="B45" s="285" t="s">
        <v>87</v>
      </c>
      <c r="C45" s="643">
        <v>0</v>
      </c>
      <c r="D45" s="643">
        <v>0</v>
      </c>
      <c r="E45" s="643">
        <v>0</v>
      </c>
      <c r="F45" s="643">
        <v>0</v>
      </c>
      <c r="G45" s="643">
        <v>0</v>
      </c>
      <c r="H45" s="643">
        <v>0</v>
      </c>
      <c r="I45" s="643">
        <v>0</v>
      </c>
      <c r="J45" s="643">
        <v>0</v>
      </c>
      <c r="K45" s="643">
        <v>0</v>
      </c>
      <c r="L45" s="643">
        <v>0</v>
      </c>
      <c r="M45" s="643">
        <v>0</v>
      </c>
      <c r="N45" s="643">
        <v>0</v>
      </c>
      <c r="O45" s="643">
        <v>0</v>
      </c>
      <c r="P45" s="643">
        <v>0</v>
      </c>
      <c r="Q45" s="643">
        <v>8</v>
      </c>
      <c r="R45" s="643">
        <f t="shared" si="13"/>
        <v>8</v>
      </c>
      <c r="S45" s="643">
        <v>0</v>
      </c>
      <c r="T45" s="643">
        <v>133</v>
      </c>
      <c r="U45" s="643">
        <v>0</v>
      </c>
      <c r="V45" s="643">
        <v>0</v>
      </c>
      <c r="W45" s="643">
        <v>342</v>
      </c>
      <c r="X45" s="643">
        <v>0</v>
      </c>
      <c r="Y45" s="643">
        <v>0</v>
      </c>
      <c r="Z45" s="643">
        <v>0</v>
      </c>
      <c r="AA45" s="643">
        <v>0</v>
      </c>
      <c r="AB45" s="643">
        <v>0</v>
      </c>
      <c r="AC45" s="643">
        <v>0</v>
      </c>
      <c r="AD45" s="643">
        <v>3</v>
      </c>
      <c r="AE45" s="643">
        <v>0</v>
      </c>
      <c r="AF45" s="643">
        <v>0</v>
      </c>
      <c r="AG45" s="643">
        <v>176</v>
      </c>
      <c r="AH45" s="643">
        <v>932</v>
      </c>
      <c r="AI45" s="643">
        <v>234</v>
      </c>
      <c r="AJ45" s="643">
        <v>39</v>
      </c>
      <c r="AK45" s="643">
        <v>148</v>
      </c>
      <c r="AL45" s="643">
        <v>17</v>
      </c>
      <c r="AM45" s="643">
        <v>1</v>
      </c>
      <c r="AN45" s="643">
        <v>0</v>
      </c>
      <c r="AO45" s="643">
        <v>185</v>
      </c>
      <c r="AP45" s="644">
        <f t="shared" si="16"/>
        <v>2218</v>
      </c>
      <c r="AT45" s="427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8"/>
      <c r="CH45" s="425"/>
      <c r="CI45" s="429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8"/>
      <c r="DW45" s="428"/>
      <c r="DX45" s="428"/>
      <c r="DY45" s="428"/>
      <c r="DZ45" s="428"/>
      <c r="EA45" s="428"/>
      <c r="EB45" s="428"/>
      <c r="EC45" s="428"/>
      <c r="ED45" s="428"/>
    </row>
    <row r="46" spans="1:134" s="286" customFormat="1" ht="21" customHeight="1" x14ac:dyDescent="0.35">
      <c r="A46" s="245"/>
      <c r="B46" s="285" t="s">
        <v>88</v>
      </c>
      <c r="C46" s="643">
        <v>0</v>
      </c>
      <c r="D46" s="643">
        <v>0</v>
      </c>
      <c r="E46" s="643">
        <v>0</v>
      </c>
      <c r="F46" s="643">
        <v>0</v>
      </c>
      <c r="G46" s="643">
        <v>0</v>
      </c>
      <c r="H46" s="643">
        <v>0</v>
      </c>
      <c r="I46" s="643">
        <v>0</v>
      </c>
      <c r="J46" s="643">
        <v>0</v>
      </c>
      <c r="K46" s="643">
        <v>0</v>
      </c>
      <c r="L46" s="643">
        <v>0</v>
      </c>
      <c r="M46" s="643">
        <v>0</v>
      </c>
      <c r="N46" s="643">
        <v>0</v>
      </c>
      <c r="O46" s="643">
        <v>0</v>
      </c>
      <c r="P46" s="643">
        <v>0</v>
      </c>
      <c r="Q46" s="643">
        <v>0</v>
      </c>
      <c r="R46" s="643">
        <f t="shared" si="13"/>
        <v>0</v>
      </c>
      <c r="S46" s="643">
        <v>0</v>
      </c>
      <c r="T46" s="643">
        <v>80</v>
      </c>
      <c r="U46" s="643">
        <v>0</v>
      </c>
      <c r="V46" s="643">
        <v>0</v>
      </c>
      <c r="W46" s="643">
        <v>5</v>
      </c>
      <c r="X46" s="643">
        <v>1</v>
      </c>
      <c r="Y46" s="643">
        <v>0</v>
      </c>
      <c r="Z46" s="643">
        <v>0</v>
      </c>
      <c r="AA46" s="643">
        <v>0</v>
      </c>
      <c r="AB46" s="643">
        <v>0</v>
      </c>
      <c r="AC46" s="643">
        <v>0</v>
      </c>
      <c r="AD46" s="643">
        <v>0</v>
      </c>
      <c r="AE46" s="643">
        <v>0</v>
      </c>
      <c r="AF46" s="643">
        <v>0</v>
      </c>
      <c r="AG46" s="643">
        <v>21</v>
      </c>
      <c r="AH46" s="643">
        <v>296</v>
      </c>
      <c r="AI46" s="643">
        <v>55</v>
      </c>
      <c r="AJ46" s="643">
        <v>0</v>
      </c>
      <c r="AK46" s="643">
        <v>58</v>
      </c>
      <c r="AL46" s="643">
        <v>8</v>
      </c>
      <c r="AM46" s="643">
        <v>0</v>
      </c>
      <c r="AN46" s="643">
        <v>0</v>
      </c>
      <c r="AO46" s="643">
        <v>0</v>
      </c>
      <c r="AP46" s="644">
        <f t="shared" si="16"/>
        <v>524</v>
      </c>
      <c r="AT46" s="427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8"/>
      <c r="CH46" s="425"/>
      <c r="CI46" s="429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8"/>
      <c r="DW46" s="428"/>
      <c r="DX46" s="428"/>
      <c r="DY46" s="428"/>
      <c r="DZ46" s="428"/>
      <c r="EA46" s="428"/>
      <c r="EB46" s="428"/>
      <c r="EC46" s="428"/>
      <c r="ED46" s="428"/>
    </row>
    <row r="47" spans="1:134" s="286" customFormat="1" ht="21" customHeight="1" x14ac:dyDescent="0.35">
      <c r="A47" s="245"/>
      <c r="B47" s="285" t="s">
        <v>89</v>
      </c>
      <c r="C47" s="643">
        <v>0</v>
      </c>
      <c r="D47" s="643">
        <v>0</v>
      </c>
      <c r="E47" s="643">
        <v>0</v>
      </c>
      <c r="F47" s="643">
        <v>0</v>
      </c>
      <c r="G47" s="643">
        <v>0</v>
      </c>
      <c r="H47" s="643">
        <v>0</v>
      </c>
      <c r="I47" s="643">
        <v>0</v>
      </c>
      <c r="J47" s="643">
        <v>0</v>
      </c>
      <c r="K47" s="643">
        <v>0</v>
      </c>
      <c r="L47" s="643">
        <v>0</v>
      </c>
      <c r="M47" s="643">
        <v>0</v>
      </c>
      <c r="N47" s="643">
        <v>0</v>
      </c>
      <c r="O47" s="643">
        <v>0</v>
      </c>
      <c r="P47" s="643">
        <v>0</v>
      </c>
      <c r="Q47" s="643">
        <v>0</v>
      </c>
      <c r="R47" s="643">
        <f t="shared" si="13"/>
        <v>0</v>
      </c>
      <c r="S47" s="643">
        <v>12</v>
      </c>
      <c r="T47" s="643">
        <v>54</v>
      </c>
      <c r="U47" s="643">
        <v>0</v>
      </c>
      <c r="V47" s="643">
        <v>0</v>
      </c>
      <c r="W47" s="643">
        <v>121</v>
      </c>
      <c r="X47" s="643">
        <v>0</v>
      </c>
      <c r="Y47" s="643">
        <v>0</v>
      </c>
      <c r="Z47" s="643">
        <v>0</v>
      </c>
      <c r="AA47" s="643">
        <v>0</v>
      </c>
      <c r="AB47" s="643">
        <v>0</v>
      </c>
      <c r="AC47" s="643">
        <v>0</v>
      </c>
      <c r="AD47" s="643">
        <v>0</v>
      </c>
      <c r="AE47" s="643">
        <v>0</v>
      </c>
      <c r="AF47" s="643">
        <v>0</v>
      </c>
      <c r="AG47" s="643">
        <v>3</v>
      </c>
      <c r="AH47" s="643">
        <v>481</v>
      </c>
      <c r="AI47" s="643">
        <v>40</v>
      </c>
      <c r="AJ47" s="643">
        <v>7</v>
      </c>
      <c r="AK47" s="643">
        <v>44</v>
      </c>
      <c r="AL47" s="643">
        <v>7</v>
      </c>
      <c r="AM47" s="643">
        <v>0</v>
      </c>
      <c r="AN47" s="643">
        <v>0</v>
      </c>
      <c r="AO47" s="643">
        <v>0</v>
      </c>
      <c r="AP47" s="644">
        <f t="shared" si="16"/>
        <v>769</v>
      </c>
      <c r="AT47" s="427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8"/>
      <c r="CH47" s="425"/>
      <c r="CI47" s="429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8"/>
      <c r="DW47" s="428"/>
      <c r="DX47" s="428"/>
      <c r="DY47" s="428"/>
      <c r="DZ47" s="428"/>
      <c r="EA47" s="428"/>
      <c r="EB47" s="428"/>
      <c r="EC47" s="428"/>
      <c r="ED47" s="428"/>
    </row>
    <row r="48" spans="1:134" s="286" customFormat="1" ht="21" customHeight="1" x14ac:dyDescent="0.35">
      <c r="A48" s="245"/>
      <c r="B48" s="285" t="s">
        <v>301</v>
      </c>
      <c r="C48" s="643">
        <v>0</v>
      </c>
      <c r="D48" s="643">
        <v>0</v>
      </c>
      <c r="E48" s="643">
        <v>0</v>
      </c>
      <c r="F48" s="643">
        <v>0</v>
      </c>
      <c r="G48" s="643">
        <v>0</v>
      </c>
      <c r="H48" s="643">
        <v>0</v>
      </c>
      <c r="I48" s="643">
        <v>0</v>
      </c>
      <c r="J48" s="643">
        <v>0</v>
      </c>
      <c r="K48" s="643">
        <v>0</v>
      </c>
      <c r="L48" s="643">
        <v>0</v>
      </c>
      <c r="M48" s="643">
        <v>0</v>
      </c>
      <c r="N48" s="643">
        <v>0</v>
      </c>
      <c r="O48" s="643">
        <v>0</v>
      </c>
      <c r="P48" s="643">
        <v>0</v>
      </c>
      <c r="Q48" s="643">
        <v>0</v>
      </c>
      <c r="R48" s="643">
        <f t="shared" si="13"/>
        <v>0</v>
      </c>
      <c r="S48" s="643">
        <v>0</v>
      </c>
      <c r="T48" s="643">
        <v>143</v>
      </c>
      <c r="U48" s="643">
        <v>0</v>
      </c>
      <c r="V48" s="643">
        <v>0</v>
      </c>
      <c r="W48" s="643">
        <v>94</v>
      </c>
      <c r="X48" s="643">
        <v>13</v>
      </c>
      <c r="Y48" s="643">
        <v>0</v>
      </c>
      <c r="Z48" s="643">
        <v>0</v>
      </c>
      <c r="AA48" s="643">
        <v>0</v>
      </c>
      <c r="AB48" s="643">
        <v>0</v>
      </c>
      <c r="AC48" s="643">
        <v>1</v>
      </c>
      <c r="AD48" s="643">
        <v>0</v>
      </c>
      <c r="AE48" s="643">
        <v>0</v>
      </c>
      <c r="AF48" s="643">
        <v>0</v>
      </c>
      <c r="AG48" s="643">
        <v>1</v>
      </c>
      <c r="AH48" s="643">
        <v>932</v>
      </c>
      <c r="AI48" s="643">
        <v>175</v>
      </c>
      <c r="AJ48" s="643">
        <v>1</v>
      </c>
      <c r="AK48" s="643">
        <v>193</v>
      </c>
      <c r="AL48" s="643">
        <v>58</v>
      </c>
      <c r="AM48" s="643">
        <v>9</v>
      </c>
      <c r="AN48" s="643">
        <v>0</v>
      </c>
      <c r="AO48" s="643">
        <v>0</v>
      </c>
      <c r="AP48" s="644">
        <f t="shared" si="16"/>
        <v>1620</v>
      </c>
      <c r="AT48" s="427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8"/>
      <c r="CH48" s="425"/>
      <c r="CI48" s="429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8"/>
      <c r="DW48" s="428"/>
      <c r="DX48" s="428"/>
      <c r="DY48" s="428"/>
      <c r="DZ48" s="428"/>
      <c r="EA48" s="428"/>
      <c r="EB48" s="428"/>
      <c r="EC48" s="428"/>
      <c r="ED48" s="428"/>
    </row>
    <row r="49" spans="1:134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0</v>
      </c>
      <c r="F49" s="643">
        <v>0</v>
      </c>
      <c r="G49" s="643">
        <v>0</v>
      </c>
      <c r="H49" s="643">
        <v>0</v>
      </c>
      <c r="I49" s="643">
        <v>0</v>
      </c>
      <c r="J49" s="643">
        <v>0</v>
      </c>
      <c r="K49" s="643">
        <v>0</v>
      </c>
      <c r="L49" s="643">
        <v>0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3"/>
        <v>0</v>
      </c>
      <c r="S49" s="643">
        <v>0</v>
      </c>
      <c r="T49" s="643">
        <v>16</v>
      </c>
      <c r="U49" s="643">
        <v>0</v>
      </c>
      <c r="V49" s="643">
        <v>0</v>
      </c>
      <c r="W49" s="643">
        <v>219</v>
      </c>
      <c r="X49" s="643">
        <v>0</v>
      </c>
      <c r="Y49" s="643">
        <v>0</v>
      </c>
      <c r="Z49" s="643">
        <v>7</v>
      </c>
      <c r="AA49" s="643">
        <v>0</v>
      </c>
      <c r="AB49" s="643">
        <v>0</v>
      </c>
      <c r="AC49" s="643">
        <v>0</v>
      </c>
      <c r="AD49" s="643">
        <v>0</v>
      </c>
      <c r="AE49" s="643">
        <v>0</v>
      </c>
      <c r="AF49" s="643">
        <v>0</v>
      </c>
      <c r="AG49" s="643">
        <v>47</v>
      </c>
      <c r="AH49" s="643">
        <v>319</v>
      </c>
      <c r="AI49" s="643">
        <v>75</v>
      </c>
      <c r="AJ49" s="643">
        <v>0</v>
      </c>
      <c r="AK49" s="643">
        <v>101</v>
      </c>
      <c r="AL49" s="643">
        <v>6</v>
      </c>
      <c r="AM49" s="643">
        <v>0</v>
      </c>
      <c r="AN49" s="643">
        <v>0</v>
      </c>
      <c r="AO49" s="643">
        <v>0</v>
      </c>
      <c r="AP49" s="644">
        <f t="shared" si="16"/>
        <v>790</v>
      </c>
      <c r="AT49" s="427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8"/>
      <c r="CH49" s="425"/>
      <c r="CI49" s="429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8"/>
      <c r="DW49" s="428"/>
      <c r="DX49" s="428"/>
      <c r="DY49" s="428"/>
      <c r="DZ49" s="428"/>
      <c r="EA49" s="428"/>
      <c r="EB49" s="428"/>
      <c r="EC49" s="428"/>
      <c r="ED49" s="428"/>
    </row>
    <row r="50" spans="1:134" s="291" customFormat="1" ht="26.4" customHeight="1" x14ac:dyDescent="0.35">
      <c r="A50" s="289" t="s">
        <v>90</v>
      </c>
      <c r="B50" s="294"/>
      <c r="C50" s="647">
        <f t="shared" ref="C50:AP50" si="17">C51+C52+C53+C54</f>
        <v>0</v>
      </c>
      <c r="D50" s="647">
        <f t="shared" si="17"/>
        <v>0</v>
      </c>
      <c r="E50" s="647">
        <f t="shared" si="17"/>
        <v>5</v>
      </c>
      <c r="F50" s="647">
        <f t="shared" si="17"/>
        <v>0</v>
      </c>
      <c r="G50" s="647">
        <f t="shared" si="17"/>
        <v>0</v>
      </c>
      <c r="H50" s="647">
        <f t="shared" si="17"/>
        <v>0</v>
      </c>
      <c r="I50" s="647">
        <f t="shared" si="17"/>
        <v>0</v>
      </c>
      <c r="J50" s="647">
        <f t="shared" si="17"/>
        <v>0</v>
      </c>
      <c r="K50" s="647">
        <f t="shared" si="17"/>
        <v>0</v>
      </c>
      <c r="L50" s="647">
        <f t="shared" si="17"/>
        <v>0</v>
      </c>
      <c r="M50" s="647">
        <f t="shared" si="17"/>
        <v>0</v>
      </c>
      <c r="N50" s="647">
        <f t="shared" si="17"/>
        <v>0</v>
      </c>
      <c r="O50" s="647">
        <f t="shared" si="17"/>
        <v>0</v>
      </c>
      <c r="P50" s="647">
        <f t="shared" si="17"/>
        <v>0</v>
      </c>
      <c r="Q50" s="647">
        <f t="shared" si="17"/>
        <v>0</v>
      </c>
      <c r="R50" s="647">
        <f t="shared" si="17"/>
        <v>5</v>
      </c>
      <c r="S50" s="647">
        <f t="shared" si="17"/>
        <v>82</v>
      </c>
      <c r="T50" s="647">
        <f t="shared" si="17"/>
        <v>378</v>
      </c>
      <c r="U50" s="647">
        <f t="shared" si="17"/>
        <v>0</v>
      </c>
      <c r="V50" s="647">
        <f t="shared" si="17"/>
        <v>0</v>
      </c>
      <c r="W50" s="647">
        <f t="shared" si="17"/>
        <v>1612</v>
      </c>
      <c r="X50" s="647">
        <f t="shared" si="17"/>
        <v>20</v>
      </c>
      <c r="Y50" s="647">
        <f t="shared" si="17"/>
        <v>3</v>
      </c>
      <c r="Z50" s="647">
        <f t="shared" si="17"/>
        <v>0</v>
      </c>
      <c r="AA50" s="647">
        <f t="shared" si="17"/>
        <v>0</v>
      </c>
      <c r="AB50" s="647">
        <f t="shared" si="17"/>
        <v>0</v>
      </c>
      <c r="AC50" s="647">
        <f t="shared" si="17"/>
        <v>19</v>
      </c>
      <c r="AD50" s="647">
        <f t="shared" si="17"/>
        <v>5</v>
      </c>
      <c r="AE50" s="647">
        <f t="shared" si="17"/>
        <v>7</v>
      </c>
      <c r="AF50" s="647">
        <f t="shared" si="17"/>
        <v>0</v>
      </c>
      <c r="AG50" s="647">
        <f t="shared" si="17"/>
        <v>539</v>
      </c>
      <c r="AH50" s="647">
        <f t="shared" si="17"/>
        <v>3174</v>
      </c>
      <c r="AI50" s="647">
        <f t="shared" si="17"/>
        <v>722</v>
      </c>
      <c r="AJ50" s="647">
        <f t="shared" si="17"/>
        <v>641</v>
      </c>
      <c r="AK50" s="647">
        <f t="shared" si="17"/>
        <v>298</v>
      </c>
      <c r="AL50" s="647">
        <f t="shared" si="17"/>
        <v>224</v>
      </c>
      <c r="AM50" s="647">
        <f t="shared" si="17"/>
        <v>44</v>
      </c>
      <c r="AN50" s="647">
        <f t="shared" si="17"/>
        <v>0</v>
      </c>
      <c r="AO50" s="647">
        <f t="shared" si="17"/>
        <v>0</v>
      </c>
      <c r="AP50" s="648">
        <f t="shared" si="17"/>
        <v>7773</v>
      </c>
      <c r="AT50" s="427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4"/>
      <c r="CH50" s="431"/>
      <c r="CI50" s="429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37"/>
      <c r="DW50" s="437"/>
      <c r="DX50" s="437"/>
      <c r="DY50" s="437"/>
      <c r="DZ50" s="437"/>
      <c r="EA50" s="437"/>
      <c r="EB50" s="437"/>
      <c r="EC50" s="437"/>
      <c r="ED50" s="437"/>
    </row>
    <row r="51" spans="1:134" s="286" customFormat="1" ht="21" customHeight="1" x14ac:dyDescent="0.35">
      <c r="A51" s="245"/>
      <c r="B51" s="285" t="s">
        <v>91</v>
      </c>
      <c r="C51" s="643">
        <v>0</v>
      </c>
      <c r="D51" s="643">
        <v>0</v>
      </c>
      <c r="E51" s="643">
        <v>0</v>
      </c>
      <c r="F51" s="643">
        <v>0</v>
      </c>
      <c r="G51" s="643">
        <v>0</v>
      </c>
      <c r="H51" s="643">
        <v>0</v>
      </c>
      <c r="I51" s="643">
        <v>0</v>
      </c>
      <c r="J51" s="643">
        <v>0</v>
      </c>
      <c r="K51" s="643">
        <v>0</v>
      </c>
      <c r="L51" s="643">
        <v>0</v>
      </c>
      <c r="M51" s="643">
        <v>0</v>
      </c>
      <c r="N51" s="643">
        <v>0</v>
      </c>
      <c r="O51" s="643">
        <v>0</v>
      </c>
      <c r="P51" s="643">
        <v>0</v>
      </c>
      <c r="Q51" s="643">
        <v>0</v>
      </c>
      <c r="R51" s="643">
        <f>SUM(E51:Q51)</f>
        <v>0</v>
      </c>
      <c r="S51" s="643">
        <v>0</v>
      </c>
      <c r="T51" s="643">
        <v>28</v>
      </c>
      <c r="U51" s="643">
        <v>0</v>
      </c>
      <c r="V51" s="643">
        <v>0</v>
      </c>
      <c r="W51" s="643">
        <v>42</v>
      </c>
      <c r="X51" s="643">
        <v>6</v>
      </c>
      <c r="Y51" s="643">
        <v>0</v>
      </c>
      <c r="Z51" s="643">
        <v>0</v>
      </c>
      <c r="AA51" s="643">
        <v>0</v>
      </c>
      <c r="AB51" s="643">
        <v>0</v>
      </c>
      <c r="AC51" s="643">
        <v>0</v>
      </c>
      <c r="AD51" s="643">
        <v>0</v>
      </c>
      <c r="AE51" s="643">
        <v>4</v>
      </c>
      <c r="AF51" s="643">
        <v>0</v>
      </c>
      <c r="AG51" s="643">
        <v>58</v>
      </c>
      <c r="AH51" s="643">
        <v>413</v>
      </c>
      <c r="AI51" s="643">
        <v>62</v>
      </c>
      <c r="AJ51" s="643">
        <v>40</v>
      </c>
      <c r="AK51" s="643">
        <v>15</v>
      </c>
      <c r="AL51" s="643">
        <v>20</v>
      </c>
      <c r="AM51" s="643">
        <v>1</v>
      </c>
      <c r="AN51" s="643">
        <v>0</v>
      </c>
      <c r="AO51" s="643">
        <v>0</v>
      </c>
      <c r="AP51" s="644">
        <f>SUM(S51:AO51)+R51+C51+D51</f>
        <v>689</v>
      </c>
      <c r="AT51" s="427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8"/>
      <c r="CH51" s="425"/>
      <c r="CI51" s="429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8"/>
      <c r="DW51" s="428"/>
      <c r="DX51" s="428"/>
      <c r="DY51" s="428"/>
      <c r="DZ51" s="428"/>
      <c r="EA51" s="428"/>
      <c r="EB51" s="428"/>
      <c r="EC51" s="428"/>
      <c r="ED51" s="428"/>
    </row>
    <row r="52" spans="1:134" s="286" customFormat="1" ht="21" customHeight="1" x14ac:dyDescent="0.35">
      <c r="A52" s="245"/>
      <c r="B52" s="285" t="s">
        <v>90</v>
      </c>
      <c r="C52" s="643">
        <v>0</v>
      </c>
      <c r="D52" s="643">
        <v>0</v>
      </c>
      <c r="E52" s="643">
        <v>0</v>
      </c>
      <c r="F52" s="643">
        <v>0</v>
      </c>
      <c r="G52" s="643">
        <v>0</v>
      </c>
      <c r="H52" s="643">
        <v>0</v>
      </c>
      <c r="I52" s="643">
        <v>0</v>
      </c>
      <c r="J52" s="643">
        <v>0</v>
      </c>
      <c r="K52" s="643">
        <v>0</v>
      </c>
      <c r="L52" s="643">
        <v>0</v>
      </c>
      <c r="M52" s="643">
        <v>0</v>
      </c>
      <c r="N52" s="643">
        <v>0</v>
      </c>
      <c r="O52" s="643">
        <v>0</v>
      </c>
      <c r="P52" s="643">
        <v>0</v>
      </c>
      <c r="Q52" s="643">
        <v>0</v>
      </c>
      <c r="R52" s="643">
        <f>SUM(E52:Q52)</f>
        <v>0</v>
      </c>
      <c r="S52" s="643">
        <v>77</v>
      </c>
      <c r="T52" s="643">
        <v>290</v>
      </c>
      <c r="U52" s="643">
        <v>0</v>
      </c>
      <c r="V52" s="643">
        <v>0</v>
      </c>
      <c r="W52" s="643">
        <v>1304</v>
      </c>
      <c r="X52" s="643">
        <v>10</v>
      </c>
      <c r="Y52" s="643">
        <v>3</v>
      </c>
      <c r="Z52" s="643">
        <v>0</v>
      </c>
      <c r="AA52" s="643">
        <v>0</v>
      </c>
      <c r="AB52" s="643">
        <v>0</v>
      </c>
      <c r="AC52" s="643">
        <v>18</v>
      </c>
      <c r="AD52" s="643">
        <v>5</v>
      </c>
      <c r="AE52" s="643">
        <v>3</v>
      </c>
      <c r="AF52" s="643">
        <v>0</v>
      </c>
      <c r="AG52" s="643">
        <v>327</v>
      </c>
      <c r="AH52" s="643">
        <v>1632</v>
      </c>
      <c r="AI52" s="643">
        <v>422</v>
      </c>
      <c r="AJ52" s="643">
        <v>550</v>
      </c>
      <c r="AK52" s="643">
        <v>99</v>
      </c>
      <c r="AL52" s="643">
        <v>139</v>
      </c>
      <c r="AM52" s="643">
        <v>37</v>
      </c>
      <c r="AN52" s="643">
        <v>0</v>
      </c>
      <c r="AO52" s="643">
        <v>0</v>
      </c>
      <c r="AP52" s="644">
        <f>SUM(S52:AO52)+R52+C52+D52</f>
        <v>4916</v>
      </c>
      <c r="AT52" s="427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8"/>
      <c r="CH52" s="425"/>
      <c r="CI52" s="429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8"/>
      <c r="DW52" s="428"/>
      <c r="DX52" s="428"/>
      <c r="DY52" s="428"/>
      <c r="DZ52" s="428"/>
      <c r="EA52" s="428"/>
      <c r="EB52" s="428"/>
      <c r="EC52" s="428"/>
      <c r="ED52" s="428"/>
    </row>
    <row r="53" spans="1:134" s="286" customFormat="1" ht="21" customHeight="1" x14ac:dyDescent="0.35">
      <c r="A53" s="245"/>
      <c r="B53" s="285" t="s">
        <v>92</v>
      </c>
      <c r="C53" s="643">
        <v>0</v>
      </c>
      <c r="D53" s="643">
        <v>0</v>
      </c>
      <c r="E53" s="643">
        <v>5</v>
      </c>
      <c r="F53" s="643">
        <v>0</v>
      </c>
      <c r="G53" s="643">
        <v>0</v>
      </c>
      <c r="H53" s="643">
        <v>0</v>
      </c>
      <c r="I53" s="643">
        <v>0</v>
      </c>
      <c r="J53" s="643">
        <v>0</v>
      </c>
      <c r="K53" s="643">
        <v>0</v>
      </c>
      <c r="L53" s="643">
        <v>0</v>
      </c>
      <c r="M53" s="643">
        <v>0</v>
      </c>
      <c r="N53" s="643">
        <v>0</v>
      </c>
      <c r="O53" s="643">
        <v>0</v>
      </c>
      <c r="P53" s="643">
        <v>0</v>
      </c>
      <c r="Q53" s="643">
        <v>0</v>
      </c>
      <c r="R53" s="643">
        <f>SUM(E53:Q53)</f>
        <v>5</v>
      </c>
      <c r="S53" s="643">
        <v>5</v>
      </c>
      <c r="T53" s="643">
        <v>59</v>
      </c>
      <c r="U53" s="643">
        <v>0</v>
      </c>
      <c r="V53" s="643">
        <v>0</v>
      </c>
      <c r="W53" s="643">
        <v>166</v>
      </c>
      <c r="X53" s="643">
        <v>4</v>
      </c>
      <c r="Y53" s="643">
        <v>0</v>
      </c>
      <c r="Z53" s="643">
        <v>0</v>
      </c>
      <c r="AA53" s="643">
        <v>0</v>
      </c>
      <c r="AB53" s="643">
        <v>0</v>
      </c>
      <c r="AC53" s="643">
        <v>1</v>
      </c>
      <c r="AD53" s="643">
        <v>0</v>
      </c>
      <c r="AE53" s="643">
        <v>0</v>
      </c>
      <c r="AF53" s="643">
        <v>0</v>
      </c>
      <c r="AG53" s="643">
        <v>137</v>
      </c>
      <c r="AH53" s="643">
        <v>879</v>
      </c>
      <c r="AI53" s="643">
        <v>188</v>
      </c>
      <c r="AJ53" s="643">
        <v>37</v>
      </c>
      <c r="AK53" s="643">
        <v>146</v>
      </c>
      <c r="AL53" s="643">
        <v>56</v>
      </c>
      <c r="AM53" s="643">
        <v>6</v>
      </c>
      <c r="AN53" s="643">
        <v>0</v>
      </c>
      <c r="AO53" s="643">
        <v>0</v>
      </c>
      <c r="AP53" s="644">
        <f>SUM(S53:AO53)+R53+C53+D53</f>
        <v>1689</v>
      </c>
      <c r="AT53" s="427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8"/>
      <c r="CH53" s="425"/>
      <c r="CI53" s="429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8"/>
      <c r="DW53" s="428"/>
      <c r="DX53" s="428"/>
      <c r="DY53" s="428"/>
      <c r="DZ53" s="428"/>
      <c r="EA53" s="428"/>
      <c r="EB53" s="428"/>
      <c r="EC53" s="428"/>
      <c r="ED53" s="428"/>
    </row>
    <row r="54" spans="1:134" s="286" customFormat="1" ht="21" customHeight="1" x14ac:dyDescent="0.35">
      <c r="A54" s="245"/>
      <c r="B54" s="285" t="s">
        <v>93</v>
      </c>
      <c r="C54" s="643">
        <v>0</v>
      </c>
      <c r="D54" s="643">
        <v>0</v>
      </c>
      <c r="E54" s="643">
        <v>0</v>
      </c>
      <c r="F54" s="643">
        <v>0</v>
      </c>
      <c r="G54" s="643">
        <v>0</v>
      </c>
      <c r="H54" s="643">
        <v>0</v>
      </c>
      <c r="I54" s="643">
        <v>0</v>
      </c>
      <c r="J54" s="643">
        <v>0</v>
      </c>
      <c r="K54" s="643">
        <v>0</v>
      </c>
      <c r="L54" s="643">
        <v>0</v>
      </c>
      <c r="M54" s="643">
        <v>0</v>
      </c>
      <c r="N54" s="643">
        <v>0</v>
      </c>
      <c r="O54" s="643">
        <v>0</v>
      </c>
      <c r="P54" s="643">
        <v>0</v>
      </c>
      <c r="Q54" s="643">
        <v>0</v>
      </c>
      <c r="R54" s="643">
        <f>SUM(E54:Q54)</f>
        <v>0</v>
      </c>
      <c r="S54" s="643">
        <v>0</v>
      </c>
      <c r="T54" s="643">
        <v>1</v>
      </c>
      <c r="U54" s="643">
        <v>0</v>
      </c>
      <c r="V54" s="643">
        <v>0</v>
      </c>
      <c r="W54" s="643">
        <v>100</v>
      </c>
      <c r="X54" s="643">
        <v>0</v>
      </c>
      <c r="Y54" s="643">
        <v>0</v>
      </c>
      <c r="Z54" s="643">
        <v>0</v>
      </c>
      <c r="AA54" s="643">
        <v>0</v>
      </c>
      <c r="AB54" s="643">
        <v>0</v>
      </c>
      <c r="AC54" s="643">
        <v>0</v>
      </c>
      <c r="AD54" s="643">
        <v>0</v>
      </c>
      <c r="AE54" s="643">
        <v>0</v>
      </c>
      <c r="AF54" s="643">
        <v>0</v>
      </c>
      <c r="AG54" s="643">
        <v>17</v>
      </c>
      <c r="AH54" s="643">
        <v>250</v>
      </c>
      <c r="AI54" s="643">
        <v>50</v>
      </c>
      <c r="AJ54" s="643">
        <v>14</v>
      </c>
      <c r="AK54" s="643">
        <v>38</v>
      </c>
      <c r="AL54" s="643">
        <v>9</v>
      </c>
      <c r="AM54" s="643">
        <v>0</v>
      </c>
      <c r="AN54" s="643">
        <v>0</v>
      </c>
      <c r="AO54" s="643">
        <v>0</v>
      </c>
      <c r="AP54" s="644">
        <f>SUM(S54:AO54)+R54+C54+D54</f>
        <v>479</v>
      </c>
      <c r="AT54" s="427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8"/>
      <c r="CH54" s="425"/>
      <c r="CI54" s="429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8"/>
      <c r="DW54" s="428"/>
      <c r="DX54" s="428"/>
      <c r="DY54" s="428"/>
      <c r="DZ54" s="428"/>
      <c r="EA54" s="428"/>
      <c r="EB54" s="428"/>
      <c r="EC54" s="428"/>
      <c r="ED54" s="428"/>
    </row>
    <row r="55" spans="1:134" s="291" customFormat="1" ht="26.4" customHeight="1" x14ac:dyDescent="0.35">
      <c r="A55" s="289" t="s">
        <v>94</v>
      </c>
      <c r="B55" s="294"/>
      <c r="C55" s="647">
        <f t="shared" ref="C55:AP55" si="18">SUM(C56:C60)</f>
        <v>0</v>
      </c>
      <c r="D55" s="647">
        <f t="shared" si="18"/>
        <v>0</v>
      </c>
      <c r="E55" s="647">
        <f t="shared" si="18"/>
        <v>9</v>
      </c>
      <c r="F55" s="647">
        <f t="shared" si="18"/>
        <v>0</v>
      </c>
      <c r="G55" s="647">
        <f t="shared" si="18"/>
        <v>0</v>
      </c>
      <c r="H55" s="647">
        <f t="shared" si="18"/>
        <v>0</v>
      </c>
      <c r="I55" s="647">
        <f t="shared" si="18"/>
        <v>0</v>
      </c>
      <c r="J55" s="647">
        <f t="shared" si="18"/>
        <v>0</v>
      </c>
      <c r="K55" s="647">
        <f t="shared" si="18"/>
        <v>0</v>
      </c>
      <c r="L55" s="647">
        <f t="shared" si="18"/>
        <v>0</v>
      </c>
      <c r="M55" s="647">
        <f t="shared" si="18"/>
        <v>0</v>
      </c>
      <c r="N55" s="647">
        <f t="shared" si="18"/>
        <v>0</v>
      </c>
      <c r="O55" s="647">
        <f t="shared" si="18"/>
        <v>0</v>
      </c>
      <c r="P55" s="647">
        <f t="shared" si="18"/>
        <v>0</v>
      </c>
      <c r="Q55" s="647">
        <f t="shared" si="18"/>
        <v>0</v>
      </c>
      <c r="R55" s="647">
        <f t="shared" si="18"/>
        <v>9</v>
      </c>
      <c r="S55" s="647">
        <f t="shared" si="18"/>
        <v>0</v>
      </c>
      <c r="T55" s="647">
        <f t="shared" si="18"/>
        <v>162</v>
      </c>
      <c r="U55" s="647">
        <f t="shared" si="18"/>
        <v>0</v>
      </c>
      <c r="V55" s="647">
        <f t="shared" si="18"/>
        <v>0</v>
      </c>
      <c r="W55" s="647">
        <f t="shared" si="18"/>
        <v>162</v>
      </c>
      <c r="X55" s="647">
        <f t="shared" si="18"/>
        <v>13</v>
      </c>
      <c r="Y55" s="647">
        <f t="shared" si="18"/>
        <v>0</v>
      </c>
      <c r="Z55" s="647">
        <f t="shared" si="18"/>
        <v>0</v>
      </c>
      <c r="AA55" s="647">
        <f t="shared" si="18"/>
        <v>0</v>
      </c>
      <c r="AB55" s="647">
        <f t="shared" si="18"/>
        <v>0</v>
      </c>
      <c r="AC55" s="647">
        <f t="shared" si="18"/>
        <v>0</v>
      </c>
      <c r="AD55" s="647">
        <f t="shared" si="18"/>
        <v>0</v>
      </c>
      <c r="AE55" s="647">
        <f t="shared" si="18"/>
        <v>1</v>
      </c>
      <c r="AF55" s="647">
        <f t="shared" si="18"/>
        <v>0</v>
      </c>
      <c r="AG55" s="647">
        <f t="shared" si="18"/>
        <v>82</v>
      </c>
      <c r="AH55" s="647">
        <f t="shared" si="18"/>
        <v>913</v>
      </c>
      <c r="AI55" s="647">
        <f t="shared" si="18"/>
        <v>177</v>
      </c>
      <c r="AJ55" s="647">
        <f t="shared" si="18"/>
        <v>92</v>
      </c>
      <c r="AK55" s="647">
        <f t="shared" si="18"/>
        <v>67</v>
      </c>
      <c r="AL55" s="647">
        <f t="shared" si="18"/>
        <v>12</v>
      </c>
      <c r="AM55" s="647">
        <f t="shared" si="18"/>
        <v>1</v>
      </c>
      <c r="AN55" s="647">
        <f t="shared" si="18"/>
        <v>0</v>
      </c>
      <c r="AO55" s="647">
        <f t="shared" si="18"/>
        <v>0</v>
      </c>
      <c r="AP55" s="648">
        <f t="shared" si="18"/>
        <v>1691</v>
      </c>
      <c r="AT55" s="427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4"/>
      <c r="CH55" s="431"/>
      <c r="CI55" s="429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37"/>
      <c r="DW55" s="437"/>
      <c r="DX55" s="437"/>
      <c r="DY55" s="437"/>
      <c r="DZ55" s="437"/>
      <c r="EA55" s="437"/>
      <c r="EB55" s="437"/>
      <c r="EC55" s="437"/>
      <c r="ED55" s="437"/>
    </row>
    <row r="56" spans="1:134" s="286" customFormat="1" ht="21" customHeight="1" x14ac:dyDescent="0.35">
      <c r="A56" s="245"/>
      <c r="B56" s="285" t="s">
        <v>95</v>
      </c>
      <c r="C56" s="643">
        <v>0</v>
      </c>
      <c r="D56" s="643">
        <v>0</v>
      </c>
      <c r="E56" s="643">
        <v>0</v>
      </c>
      <c r="F56" s="643">
        <v>0</v>
      </c>
      <c r="G56" s="643">
        <v>0</v>
      </c>
      <c r="H56" s="643">
        <v>0</v>
      </c>
      <c r="I56" s="643">
        <v>0</v>
      </c>
      <c r="J56" s="643">
        <v>0</v>
      </c>
      <c r="K56" s="643">
        <v>0</v>
      </c>
      <c r="L56" s="643">
        <v>0</v>
      </c>
      <c r="M56" s="643">
        <v>0</v>
      </c>
      <c r="N56" s="643">
        <v>0</v>
      </c>
      <c r="O56" s="643">
        <v>0</v>
      </c>
      <c r="P56" s="643">
        <v>0</v>
      </c>
      <c r="Q56" s="643">
        <v>0</v>
      </c>
      <c r="R56" s="643">
        <f>SUM(E56:Q56)</f>
        <v>0</v>
      </c>
      <c r="S56" s="643">
        <v>0</v>
      </c>
      <c r="T56" s="643">
        <v>16</v>
      </c>
      <c r="U56" s="643">
        <v>0</v>
      </c>
      <c r="V56" s="643">
        <v>0</v>
      </c>
      <c r="W56" s="643">
        <v>44</v>
      </c>
      <c r="X56" s="643">
        <v>0</v>
      </c>
      <c r="Y56" s="643">
        <v>0</v>
      </c>
      <c r="Z56" s="643">
        <v>0</v>
      </c>
      <c r="AA56" s="643">
        <v>0</v>
      </c>
      <c r="AB56" s="643">
        <v>0</v>
      </c>
      <c r="AC56" s="643">
        <v>0</v>
      </c>
      <c r="AD56" s="643">
        <v>0</v>
      </c>
      <c r="AE56" s="643">
        <v>0</v>
      </c>
      <c r="AF56" s="643">
        <v>0</v>
      </c>
      <c r="AG56" s="643">
        <v>0</v>
      </c>
      <c r="AH56" s="643">
        <v>157</v>
      </c>
      <c r="AI56" s="643">
        <v>45</v>
      </c>
      <c r="AJ56" s="643">
        <v>22</v>
      </c>
      <c r="AK56" s="643">
        <v>10</v>
      </c>
      <c r="AL56" s="643">
        <v>2</v>
      </c>
      <c r="AM56" s="643">
        <v>1</v>
      </c>
      <c r="AN56" s="643">
        <v>0</v>
      </c>
      <c r="AO56" s="643">
        <v>0</v>
      </c>
      <c r="AP56" s="644">
        <f>SUM(S56:AO56)+R56+C56+D56</f>
        <v>297</v>
      </c>
      <c r="AT56" s="427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8"/>
      <c r="CH56" s="425"/>
      <c r="CI56" s="429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8"/>
      <c r="DW56" s="428"/>
      <c r="DX56" s="428"/>
      <c r="DY56" s="428"/>
      <c r="DZ56" s="428"/>
      <c r="EA56" s="428"/>
      <c r="EB56" s="428"/>
      <c r="EC56" s="428"/>
      <c r="ED56" s="428"/>
    </row>
    <row r="57" spans="1:134" s="286" customFormat="1" ht="21" customHeight="1" x14ac:dyDescent="0.35">
      <c r="A57" s="245"/>
      <c r="B57" s="285" t="s">
        <v>96</v>
      </c>
      <c r="C57" s="643">
        <v>0</v>
      </c>
      <c r="D57" s="643">
        <v>0</v>
      </c>
      <c r="E57" s="643">
        <v>0</v>
      </c>
      <c r="F57" s="643">
        <v>0</v>
      </c>
      <c r="G57" s="643">
        <v>0</v>
      </c>
      <c r="H57" s="643">
        <v>0</v>
      </c>
      <c r="I57" s="643">
        <v>0</v>
      </c>
      <c r="J57" s="643">
        <v>0</v>
      </c>
      <c r="K57" s="643">
        <v>0</v>
      </c>
      <c r="L57" s="643">
        <v>0</v>
      </c>
      <c r="M57" s="643">
        <v>0</v>
      </c>
      <c r="N57" s="643">
        <v>0</v>
      </c>
      <c r="O57" s="643">
        <v>0</v>
      </c>
      <c r="P57" s="643">
        <v>0</v>
      </c>
      <c r="Q57" s="643">
        <v>0</v>
      </c>
      <c r="R57" s="643">
        <f>SUM(E57:Q57)</f>
        <v>0</v>
      </c>
      <c r="S57" s="643">
        <v>0</v>
      </c>
      <c r="T57" s="643">
        <v>13</v>
      </c>
      <c r="U57" s="643">
        <v>0</v>
      </c>
      <c r="V57" s="643">
        <v>0</v>
      </c>
      <c r="W57" s="643">
        <v>32</v>
      </c>
      <c r="X57" s="643">
        <v>0</v>
      </c>
      <c r="Y57" s="643">
        <v>0</v>
      </c>
      <c r="Z57" s="643">
        <v>0</v>
      </c>
      <c r="AA57" s="643">
        <v>0</v>
      </c>
      <c r="AB57" s="643">
        <v>0</v>
      </c>
      <c r="AC57" s="643">
        <v>0</v>
      </c>
      <c r="AD57" s="643">
        <v>0</v>
      </c>
      <c r="AE57" s="643">
        <v>0</v>
      </c>
      <c r="AF57" s="643">
        <v>0</v>
      </c>
      <c r="AG57" s="643">
        <v>49</v>
      </c>
      <c r="AH57" s="643">
        <v>153</v>
      </c>
      <c r="AI57" s="643">
        <v>23</v>
      </c>
      <c r="AJ57" s="643">
        <v>11</v>
      </c>
      <c r="AK57" s="643">
        <v>21</v>
      </c>
      <c r="AL57" s="643">
        <v>3</v>
      </c>
      <c r="AM57" s="643">
        <v>0</v>
      </c>
      <c r="AN57" s="643">
        <v>0</v>
      </c>
      <c r="AO57" s="643">
        <v>0</v>
      </c>
      <c r="AP57" s="644">
        <f>SUM(S57:AO57)+R57+C57+D57</f>
        <v>305</v>
      </c>
      <c r="AT57" s="427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8"/>
      <c r="CH57" s="425"/>
      <c r="CI57" s="429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8"/>
      <c r="DW57" s="428"/>
      <c r="DX57" s="428"/>
      <c r="DY57" s="428"/>
      <c r="DZ57" s="428"/>
      <c r="EA57" s="428"/>
      <c r="EB57" s="428"/>
      <c r="EC57" s="428"/>
      <c r="ED57" s="428"/>
    </row>
    <row r="58" spans="1:134" s="286" customFormat="1" ht="21" customHeight="1" x14ac:dyDescent="0.35">
      <c r="A58" s="245"/>
      <c r="B58" s="285" t="s">
        <v>97</v>
      </c>
      <c r="C58" s="643">
        <v>0</v>
      </c>
      <c r="D58" s="643">
        <v>0</v>
      </c>
      <c r="E58" s="643">
        <v>0</v>
      </c>
      <c r="F58" s="643">
        <v>0</v>
      </c>
      <c r="G58" s="643">
        <v>0</v>
      </c>
      <c r="H58" s="643">
        <v>0</v>
      </c>
      <c r="I58" s="643">
        <v>0</v>
      </c>
      <c r="J58" s="643">
        <v>0</v>
      </c>
      <c r="K58" s="643">
        <v>0</v>
      </c>
      <c r="L58" s="643">
        <v>0</v>
      </c>
      <c r="M58" s="643">
        <v>0</v>
      </c>
      <c r="N58" s="643">
        <v>0</v>
      </c>
      <c r="O58" s="643">
        <v>0</v>
      </c>
      <c r="P58" s="643">
        <v>0</v>
      </c>
      <c r="Q58" s="643">
        <v>0</v>
      </c>
      <c r="R58" s="643">
        <f>SUM(E58:Q58)</f>
        <v>0</v>
      </c>
      <c r="S58" s="643">
        <v>0</v>
      </c>
      <c r="T58" s="643">
        <v>51</v>
      </c>
      <c r="U58" s="643">
        <v>0</v>
      </c>
      <c r="V58" s="643">
        <v>0</v>
      </c>
      <c r="W58" s="643">
        <v>30</v>
      </c>
      <c r="X58" s="643">
        <v>2</v>
      </c>
      <c r="Y58" s="643">
        <v>0</v>
      </c>
      <c r="Z58" s="643">
        <v>0</v>
      </c>
      <c r="AA58" s="643">
        <v>0</v>
      </c>
      <c r="AB58" s="643">
        <v>0</v>
      </c>
      <c r="AC58" s="643">
        <v>0</v>
      </c>
      <c r="AD58" s="643">
        <v>0</v>
      </c>
      <c r="AE58" s="643">
        <v>0</v>
      </c>
      <c r="AF58" s="643">
        <v>0</v>
      </c>
      <c r="AG58" s="643">
        <v>33</v>
      </c>
      <c r="AH58" s="643">
        <v>205</v>
      </c>
      <c r="AI58" s="643">
        <v>23</v>
      </c>
      <c r="AJ58" s="643">
        <v>15</v>
      </c>
      <c r="AK58" s="643">
        <v>20</v>
      </c>
      <c r="AL58" s="643">
        <v>3</v>
      </c>
      <c r="AM58" s="643">
        <v>0</v>
      </c>
      <c r="AN58" s="643">
        <v>0</v>
      </c>
      <c r="AO58" s="643">
        <v>0</v>
      </c>
      <c r="AP58" s="644">
        <f>SUM(S58:AO58)+R58+C58+D58</f>
        <v>382</v>
      </c>
      <c r="AT58" s="427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8"/>
      <c r="CH58" s="425"/>
      <c r="CI58" s="429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8"/>
      <c r="DW58" s="428"/>
      <c r="DX58" s="428"/>
      <c r="DY58" s="428"/>
      <c r="DZ58" s="428"/>
      <c r="EA58" s="428"/>
      <c r="EB58" s="428"/>
      <c r="EC58" s="428"/>
      <c r="ED58" s="428"/>
    </row>
    <row r="59" spans="1:134" s="286" customFormat="1" ht="21" customHeight="1" x14ac:dyDescent="0.35">
      <c r="A59" s="245"/>
      <c r="B59" s="285" t="s">
        <v>98</v>
      </c>
      <c r="C59" s="643">
        <v>0</v>
      </c>
      <c r="D59" s="643">
        <v>0</v>
      </c>
      <c r="E59" s="643">
        <v>0</v>
      </c>
      <c r="F59" s="643">
        <v>0</v>
      </c>
      <c r="G59" s="643">
        <v>0</v>
      </c>
      <c r="H59" s="643">
        <v>0</v>
      </c>
      <c r="I59" s="643">
        <v>0</v>
      </c>
      <c r="J59" s="643">
        <v>0</v>
      </c>
      <c r="K59" s="643">
        <v>0</v>
      </c>
      <c r="L59" s="643">
        <v>0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0</v>
      </c>
      <c r="S59" s="643">
        <v>0</v>
      </c>
      <c r="T59" s="643">
        <v>26</v>
      </c>
      <c r="U59" s="643">
        <v>0</v>
      </c>
      <c r="V59" s="643">
        <v>0</v>
      </c>
      <c r="W59" s="643">
        <v>35</v>
      </c>
      <c r="X59" s="643">
        <v>4</v>
      </c>
      <c r="Y59" s="643">
        <v>0</v>
      </c>
      <c r="Z59" s="643">
        <v>0</v>
      </c>
      <c r="AA59" s="643">
        <v>0</v>
      </c>
      <c r="AB59" s="643">
        <v>0</v>
      </c>
      <c r="AC59" s="643">
        <v>0</v>
      </c>
      <c r="AD59" s="643">
        <v>0</v>
      </c>
      <c r="AE59" s="643">
        <v>1</v>
      </c>
      <c r="AF59" s="643">
        <v>0</v>
      </c>
      <c r="AG59" s="643">
        <v>0</v>
      </c>
      <c r="AH59" s="643">
        <v>209</v>
      </c>
      <c r="AI59" s="643">
        <v>46</v>
      </c>
      <c r="AJ59" s="643">
        <v>39</v>
      </c>
      <c r="AK59" s="643">
        <v>10</v>
      </c>
      <c r="AL59" s="643">
        <v>4</v>
      </c>
      <c r="AM59" s="643">
        <v>0</v>
      </c>
      <c r="AN59" s="643">
        <v>0</v>
      </c>
      <c r="AO59" s="643">
        <v>0</v>
      </c>
      <c r="AP59" s="644">
        <f>SUM(S59:AO59)+R59+C59+D59</f>
        <v>374</v>
      </c>
      <c r="AT59" s="427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8"/>
      <c r="CH59" s="425"/>
      <c r="CI59" s="429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8"/>
      <c r="DW59" s="428"/>
      <c r="DX59" s="428"/>
      <c r="DY59" s="428"/>
      <c r="DZ59" s="428"/>
      <c r="EA59" s="428"/>
      <c r="EB59" s="428"/>
      <c r="EC59" s="428"/>
      <c r="ED59" s="428"/>
    </row>
    <row r="60" spans="1:134" s="286" customFormat="1" ht="21" customHeight="1" x14ac:dyDescent="0.35">
      <c r="A60" s="245"/>
      <c r="B60" s="285" t="s">
        <v>99</v>
      </c>
      <c r="C60" s="643">
        <v>0</v>
      </c>
      <c r="D60" s="643">
        <v>0</v>
      </c>
      <c r="E60" s="643">
        <v>9</v>
      </c>
      <c r="F60" s="643">
        <v>0</v>
      </c>
      <c r="G60" s="643">
        <v>0</v>
      </c>
      <c r="H60" s="643">
        <v>0</v>
      </c>
      <c r="I60" s="643">
        <v>0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0</v>
      </c>
      <c r="P60" s="643">
        <v>0</v>
      </c>
      <c r="Q60" s="643">
        <v>0</v>
      </c>
      <c r="R60" s="643">
        <f>SUM(E60:Q60)</f>
        <v>9</v>
      </c>
      <c r="S60" s="643">
        <v>0</v>
      </c>
      <c r="T60" s="643">
        <v>56</v>
      </c>
      <c r="U60" s="643">
        <v>0</v>
      </c>
      <c r="V60" s="643">
        <v>0</v>
      </c>
      <c r="W60" s="643">
        <v>21</v>
      </c>
      <c r="X60" s="643">
        <v>7</v>
      </c>
      <c r="Y60" s="643">
        <v>0</v>
      </c>
      <c r="Z60" s="643">
        <v>0</v>
      </c>
      <c r="AA60" s="643">
        <v>0</v>
      </c>
      <c r="AB60" s="643">
        <v>0</v>
      </c>
      <c r="AC60" s="643">
        <v>0</v>
      </c>
      <c r="AD60" s="643">
        <v>0</v>
      </c>
      <c r="AE60" s="643">
        <v>0</v>
      </c>
      <c r="AF60" s="643">
        <v>0</v>
      </c>
      <c r="AG60" s="643">
        <v>0</v>
      </c>
      <c r="AH60" s="643">
        <v>189</v>
      </c>
      <c r="AI60" s="643">
        <v>40</v>
      </c>
      <c r="AJ60" s="643">
        <v>5</v>
      </c>
      <c r="AK60" s="643">
        <v>6</v>
      </c>
      <c r="AL60" s="643">
        <v>0</v>
      </c>
      <c r="AM60" s="643">
        <v>0</v>
      </c>
      <c r="AN60" s="643">
        <v>0</v>
      </c>
      <c r="AO60" s="643">
        <v>0</v>
      </c>
      <c r="AP60" s="644">
        <f>SUM(S60:AO60)+R60+C60+D60</f>
        <v>333</v>
      </c>
      <c r="AT60" s="427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8"/>
      <c r="CH60" s="425"/>
      <c r="CI60" s="429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8"/>
      <c r="DW60" s="428"/>
      <c r="DX60" s="428"/>
      <c r="DY60" s="428"/>
      <c r="DZ60" s="428"/>
      <c r="EA60" s="428"/>
      <c r="EB60" s="428"/>
      <c r="EC60" s="428"/>
      <c r="ED60" s="428"/>
    </row>
    <row r="61" spans="1:134" s="291" customFormat="1" ht="26.4" customHeight="1" x14ac:dyDescent="0.35">
      <c r="A61" s="289" t="s">
        <v>100</v>
      </c>
      <c r="B61" s="294"/>
      <c r="C61" s="647">
        <f t="shared" ref="C61:AP61" si="19">SUM(C62:C64)</f>
        <v>0</v>
      </c>
      <c r="D61" s="647">
        <f t="shared" si="19"/>
        <v>0</v>
      </c>
      <c r="E61" s="647">
        <f t="shared" si="19"/>
        <v>0</v>
      </c>
      <c r="F61" s="647">
        <f t="shared" si="19"/>
        <v>0</v>
      </c>
      <c r="G61" s="647">
        <f t="shared" si="19"/>
        <v>0</v>
      </c>
      <c r="H61" s="647">
        <f t="shared" si="19"/>
        <v>0</v>
      </c>
      <c r="I61" s="647">
        <f t="shared" si="19"/>
        <v>0</v>
      </c>
      <c r="J61" s="647">
        <f t="shared" si="19"/>
        <v>0</v>
      </c>
      <c r="K61" s="647">
        <f t="shared" si="19"/>
        <v>0</v>
      </c>
      <c r="L61" s="647">
        <f t="shared" si="19"/>
        <v>0</v>
      </c>
      <c r="M61" s="647">
        <f t="shared" si="19"/>
        <v>0</v>
      </c>
      <c r="N61" s="647">
        <f t="shared" si="19"/>
        <v>0</v>
      </c>
      <c r="O61" s="647">
        <f t="shared" si="19"/>
        <v>0</v>
      </c>
      <c r="P61" s="647">
        <f t="shared" si="19"/>
        <v>0</v>
      </c>
      <c r="Q61" s="647">
        <f t="shared" si="19"/>
        <v>11</v>
      </c>
      <c r="R61" s="647">
        <f t="shared" si="19"/>
        <v>11</v>
      </c>
      <c r="S61" s="647">
        <f t="shared" si="19"/>
        <v>17</v>
      </c>
      <c r="T61" s="647">
        <f t="shared" si="19"/>
        <v>368</v>
      </c>
      <c r="U61" s="647">
        <f t="shared" si="19"/>
        <v>1</v>
      </c>
      <c r="V61" s="647">
        <f t="shared" si="19"/>
        <v>0</v>
      </c>
      <c r="W61" s="647">
        <f t="shared" si="19"/>
        <v>510</v>
      </c>
      <c r="X61" s="647">
        <f t="shared" si="19"/>
        <v>30</v>
      </c>
      <c r="Y61" s="647">
        <f t="shared" si="19"/>
        <v>1</v>
      </c>
      <c r="Z61" s="647">
        <f t="shared" si="19"/>
        <v>0</v>
      </c>
      <c r="AA61" s="647">
        <f t="shared" si="19"/>
        <v>0</v>
      </c>
      <c r="AB61" s="647">
        <f t="shared" si="19"/>
        <v>0</v>
      </c>
      <c r="AC61" s="647">
        <f t="shared" si="19"/>
        <v>0</v>
      </c>
      <c r="AD61" s="647">
        <f t="shared" si="19"/>
        <v>0</v>
      </c>
      <c r="AE61" s="647">
        <f t="shared" si="19"/>
        <v>9</v>
      </c>
      <c r="AF61" s="647">
        <f t="shared" si="19"/>
        <v>0</v>
      </c>
      <c r="AG61" s="647">
        <f t="shared" si="19"/>
        <v>88</v>
      </c>
      <c r="AH61" s="647">
        <f t="shared" si="19"/>
        <v>1835</v>
      </c>
      <c r="AI61" s="647">
        <f t="shared" si="19"/>
        <v>276</v>
      </c>
      <c r="AJ61" s="647">
        <f t="shared" si="19"/>
        <v>0</v>
      </c>
      <c r="AK61" s="647">
        <f t="shared" si="19"/>
        <v>192</v>
      </c>
      <c r="AL61" s="647">
        <f t="shared" si="19"/>
        <v>35</v>
      </c>
      <c r="AM61" s="647">
        <f t="shared" si="19"/>
        <v>6</v>
      </c>
      <c r="AN61" s="647">
        <f t="shared" si="19"/>
        <v>0</v>
      </c>
      <c r="AO61" s="647">
        <f t="shared" si="19"/>
        <v>0</v>
      </c>
      <c r="AP61" s="648">
        <f t="shared" si="19"/>
        <v>3379</v>
      </c>
      <c r="AT61" s="427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4"/>
      <c r="CH61" s="431"/>
      <c r="CI61" s="429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37"/>
      <c r="DW61" s="437"/>
      <c r="DX61" s="437"/>
      <c r="DY61" s="437"/>
      <c r="DZ61" s="437"/>
      <c r="EA61" s="437"/>
      <c r="EB61" s="437"/>
      <c r="EC61" s="437"/>
      <c r="ED61" s="437"/>
    </row>
    <row r="62" spans="1:134" s="286" customFormat="1" ht="21" customHeight="1" x14ac:dyDescent="0.35">
      <c r="A62" s="245"/>
      <c r="B62" s="285" t="s">
        <v>101</v>
      </c>
      <c r="C62" s="643">
        <v>0</v>
      </c>
      <c r="D62" s="643">
        <v>0</v>
      </c>
      <c r="E62" s="643">
        <v>0</v>
      </c>
      <c r="F62" s="643">
        <v>0</v>
      </c>
      <c r="G62" s="643">
        <v>0</v>
      </c>
      <c r="H62" s="643">
        <v>0</v>
      </c>
      <c r="I62" s="643">
        <v>0</v>
      </c>
      <c r="J62" s="643">
        <v>0</v>
      </c>
      <c r="K62" s="643">
        <v>0</v>
      </c>
      <c r="L62" s="643">
        <v>0</v>
      </c>
      <c r="M62" s="643">
        <v>0</v>
      </c>
      <c r="N62" s="643">
        <v>0</v>
      </c>
      <c r="O62" s="643">
        <v>0</v>
      </c>
      <c r="P62" s="643">
        <v>0</v>
      </c>
      <c r="Q62" s="643">
        <v>0</v>
      </c>
      <c r="R62" s="643">
        <f>SUM(E62:Q62)</f>
        <v>0</v>
      </c>
      <c r="S62" s="643">
        <v>0</v>
      </c>
      <c r="T62" s="643">
        <v>108</v>
      </c>
      <c r="U62" s="643">
        <v>0</v>
      </c>
      <c r="V62" s="643">
        <v>0</v>
      </c>
      <c r="W62" s="643">
        <v>18</v>
      </c>
      <c r="X62" s="643">
        <v>6</v>
      </c>
      <c r="Y62" s="643">
        <v>0</v>
      </c>
      <c r="Z62" s="643">
        <v>0</v>
      </c>
      <c r="AA62" s="643">
        <v>0</v>
      </c>
      <c r="AB62" s="643">
        <v>0</v>
      </c>
      <c r="AC62" s="643">
        <v>0</v>
      </c>
      <c r="AD62" s="643">
        <v>0</v>
      </c>
      <c r="AE62" s="643">
        <v>0</v>
      </c>
      <c r="AF62" s="643">
        <v>0</v>
      </c>
      <c r="AG62" s="643">
        <v>56</v>
      </c>
      <c r="AH62" s="643">
        <v>421</v>
      </c>
      <c r="AI62" s="643">
        <v>59</v>
      </c>
      <c r="AJ62" s="643">
        <v>0</v>
      </c>
      <c r="AK62" s="643">
        <v>8</v>
      </c>
      <c r="AL62" s="643">
        <v>16</v>
      </c>
      <c r="AM62" s="643">
        <v>0</v>
      </c>
      <c r="AN62" s="643">
        <v>0</v>
      </c>
      <c r="AO62" s="643">
        <v>0</v>
      </c>
      <c r="AP62" s="644">
        <f>SUM(S62:AO62)+R62+C62+D62</f>
        <v>692</v>
      </c>
      <c r="AT62" s="427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8"/>
      <c r="CH62" s="425"/>
      <c r="CI62" s="429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8"/>
      <c r="DW62" s="428"/>
      <c r="DX62" s="428"/>
      <c r="DY62" s="428"/>
      <c r="DZ62" s="428"/>
      <c r="EA62" s="428"/>
      <c r="EB62" s="428"/>
      <c r="EC62" s="428"/>
      <c r="ED62" s="428"/>
    </row>
    <row r="63" spans="1:134" s="286" customFormat="1" ht="21" customHeight="1" x14ac:dyDescent="0.35">
      <c r="A63" s="245"/>
      <c r="B63" s="285" t="s">
        <v>100</v>
      </c>
      <c r="C63" s="643">
        <v>0</v>
      </c>
      <c r="D63" s="643">
        <v>0</v>
      </c>
      <c r="E63" s="643">
        <v>0</v>
      </c>
      <c r="F63" s="643">
        <v>0</v>
      </c>
      <c r="G63" s="643">
        <v>0</v>
      </c>
      <c r="H63" s="643">
        <v>0</v>
      </c>
      <c r="I63" s="643">
        <v>0</v>
      </c>
      <c r="J63" s="643">
        <v>0</v>
      </c>
      <c r="K63" s="643">
        <v>0</v>
      </c>
      <c r="L63" s="643">
        <v>0</v>
      </c>
      <c r="M63" s="643">
        <v>0</v>
      </c>
      <c r="N63" s="643">
        <v>0</v>
      </c>
      <c r="O63" s="643">
        <v>0</v>
      </c>
      <c r="P63" s="643">
        <v>0</v>
      </c>
      <c r="Q63" s="643">
        <v>11</v>
      </c>
      <c r="R63" s="643">
        <f>SUM(E63:Q63)</f>
        <v>11</v>
      </c>
      <c r="S63" s="643">
        <v>17</v>
      </c>
      <c r="T63" s="643">
        <v>180</v>
      </c>
      <c r="U63" s="643">
        <v>0</v>
      </c>
      <c r="V63" s="643">
        <v>0</v>
      </c>
      <c r="W63" s="643">
        <v>425</v>
      </c>
      <c r="X63" s="643">
        <v>21</v>
      </c>
      <c r="Y63" s="643">
        <v>1</v>
      </c>
      <c r="Z63" s="643">
        <v>0</v>
      </c>
      <c r="AA63" s="643">
        <v>0</v>
      </c>
      <c r="AB63" s="643">
        <v>0</v>
      </c>
      <c r="AC63" s="643">
        <v>0</v>
      </c>
      <c r="AD63" s="643">
        <v>0</v>
      </c>
      <c r="AE63" s="643">
        <v>7</v>
      </c>
      <c r="AF63" s="643">
        <v>0</v>
      </c>
      <c r="AG63" s="643">
        <v>32</v>
      </c>
      <c r="AH63" s="643">
        <v>1073</v>
      </c>
      <c r="AI63" s="643">
        <v>197</v>
      </c>
      <c r="AJ63" s="643">
        <v>0</v>
      </c>
      <c r="AK63" s="643">
        <v>173</v>
      </c>
      <c r="AL63" s="643">
        <v>8</v>
      </c>
      <c r="AM63" s="643">
        <v>6</v>
      </c>
      <c r="AN63" s="643">
        <v>0</v>
      </c>
      <c r="AO63" s="643">
        <v>0</v>
      </c>
      <c r="AP63" s="644">
        <f>SUM(S63:AO63)+R63+C63+D63</f>
        <v>2151</v>
      </c>
      <c r="AT63" s="427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8"/>
      <c r="CH63" s="425"/>
      <c r="CI63" s="429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8"/>
      <c r="DW63" s="428"/>
      <c r="DX63" s="428"/>
      <c r="DY63" s="428"/>
      <c r="DZ63" s="428"/>
      <c r="EA63" s="428"/>
      <c r="EB63" s="428"/>
      <c r="EC63" s="428"/>
      <c r="ED63" s="428"/>
    </row>
    <row r="64" spans="1:134" s="286" customFormat="1" ht="21" customHeight="1" x14ac:dyDescent="0.35">
      <c r="A64" s="245"/>
      <c r="B64" s="285" t="s">
        <v>102</v>
      </c>
      <c r="C64" s="643">
        <v>0</v>
      </c>
      <c r="D64" s="643">
        <v>0</v>
      </c>
      <c r="E64" s="643">
        <v>0</v>
      </c>
      <c r="F64" s="643">
        <v>0</v>
      </c>
      <c r="G64" s="643">
        <v>0</v>
      </c>
      <c r="H64" s="643">
        <v>0</v>
      </c>
      <c r="I64" s="643">
        <v>0</v>
      </c>
      <c r="J64" s="643">
        <v>0</v>
      </c>
      <c r="K64" s="643">
        <v>0</v>
      </c>
      <c r="L64" s="643">
        <v>0</v>
      </c>
      <c r="M64" s="643">
        <v>0</v>
      </c>
      <c r="N64" s="643">
        <v>0</v>
      </c>
      <c r="O64" s="643">
        <v>0</v>
      </c>
      <c r="P64" s="643">
        <v>0</v>
      </c>
      <c r="Q64" s="643">
        <v>0</v>
      </c>
      <c r="R64" s="643">
        <f>SUM(E64:Q64)</f>
        <v>0</v>
      </c>
      <c r="S64" s="643">
        <v>0</v>
      </c>
      <c r="T64" s="643">
        <v>80</v>
      </c>
      <c r="U64" s="643">
        <v>1</v>
      </c>
      <c r="V64" s="643">
        <v>0</v>
      </c>
      <c r="W64" s="643">
        <v>67</v>
      </c>
      <c r="X64" s="643">
        <v>3</v>
      </c>
      <c r="Y64" s="643">
        <v>0</v>
      </c>
      <c r="Z64" s="643">
        <v>0</v>
      </c>
      <c r="AA64" s="643">
        <v>0</v>
      </c>
      <c r="AB64" s="643">
        <v>0</v>
      </c>
      <c r="AC64" s="643">
        <v>0</v>
      </c>
      <c r="AD64" s="643">
        <v>0</v>
      </c>
      <c r="AE64" s="643">
        <v>2</v>
      </c>
      <c r="AF64" s="643">
        <v>0</v>
      </c>
      <c r="AG64" s="643">
        <v>0</v>
      </c>
      <c r="AH64" s="643">
        <v>341</v>
      </c>
      <c r="AI64" s="643">
        <v>20</v>
      </c>
      <c r="AJ64" s="643">
        <v>0</v>
      </c>
      <c r="AK64" s="643">
        <v>11</v>
      </c>
      <c r="AL64" s="643">
        <v>11</v>
      </c>
      <c r="AM64" s="643">
        <v>0</v>
      </c>
      <c r="AN64" s="643">
        <v>0</v>
      </c>
      <c r="AO64" s="643">
        <v>0</v>
      </c>
      <c r="AP64" s="644">
        <f>SUM(S64:AO64)+R64+C64+D64</f>
        <v>536</v>
      </c>
      <c r="AT64" s="427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8"/>
      <c r="CH64" s="425"/>
      <c r="CI64" s="429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8"/>
      <c r="DW64" s="428"/>
      <c r="DX64" s="428"/>
      <c r="DY64" s="428"/>
      <c r="DZ64" s="428"/>
      <c r="EA64" s="428"/>
      <c r="EB64" s="428"/>
      <c r="EC64" s="428"/>
      <c r="ED64" s="428"/>
    </row>
    <row r="65" spans="1:134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v>0</v>
      </c>
      <c r="S65" s="647">
        <v>0</v>
      </c>
      <c r="T65" s="647">
        <v>0</v>
      </c>
      <c r="U65" s="647">
        <v>0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0</v>
      </c>
      <c r="AD65" s="647">
        <v>0</v>
      </c>
      <c r="AE65" s="647">
        <v>0</v>
      </c>
      <c r="AF65" s="647">
        <v>0</v>
      </c>
      <c r="AG65" s="647">
        <v>0</v>
      </c>
      <c r="AH65" s="647">
        <v>0</v>
      </c>
      <c r="AI65" s="647">
        <v>0</v>
      </c>
      <c r="AJ65" s="647">
        <v>0</v>
      </c>
      <c r="AK65" s="647">
        <v>0</v>
      </c>
      <c r="AL65" s="647">
        <v>0</v>
      </c>
      <c r="AM65" s="647">
        <v>0</v>
      </c>
      <c r="AN65" s="647">
        <v>0</v>
      </c>
      <c r="AO65" s="647">
        <v>0</v>
      </c>
      <c r="AP65" s="648">
        <f>SUM(S65:AO65)+R65+C65+D65</f>
        <v>0</v>
      </c>
      <c r="AS65" s="414"/>
      <c r="AT65" s="414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8"/>
      <c r="CH65" s="527"/>
      <c r="CI65" s="528"/>
      <c r="CJ65" s="528"/>
      <c r="CK65" s="528"/>
      <c r="CL65" s="528"/>
      <c r="CM65" s="528"/>
      <c r="CN65" s="528"/>
      <c r="CO65" s="528"/>
      <c r="CP65" s="528"/>
      <c r="CQ65" s="528"/>
      <c r="CR65" s="528"/>
      <c r="CS65" s="528"/>
      <c r="CT65" s="528"/>
      <c r="CU65" s="528"/>
      <c r="CV65" s="528"/>
      <c r="CW65" s="528"/>
      <c r="CX65" s="528"/>
      <c r="CY65" s="528"/>
      <c r="CZ65" s="528"/>
      <c r="DA65" s="528"/>
      <c r="DB65" s="528"/>
      <c r="DC65" s="528"/>
      <c r="DD65" s="528"/>
      <c r="DE65" s="528"/>
      <c r="DF65" s="528"/>
      <c r="DG65" s="528"/>
      <c r="DH65" s="528"/>
      <c r="DI65" s="528"/>
      <c r="DJ65" s="528"/>
      <c r="DK65" s="528"/>
      <c r="DL65" s="528"/>
      <c r="DM65" s="528"/>
      <c r="DN65" s="528"/>
      <c r="DO65" s="528"/>
      <c r="DP65" s="528"/>
      <c r="DQ65" s="528"/>
      <c r="DR65" s="528"/>
      <c r="DS65" s="528"/>
      <c r="DT65" s="528"/>
      <c r="DU65" s="528"/>
      <c r="DV65" s="428"/>
      <c r="DW65" s="428"/>
      <c r="DX65" s="428"/>
      <c r="DY65" s="428"/>
      <c r="DZ65" s="428"/>
      <c r="EA65" s="428"/>
      <c r="EB65" s="428"/>
      <c r="EC65" s="428"/>
      <c r="ED65" s="428"/>
    </row>
    <row r="66" spans="1:134" s="286" customFormat="1" ht="42" customHeight="1" x14ac:dyDescent="0.35">
      <c r="A66" s="743" t="s">
        <v>297</v>
      </c>
      <c r="B66" s="725"/>
      <c r="C66" s="647">
        <v>0</v>
      </c>
      <c r="D66" s="647">
        <v>0</v>
      </c>
      <c r="E66" s="647">
        <v>0</v>
      </c>
      <c r="F66" s="647">
        <v>0</v>
      </c>
      <c r="G66" s="647">
        <v>0</v>
      </c>
      <c r="H66" s="647">
        <v>0</v>
      </c>
      <c r="I66" s="647">
        <v>0</v>
      </c>
      <c r="J66" s="647">
        <v>0</v>
      </c>
      <c r="K66" s="647">
        <v>0</v>
      </c>
      <c r="L66" s="647">
        <v>0</v>
      </c>
      <c r="M66" s="647">
        <v>0</v>
      </c>
      <c r="N66" s="647">
        <v>0</v>
      </c>
      <c r="O66" s="647">
        <v>0</v>
      </c>
      <c r="P66" s="647">
        <v>0</v>
      </c>
      <c r="Q66" s="647">
        <v>0</v>
      </c>
      <c r="R66" s="647">
        <v>0</v>
      </c>
      <c r="S66" s="647">
        <v>5</v>
      </c>
      <c r="T66" s="647">
        <v>31</v>
      </c>
      <c r="U66" s="647">
        <v>0</v>
      </c>
      <c r="V66" s="647">
        <v>0</v>
      </c>
      <c r="W66" s="647">
        <v>42</v>
      </c>
      <c r="X66" s="647">
        <v>0</v>
      </c>
      <c r="Y66" s="647">
        <v>0</v>
      </c>
      <c r="Z66" s="647">
        <v>0</v>
      </c>
      <c r="AA66" s="647">
        <v>0</v>
      </c>
      <c r="AB66" s="647">
        <v>0</v>
      </c>
      <c r="AC66" s="647">
        <v>0</v>
      </c>
      <c r="AD66" s="647">
        <v>0</v>
      </c>
      <c r="AE66" s="647">
        <v>0</v>
      </c>
      <c r="AF66" s="647">
        <v>0</v>
      </c>
      <c r="AG66" s="647">
        <v>0</v>
      </c>
      <c r="AH66" s="647">
        <v>339</v>
      </c>
      <c r="AI66" s="647">
        <v>80</v>
      </c>
      <c r="AJ66" s="647">
        <v>0</v>
      </c>
      <c r="AK66" s="647">
        <v>38</v>
      </c>
      <c r="AL66" s="647">
        <v>25</v>
      </c>
      <c r="AM66" s="647">
        <v>0</v>
      </c>
      <c r="AN66" s="647">
        <v>0</v>
      </c>
      <c r="AO66" s="647">
        <v>0</v>
      </c>
      <c r="AP66" s="648">
        <f>SUM(S66:AO66)+R66+C66+D66</f>
        <v>560</v>
      </c>
      <c r="AS66" s="414"/>
      <c r="AT66" s="414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8"/>
      <c r="CH66" s="527"/>
      <c r="CI66" s="528"/>
      <c r="CJ66" s="528"/>
      <c r="CK66" s="528"/>
      <c r="CL66" s="528"/>
      <c r="CM66" s="528"/>
      <c r="CN66" s="528"/>
      <c r="CO66" s="528"/>
      <c r="CP66" s="528"/>
      <c r="CQ66" s="528"/>
      <c r="CR66" s="528"/>
      <c r="CS66" s="528"/>
      <c r="CT66" s="528"/>
      <c r="CU66" s="528"/>
      <c r="CV66" s="528"/>
      <c r="CW66" s="528"/>
      <c r="CX66" s="528"/>
      <c r="CY66" s="528"/>
      <c r="CZ66" s="528"/>
      <c r="DA66" s="528"/>
      <c r="DB66" s="528"/>
      <c r="DC66" s="528"/>
      <c r="DD66" s="528"/>
      <c r="DE66" s="528"/>
      <c r="DF66" s="528"/>
      <c r="DG66" s="528"/>
      <c r="DH66" s="528"/>
      <c r="DI66" s="528"/>
      <c r="DJ66" s="528"/>
      <c r="DK66" s="528"/>
      <c r="DL66" s="528"/>
      <c r="DM66" s="528"/>
      <c r="DN66" s="528"/>
      <c r="DO66" s="528"/>
      <c r="DP66" s="528"/>
      <c r="DQ66" s="528"/>
      <c r="DR66" s="528"/>
      <c r="DS66" s="528"/>
      <c r="DT66" s="528"/>
      <c r="DU66" s="528"/>
      <c r="DV66" s="428"/>
      <c r="DW66" s="428"/>
      <c r="DX66" s="428"/>
      <c r="DY66" s="428"/>
      <c r="DZ66" s="428"/>
      <c r="EA66" s="428"/>
      <c r="EB66" s="428"/>
      <c r="EC66" s="428"/>
      <c r="ED66" s="428"/>
    </row>
    <row r="67" spans="1:134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S67" s="433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28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  <c r="DX67" s="428"/>
      <c r="DY67" s="428"/>
      <c r="DZ67" s="428"/>
      <c r="EA67" s="428"/>
      <c r="EB67" s="428"/>
      <c r="EC67" s="428"/>
      <c r="ED67" s="428"/>
    </row>
    <row r="68" spans="1:134" s="298" customFormat="1" ht="35.25" customHeight="1" thickBot="1" x14ac:dyDescent="0.3">
      <c r="A68" s="296" t="s">
        <v>103</v>
      </c>
      <c r="B68" s="297"/>
      <c r="C68" s="249">
        <f t="shared" ref="C68:AP68" si="20">C8+C10+C39</f>
        <v>0</v>
      </c>
      <c r="D68" s="249">
        <f t="shared" si="20"/>
        <v>0</v>
      </c>
      <c r="E68" s="249">
        <f t="shared" si="20"/>
        <v>14</v>
      </c>
      <c r="F68" s="249">
        <f t="shared" si="20"/>
        <v>0</v>
      </c>
      <c r="G68" s="249">
        <f t="shared" si="20"/>
        <v>0</v>
      </c>
      <c r="H68" s="249">
        <f t="shared" si="20"/>
        <v>0</v>
      </c>
      <c r="I68" s="249">
        <f t="shared" si="20"/>
        <v>0</v>
      </c>
      <c r="J68" s="249">
        <f t="shared" si="20"/>
        <v>0</v>
      </c>
      <c r="K68" s="249">
        <f t="shared" si="20"/>
        <v>0</v>
      </c>
      <c r="L68" s="249">
        <f t="shared" si="20"/>
        <v>0</v>
      </c>
      <c r="M68" s="249">
        <f t="shared" si="20"/>
        <v>0</v>
      </c>
      <c r="N68" s="249">
        <f t="shared" si="20"/>
        <v>0</v>
      </c>
      <c r="O68" s="249">
        <f t="shared" si="20"/>
        <v>0</v>
      </c>
      <c r="P68" s="249">
        <f t="shared" si="20"/>
        <v>0</v>
      </c>
      <c r="Q68" s="249">
        <f t="shared" si="20"/>
        <v>68</v>
      </c>
      <c r="R68" s="249">
        <f t="shared" si="20"/>
        <v>82</v>
      </c>
      <c r="S68" s="249">
        <f t="shared" si="20"/>
        <v>111</v>
      </c>
      <c r="T68" s="249">
        <f t="shared" si="20"/>
        <v>5840</v>
      </c>
      <c r="U68" s="249">
        <f t="shared" si="20"/>
        <v>24</v>
      </c>
      <c r="V68" s="249">
        <f t="shared" si="20"/>
        <v>0</v>
      </c>
      <c r="W68" s="249">
        <f t="shared" si="20"/>
        <v>16724</v>
      </c>
      <c r="X68" s="249">
        <f t="shared" si="20"/>
        <v>325</v>
      </c>
      <c r="Y68" s="249">
        <f t="shared" si="20"/>
        <v>16</v>
      </c>
      <c r="Z68" s="249">
        <f t="shared" si="20"/>
        <v>7</v>
      </c>
      <c r="AA68" s="249">
        <f t="shared" si="20"/>
        <v>0</v>
      </c>
      <c r="AB68" s="249">
        <f t="shared" si="20"/>
        <v>1</v>
      </c>
      <c r="AC68" s="249">
        <f t="shared" si="20"/>
        <v>26</v>
      </c>
      <c r="AD68" s="249">
        <f t="shared" si="20"/>
        <v>9</v>
      </c>
      <c r="AE68" s="249">
        <f t="shared" si="20"/>
        <v>73</v>
      </c>
      <c r="AF68" s="249">
        <f t="shared" si="20"/>
        <v>1</v>
      </c>
      <c r="AG68" s="249">
        <f t="shared" si="20"/>
        <v>3079</v>
      </c>
      <c r="AH68" s="249">
        <f t="shared" si="20"/>
        <v>28497</v>
      </c>
      <c r="AI68" s="249">
        <f t="shared" si="20"/>
        <v>6428</v>
      </c>
      <c r="AJ68" s="249">
        <f t="shared" si="20"/>
        <v>1374</v>
      </c>
      <c r="AK68" s="249">
        <f t="shared" si="20"/>
        <v>3603</v>
      </c>
      <c r="AL68" s="249">
        <f t="shared" si="20"/>
        <v>2356</v>
      </c>
      <c r="AM68" s="249">
        <f t="shared" si="20"/>
        <v>287</v>
      </c>
      <c r="AN68" s="249">
        <f t="shared" si="20"/>
        <v>0</v>
      </c>
      <c r="AO68" s="249">
        <f t="shared" si="20"/>
        <v>415</v>
      </c>
      <c r="AP68" s="250">
        <f t="shared" si="20"/>
        <v>69278</v>
      </c>
      <c r="AS68" s="434"/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  <c r="DX68" s="434"/>
      <c r="DY68" s="434"/>
      <c r="DZ68" s="434"/>
      <c r="EA68" s="434"/>
      <c r="EB68" s="434"/>
      <c r="EC68" s="434"/>
      <c r="ED68" s="434"/>
    </row>
    <row r="69" spans="1:134" s="524" customFormat="1" ht="18" customHeight="1" x14ac:dyDescent="0.3">
      <c r="A69" s="572" t="s">
        <v>282</v>
      </c>
      <c r="AP69" s="554"/>
      <c r="AS69" s="525"/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  <c r="CX69" s="525"/>
      <c r="CY69" s="525"/>
      <c r="CZ69" s="525"/>
      <c r="DA69" s="525"/>
      <c r="DB69" s="525"/>
      <c r="DC69" s="525"/>
      <c r="DD69" s="525"/>
      <c r="DE69" s="525"/>
      <c r="DF69" s="525"/>
      <c r="DG69" s="525"/>
      <c r="DH69" s="525"/>
      <c r="DI69" s="525"/>
      <c r="DJ69" s="525"/>
      <c r="DK69" s="525"/>
      <c r="DL69" s="525"/>
      <c r="DM69" s="525"/>
      <c r="DN69" s="525"/>
      <c r="DO69" s="525"/>
      <c r="DP69" s="525"/>
      <c r="DQ69" s="525"/>
      <c r="DR69" s="525"/>
      <c r="DS69" s="525"/>
      <c r="DT69" s="525"/>
      <c r="DU69" s="525"/>
      <c r="DV69" s="525"/>
      <c r="DW69" s="525"/>
      <c r="DX69" s="525"/>
      <c r="DY69" s="525"/>
      <c r="DZ69" s="525"/>
      <c r="EA69" s="525"/>
      <c r="EB69" s="525"/>
      <c r="EC69" s="525"/>
      <c r="ED69" s="525"/>
    </row>
    <row r="70" spans="1:134" s="270" customFormat="1" ht="15" x14ac:dyDescent="0.25">
      <c r="B70" s="436"/>
      <c r="C70" s="276"/>
      <c r="AS70" s="420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  <c r="DX70" s="420"/>
      <c r="DY70" s="420"/>
      <c r="DZ70" s="420"/>
      <c r="EA70" s="420"/>
      <c r="EB70" s="420"/>
      <c r="EC70" s="420"/>
      <c r="ED70" s="420"/>
    </row>
    <row r="71" spans="1:134" s="270" customFormat="1" ht="10.95" customHeight="1" x14ac:dyDescent="0.25">
      <c r="C71" s="276"/>
      <c r="AS71" s="420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  <c r="DX71" s="420"/>
      <c r="DY71" s="420"/>
      <c r="DZ71" s="420"/>
      <c r="EA71" s="420"/>
      <c r="EB71" s="420"/>
      <c r="EC71" s="420"/>
      <c r="ED71" s="420"/>
    </row>
    <row r="72" spans="1:134" s="270" customFormat="1" ht="10.95" customHeight="1" x14ac:dyDescent="0.25">
      <c r="C72" s="276"/>
      <c r="AS72" s="420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  <c r="DX72" s="420"/>
      <c r="DY72" s="420"/>
      <c r="DZ72" s="420"/>
      <c r="EA72" s="420"/>
      <c r="EB72" s="420"/>
      <c r="EC72" s="420"/>
      <c r="ED72" s="420"/>
    </row>
    <row r="73" spans="1:134" s="270" customFormat="1" ht="15" x14ac:dyDescent="0.25">
      <c r="C73" s="276"/>
      <c r="AS73" s="420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  <c r="DX73" s="420"/>
      <c r="DY73" s="420"/>
      <c r="DZ73" s="420"/>
      <c r="EA73" s="420"/>
      <c r="EB73" s="420"/>
      <c r="EC73" s="420"/>
      <c r="ED73" s="420"/>
    </row>
    <row r="74" spans="1:134" s="270" customFormat="1" ht="15" x14ac:dyDescent="0.25">
      <c r="U74" s="524"/>
      <c r="AS74" s="420"/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  <c r="DX74" s="420"/>
      <c r="DY74" s="420"/>
      <c r="DZ74" s="420"/>
      <c r="EA74" s="420"/>
      <c r="EB74" s="420"/>
      <c r="EC74" s="420"/>
      <c r="ED74" s="420"/>
    </row>
    <row r="75" spans="1:134" s="270" customFormat="1" ht="15" x14ac:dyDescent="0.25">
      <c r="AS75" s="420"/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  <c r="DX75" s="420"/>
      <c r="DY75" s="420"/>
      <c r="DZ75" s="420"/>
      <c r="EA75" s="420"/>
      <c r="EB75" s="420"/>
      <c r="EC75" s="420"/>
      <c r="ED75" s="420"/>
    </row>
    <row r="76" spans="1:134" s="270" customFormat="1" ht="15" x14ac:dyDescent="0.25">
      <c r="AS76" s="420"/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  <c r="DX76" s="420"/>
      <c r="DY76" s="420"/>
      <c r="DZ76" s="420"/>
      <c r="EA76" s="420"/>
      <c r="EB76" s="420"/>
      <c r="EC76" s="420"/>
      <c r="ED76" s="420"/>
    </row>
    <row r="77" spans="1:134" s="270" customFormat="1" ht="15" x14ac:dyDescent="0.25">
      <c r="AS77" s="420"/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  <c r="DX77" s="420"/>
      <c r="DY77" s="420"/>
      <c r="DZ77" s="420"/>
      <c r="EA77" s="420"/>
      <c r="EB77" s="420"/>
      <c r="EC77" s="420"/>
      <c r="ED77" s="420"/>
    </row>
    <row r="78" spans="1:134" s="270" customFormat="1" ht="15" x14ac:dyDescent="0.25">
      <c r="AS78" s="420"/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  <c r="DX78" s="420"/>
      <c r="DY78" s="420"/>
      <c r="DZ78" s="420"/>
      <c r="EA78" s="420"/>
      <c r="EB78" s="420"/>
      <c r="EC78" s="420"/>
      <c r="ED78" s="420"/>
    </row>
    <row r="79" spans="1:134" s="270" customFormat="1" ht="15" x14ac:dyDescent="0.25">
      <c r="AS79" s="420"/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  <c r="DX79" s="420"/>
      <c r="DY79" s="420"/>
      <c r="DZ79" s="420"/>
      <c r="EA79" s="420"/>
      <c r="EB79" s="420"/>
      <c r="EC79" s="420"/>
      <c r="ED79" s="420"/>
    </row>
    <row r="80" spans="1:134" s="270" customFormat="1" ht="15" x14ac:dyDescent="0.25">
      <c r="AS80" s="420"/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  <c r="DX80" s="420"/>
      <c r="DY80" s="420"/>
      <c r="DZ80" s="420"/>
      <c r="EA80" s="420"/>
      <c r="EB80" s="420"/>
      <c r="EC80" s="420"/>
      <c r="ED80" s="420"/>
    </row>
    <row r="81" spans="45:134" s="270" customFormat="1" ht="15" x14ac:dyDescent="0.25">
      <c r="AS81" s="420"/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  <c r="DX81" s="420"/>
      <c r="DY81" s="420"/>
      <c r="DZ81" s="420"/>
      <c r="EA81" s="420"/>
      <c r="EB81" s="420"/>
      <c r="EC81" s="420"/>
      <c r="ED81" s="420"/>
    </row>
    <row r="82" spans="45:134" s="270" customFormat="1" ht="15" x14ac:dyDescent="0.25">
      <c r="AS82" s="420"/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  <c r="DX82" s="420"/>
      <c r="DY82" s="420"/>
      <c r="DZ82" s="420"/>
      <c r="EA82" s="420"/>
      <c r="EB82" s="420"/>
      <c r="EC82" s="420"/>
      <c r="ED82" s="420"/>
    </row>
    <row r="83" spans="45:134" s="270" customFormat="1" ht="15" x14ac:dyDescent="0.25">
      <c r="AS83" s="420"/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  <c r="DX83" s="420"/>
      <c r="DY83" s="420"/>
      <c r="DZ83" s="420"/>
      <c r="EA83" s="420"/>
      <c r="EB83" s="420"/>
      <c r="EC83" s="420"/>
      <c r="ED83" s="420"/>
    </row>
    <row r="84" spans="45:134" s="270" customFormat="1" ht="15" x14ac:dyDescent="0.25">
      <c r="AS84" s="420"/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  <c r="DX84" s="420"/>
      <c r="DY84" s="420"/>
      <c r="DZ84" s="420"/>
      <c r="EA84" s="420"/>
      <c r="EB84" s="420"/>
      <c r="EC84" s="420"/>
      <c r="ED84" s="420"/>
    </row>
    <row r="85" spans="45:134" s="270" customFormat="1" ht="15" x14ac:dyDescent="0.25">
      <c r="AS85" s="420"/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  <c r="DX85" s="420"/>
      <c r="DY85" s="420"/>
      <c r="DZ85" s="420"/>
      <c r="EA85" s="420"/>
      <c r="EB85" s="420"/>
      <c r="EC85" s="420"/>
      <c r="ED85" s="420"/>
    </row>
    <row r="86" spans="45:134" s="270" customFormat="1" ht="15" x14ac:dyDescent="0.25">
      <c r="AS86" s="420"/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  <c r="DX86" s="420"/>
      <c r="DY86" s="420"/>
      <c r="DZ86" s="420"/>
      <c r="EA86" s="420"/>
      <c r="EB86" s="420"/>
      <c r="EC86" s="420"/>
      <c r="ED86" s="420"/>
    </row>
    <row r="87" spans="45:134" s="270" customFormat="1" ht="15" x14ac:dyDescent="0.25">
      <c r="AS87" s="420"/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  <c r="DX87" s="420"/>
      <c r="DY87" s="420"/>
      <c r="DZ87" s="420"/>
      <c r="EA87" s="420"/>
      <c r="EB87" s="420"/>
      <c r="EC87" s="420"/>
      <c r="ED87" s="420"/>
    </row>
    <row r="88" spans="45:134" s="270" customFormat="1" ht="15" x14ac:dyDescent="0.25">
      <c r="AS88" s="420"/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  <c r="DX88" s="420"/>
      <c r="DY88" s="420"/>
      <c r="DZ88" s="420"/>
      <c r="EA88" s="420"/>
      <c r="EB88" s="420"/>
      <c r="EC88" s="420"/>
      <c r="ED88" s="420"/>
    </row>
    <row r="89" spans="45:134" s="270" customFormat="1" ht="15" x14ac:dyDescent="0.25">
      <c r="AS89" s="420"/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  <c r="DX89" s="420"/>
      <c r="DY89" s="420"/>
      <c r="DZ89" s="420"/>
      <c r="EA89" s="420"/>
      <c r="EB89" s="420"/>
      <c r="EC89" s="420"/>
      <c r="ED89" s="420"/>
    </row>
    <row r="90" spans="45:134" s="270" customFormat="1" ht="15" x14ac:dyDescent="0.25">
      <c r="AS90" s="420"/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  <c r="DX90" s="420"/>
      <c r="DY90" s="420"/>
      <c r="DZ90" s="420"/>
      <c r="EA90" s="420"/>
      <c r="EB90" s="420"/>
      <c r="EC90" s="420"/>
      <c r="ED90" s="420"/>
    </row>
    <row r="91" spans="45:134" s="270" customFormat="1" ht="15" x14ac:dyDescent="0.25">
      <c r="AS91" s="420"/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  <c r="DX91" s="420"/>
      <c r="DY91" s="420"/>
      <c r="DZ91" s="420"/>
      <c r="EA91" s="420"/>
      <c r="EB91" s="420"/>
      <c r="EC91" s="420"/>
      <c r="ED91" s="420"/>
    </row>
    <row r="92" spans="45:134" s="270" customFormat="1" ht="15" x14ac:dyDescent="0.25">
      <c r="AS92" s="420"/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  <c r="DX92" s="420"/>
      <c r="DY92" s="420"/>
      <c r="DZ92" s="420"/>
      <c r="EA92" s="420"/>
      <c r="EB92" s="420"/>
      <c r="EC92" s="420"/>
      <c r="ED92" s="420"/>
    </row>
    <row r="93" spans="45:134" s="270" customFormat="1" ht="15" x14ac:dyDescent="0.25">
      <c r="AS93" s="420"/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  <c r="DX93" s="420"/>
      <c r="DY93" s="420"/>
      <c r="DZ93" s="420"/>
      <c r="EA93" s="420"/>
      <c r="EB93" s="420"/>
      <c r="EC93" s="420"/>
      <c r="ED93" s="420"/>
    </row>
    <row r="94" spans="45:134" s="270" customFormat="1" ht="15" x14ac:dyDescent="0.25">
      <c r="AS94" s="420"/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  <c r="DX94" s="420"/>
      <c r="DY94" s="420"/>
      <c r="DZ94" s="420"/>
      <c r="EA94" s="420"/>
      <c r="EB94" s="420"/>
      <c r="EC94" s="420"/>
      <c r="ED94" s="420"/>
    </row>
    <row r="95" spans="45:134" s="270" customFormat="1" ht="15" x14ac:dyDescent="0.25">
      <c r="AS95" s="420"/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  <c r="DX95" s="420"/>
      <c r="DY95" s="420"/>
      <c r="DZ95" s="420"/>
      <c r="EA95" s="420"/>
      <c r="EB95" s="420"/>
      <c r="EC95" s="420"/>
      <c r="ED95" s="420"/>
    </row>
    <row r="96" spans="45:134" s="270" customFormat="1" ht="15" x14ac:dyDescent="0.25">
      <c r="AS96" s="420"/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  <c r="DX96" s="420"/>
      <c r="DY96" s="420"/>
      <c r="DZ96" s="420"/>
      <c r="EA96" s="420"/>
      <c r="EB96" s="420"/>
      <c r="EC96" s="420"/>
      <c r="ED96" s="420"/>
    </row>
    <row r="97" spans="45:134" s="270" customFormat="1" ht="15" x14ac:dyDescent="0.25">
      <c r="AS97" s="420"/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  <c r="DX97" s="420"/>
      <c r="DY97" s="420"/>
      <c r="DZ97" s="420"/>
      <c r="EA97" s="420"/>
      <c r="EB97" s="420"/>
      <c r="EC97" s="420"/>
      <c r="ED97" s="420"/>
    </row>
    <row r="98" spans="45:134" s="270" customFormat="1" ht="15" x14ac:dyDescent="0.25">
      <c r="AS98" s="420"/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  <c r="DX98" s="420"/>
      <c r="DY98" s="420"/>
      <c r="DZ98" s="420"/>
      <c r="EA98" s="420"/>
      <c r="EB98" s="420"/>
      <c r="EC98" s="420"/>
      <c r="ED98" s="420"/>
    </row>
    <row r="99" spans="45:134" s="270" customFormat="1" ht="15" x14ac:dyDescent="0.25">
      <c r="AS99" s="420"/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  <c r="DX99" s="420"/>
      <c r="DY99" s="420"/>
      <c r="DZ99" s="420"/>
      <c r="EA99" s="420"/>
      <c r="EB99" s="420"/>
      <c r="EC99" s="420"/>
      <c r="ED99" s="420"/>
    </row>
    <row r="100" spans="45:134" s="270" customFormat="1" ht="15" x14ac:dyDescent="0.25">
      <c r="AS100" s="420"/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  <c r="DX100" s="420"/>
      <c r="DY100" s="420"/>
      <c r="DZ100" s="420"/>
      <c r="EA100" s="420"/>
      <c r="EB100" s="420"/>
      <c r="EC100" s="420"/>
      <c r="ED100" s="420"/>
    </row>
    <row r="101" spans="45:134" s="270" customFormat="1" ht="15" x14ac:dyDescent="0.25">
      <c r="AS101" s="420"/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  <c r="DX101" s="420"/>
      <c r="DY101" s="420"/>
      <c r="DZ101" s="420"/>
      <c r="EA101" s="420"/>
      <c r="EB101" s="420"/>
      <c r="EC101" s="420"/>
      <c r="ED101" s="420"/>
    </row>
    <row r="102" spans="45:134" s="270" customFormat="1" ht="15" x14ac:dyDescent="0.25">
      <c r="AS102" s="420"/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  <c r="DX102" s="420"/>
      <c r="DY102" s="420"/>
      <c r="DZ102" s="420"/>
      <c r="EA102" s="420"/>
      <c r="EB102" s="420"/>
      <c r="EC102" s="420"/>
      <c r="ED102" s="420"/>
    </row>
    <row r="103" spans="45:134" s="270" customFormat="1" ht="15" x14ac:dyDescent="0.25">
      <c r="AS103" s="420"/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  <c r="DX103" s="420"/>
      <c r="DY103" s="420"/>
      <c r="DZ103" s="420"/>
      <c r="EA103" s="420"/>
      <c r="EB103" s="420"/>
      <c r="EC103" s="420"/>
      <c r="ED103" s="420"/>
    </row>
    <row r="104" spans="45:134" s="270" customFormat="1" ht="15" x14ac:dyDescent="0.25">
      <c r="AS104" s="420"/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  <c r="DX104" s="420"/>
      <c r="DY104" s="420"/>
      <c r="DZ104" s="420"/>
      <c r="EA104" s="420"/>
      <c r="EB104" s="420"/>
      <c r="EC104" s="420"/>
      <c r="ED104" s="420"/>
    </row>
    <row r="105" spans="45:134" s="270" customFormat="1" ht="15" x14ac:dyDescent="0.25">
      <c r="AS105" s="420"/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  <c r="DX105" s="420"/>
      <c r="DY105" s="420"/>
      <c r="DZ105" s="420"/>
      <c r="EA105" s="420"/>
      <c r="EB105" s="420"/>
      <c r="EC105" s="420"/>
      <c r="ED105" s="420"/>
    </row>
    <row r="106" spans="45:134" s="270" customFormat="1" ht="15" x14ac:dyDescent="0.25">
      <c r="AS106" s="420"/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  <c r="DX106" s="420"/>
      <c r="DY106" s="420"/>
      <c r="DZ106" s="420"/>
      <c r="EA106" s="420"/>
      <c r="EB106" s="420"/>
      <c r="EC106" s="420"/>
      <c r="ED106" s="420"/>
    </row>
    <row r="107" spans="45:134" s="270" customFormat="1" ht="15" x14ac:dyDescent="0.25">
      <c r="AS107" s="420"/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  <c r="DX107" s="420"/>
      <c r="DY107" s="420"/>
      <c r="DZ107" s="420"/>
      <c r="EA107" s="420"/>
      <c r="EB107" s="420"/>
      <c r="EC107" s="420"/>
      <c r="ED107" s="420"/>
    </row>
    <row r="108" spans="45:134" s="270" customFormat="1" ht="15" x14ac:dyDescent="0.25">
      <c r="AS108" s="420"/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  <c r="DX108" s="420"/>
      <c r="DY108" s="420"/>
      <c r="DZ108" s="420"/>
      <c r="EA108" s="420"/>
      <c r="EB108" s="420"/>
      <c r="EC108" s="420"/>
      <c r="ED108" s="420"/>
    </row>
    <row r="109" spans="45:134" s="270" customFormat="1" ht="15" x14ac:dyDescent="0.25">
      <c r="AS109" s="420"/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  <c r="DX109" s="420"/>
      <c r="DY109" s="420"/>
      <c r="DZ109" s="420"/>
      <c r="EA109" s="420"/>
      <c r="EB109" s="420"/>
      <c r="EC109" s="420"/>
      <c r="ED109" s="420"/>
    </row>
    <row r="110" spans="45:134" s="270" customFormat="1" ht="15" x14ac:dyDescent="0.25">
      <c r="AS110" s="420"/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  <c r="DX110" s="420"/>
      <c r="DY110" s="420"/>
      <c r="DZ110" s="420"/>
      <c r="EA110" s="420"/>
      <c r="EB110" s="420"/>
      <c r="EC110" s="420"/>
      <c r="ED110" s="420"/>
    </row>
    <row r="111" spans="45:134" s="270" customFormat="1" ht="15" x14ac:dyDescent="0.25">
      <c r="AS111" s="420"/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  <c r="DX111" s="420"/>
      <c r="DY111" s="420"/>
      <c r="DZ111" s="420"/>
      <c r="EA111" s="420"/>
      <c r="EB111" s="420"/>
      <c r="EC111" s="420"/>
      <c r="ED111" s="420"/>
    </row>
    <row r="112" spans="45:134" s="270" customFormat="1" ht="15" x14ac:dyDescent="0.25">
      <c r="AS112" s="420"/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  <c r="DX112" s="420"/>
      <c r="DY112" s="420"/>
      <c r="DZ112" s="420"/>
      <c r="EA112" s="420"/>
      <c r="EB112" s="420"/>
      <c r="EC112" s="420"/>
      <c r="ED112" s="420"/>
    </row>
    <row r="113" spans="45:134" s="270" customFormat="1" ht="15" x14ac:dyDescent="0.25">
      <c r="AS113" s="420"/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  <c r="DX113" s="420"/>
      <c r="DY113" s="420"/>
      <c r="DZ113" s="420"/>
      <c r="EA113" s="420"/>
      <c r="EB113" s="420"/>
      <c r="EC113" s="420"/>
      <c r="ED113" s="420"/>
    </row>
    <row r="114" spans="45:134" s="270" customFormat="1" ht="15" x14ac:dyDescent="0.25">
      <c r="AS114" s="420"/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  <c r="DX114" s="420"/>
      <c r="DY114" s="420"/>
      <c r="DZ114" s="420"/>
      <c r="EA114" s="420"/>
      <c r="EB114" s="420"/>
      <c r="EC114" s="420"/>
      <c r="ED114" s="420"/>
    </row>
    <row r="115" spans="45:134" s="270" customFormat="1" ht="15" x14ac:dyDescent="0.25">
      <c r="AS115" s="420"/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  <c r="DX115" s="420"/>
      <c r="DY115" s="420"/>
      <c r="DZ115" s="420"/>
      <c r="EA115" s="420"/>
      <c r="EB115" s="420"/>
      <c r="EC115" s="420"/>
      <c r="ED115" s="420"/>
    </row>
    <row r="116" spans="45:134" s="270" customFormat="1" ht="15" x14ac:dyDescent="0.25">
      <c r="AS116" s="420"/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  <c r="DX116" s="420"/>
      <c r="DY116" s="420"/>
      <c r="DZ116" s="420"/>
      <c r="EA116" s="420"/>
      <c r="EB116" s="420"/>
      <c r="EC116" s="420"/>
      <c r="ED116" s="420"/>
    </row>
    <row r="117" spans="45:134" s="270" customFormat="1" ht="15" x14ac:dyDescent="0.25">
      <c r="AS117" s="420"/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  <c r="DX117" s="420"/>
      <c r="DY117" s="420"/>
      <c r="DZ117" s="420"/>
      <c r="EA117" s="420"/>
      <c r="EB117" s="420"/>
      <c r="EC117" s="420"/>
      <c r="ED117" s="420"/>
    </row>
    <row r="118" spans="45:134" s="270" customFormat="1" ht="15" x14ac:dyDescent="0.25">
      <c r="AS118" s="420"/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  <c r="DX118" s="420"/>
      <c r="DY118" s="420"/>
      <c r="DZ118" s="420"/>
      <c r="EA118" s="420"/>
      <c r="EB118" s="420"/>
      <c r="EC118" s="420"/>
      <c r="ED118" s="420"/>
    </row>
    <row r="119" spans="45:134" s="270" customFormat="1" ht="15" x14ac:dyDescent="0.25">
      <c r="AS119" s="420"/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  <c r="DX119" s="420"/>
      <c r="DY119" s="420"/>
      <c r="DZ119" s="420"/>
      <c r="EA119" s="420"/>
      <c r="EB119" s="420"/>
      <c r="EC119" s="420"/>
      <c r="ED119" s="420"/>
    </row>
    <row r="120" spans="45:134" s="270" customFormat="1" ht="15" x14ac:dyDescent="0.25">
      <c r="AS120" s="420"/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  <c r="DX120" s="420"/>
      <c r="DY120" s="420"/>
      <c r="DZ120" s="420"/>
      <c r="EA120" s="420"/>
      <c r="EB120" s="420"/>
      <c r="EC120" s="420"/>
      <c r="ED120" s="420"/>
    </row>
    <row r="121" spans="45:134" s="270" customFormat="1" ht="15" x14ac:dyDescent="0.25">
      <c r="AS121" s="420"/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  <c r="DX121" s="420"/>
      <c r="DY121" s="420"/>
      <c r="DZ121" s="420"/>
      <c r="EA121" s="420"/>
      <c r="EB121" s="420"/>
      <c r="EC121" s="420"/>
      <c r="ED121" s="420"/>
    </row>
    <row r="122" spans="45:134" s="270" customFormat="1" ht="15" x14ac:dyDescent="0.25">
      <c r="AS122" s="420"/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  <c r="DX122" s="420"/>
      <c r="DY122" s="420"/>
      <c r="DZ122" s="420"/>
      <c r="EA122" s="420"/>
      <c r="EB122" s="420"/>
      <c r="EC122" s="420"/>
      <c r="ED122" s="420"/>
    </row>
    <row r="123" spans="45:134" s="270" customFormat="1" ht="15" x14ac:dyDescent="0.25">
      <c r="AS123" s="420"/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  <c r="DX123" s="420"/>
      <c r="DY123" s="420"/>
      <c r="DZ123" s="420"/>
      <c r="EA123" s="420"/>
      <c r="EB123" s="420"/>
      <c r="EC123" s="420"/>
      <c r="ED123" s="420"/>
    </row>
    <row r="124" spans="45:134" s="270" customFormat="1" ht="15" x14ac:dyDescent="0.25">
      <c r="AS124" s="420"/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  <c r="DX124" s="420"/>
      <c r="DY124" s="420"/>
      <c r="DZ124" s="420"/>
      <c r="EA124" s="420"/>
      <c r="EB124" s="420"/>
      <c r="EC124" s="420"/>
      <c r="ED124" s="420"/>
    </row>
    <row r="125" spans="45:134" s="270" customFormat="1" ht="15" x14ac:dyDescent="0.25">
      <c r="AS125" s="420"/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  <c r="DX125" s="420"/>
      <c r="DY125" s="420"/>
      <c r="DZ125" s="420"/>
      <c r="EA125" s="420"/>
      <c r="EB125" s="420"/>
      <c r="EC125" s="420"/>
      <c r="ED125" s="420"/>
    </row>
    <row r="126" spans="45:134" s="270" customFormat="1" ht="15" x14ac:dyDescent="0.25">
      <c r="AS126" s="420"/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  <c r="DX126" s="420"/>
      <c r="DY126" s="420"/>
      <c r="DZ126" s="420"/>
      <c r="EA126" s="420"/>
      <c r="EB126" s="420"/>
      <c r="EC126" s="420"/>
      <c r="ED126" s="420"/>
    </row>
    <row r="127" spans="45:134" s="270" customFormat="1" ht="15" x14ac:dyDescent="0.25">
      <c r="AS127" s="420"/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  <c r="DX127" s="420"/>
      <c r="DY127" s="420"/>
      <c r="DZ127" s="420"/>
      <c r="EA127" s="420"/>
      <c r="EB127" s="420"/>
      <c r="EC127" s="420"/>
      <c r="ED127" s="420"/>
    </row>
    <row r="128" spans="45:134" s="270" customFormat="1" ht="15" x14ac:dyDescent="0.25">
      <c r="AS128" s="420"/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  <c r="DX128" s="420"/>
      <c r="DY128" s="420"/>
      <c r="DZ128" s="420"/>
      <c r="EA128" s="420"/>
      <c r="EB128" s="420"/>
      <c r="EC128" s="420"/>
      <c r="ED128" s="420"/>
    </row>
    <row r="129" spans="1:134" s="270" customFormat="1" ht="15" x14ac:dyDescent="0.25">
      <c r="AS129" s="420"/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  <c r="DX129" s="420"/>
      <c r="DY129" s="420"/>
      <c r="DZ129" s="420"/>
      <c r="EA129" s="420"/>
      <c r="EB129" s="420"/>
      <c r="EC129" s="420"/>
      <c r="ED129" s="420"/>
    </row>
    <row r="130" spans="1:134" s="270" customFormat="1" ht="15" x14ac:dyDescent="0.25">
      <c r="AS130" s="420"/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  <c r="DX130" s="420"/>
      <c r="DY130" s="420"/>
      <c r="DZ130" s="420"/>
      <c r="EA130" s="420"/>
      <c r="EB130" s="420"/>
      <c r="EC130" s="420"/>
      <c r="ED130" s="420"/>
    </row>
    <row r="131" spans="1:134" s="270" customFormat="1" ht="15" x14ac:dyDescent="0.25">
      <c r="AS131" s="420"/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  <c r="DX131" s="420"/>
      <c r="DY131" s="420"/>
      <c r="DZ131" s="420"/>
      <c r="EA131" s="420"/>
      <c r="EB131" s="420"/>
      <c r="EC131" s="420"/>
      <c r="ED131" s="420"/>
    </row>
    <row r="132" spans="1:134" s="270" customFormat="1" ht="15" x14ac:dyDescent="0.25">
      <c r="AS132" s="420"/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  <c r="DX132" s="420"/>
      <c r="DY132" s="420"/>
      <c r="DZ132" s="420"/>
      <c r="EA132" s="420"/>
      <c r="EB132" s="420"/>
      <c r="EC132" s="420"/>
      <c r="ED132" s="420"/>
    </row>
    <row r="133" spans="1:134" s="270" customFormat="1" x14ac:dyDescent="0.3">
      <c r="A133" s="299"/>
      <c r="B133" s="299"/>
      <c r="AS133" s="420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  <c r="DX133" s="420"/>
      <c r="DY133" s="420"/>
      <c r="DZ133" s="420"/>
      <c r="EA133" s="420"/>
      <c r="EB133" s="420"/>
      <c r="EC133" s="420"/>
      <c r="ED133" s="420"/>
    </row>
    <row r="134" spans="1:134" s="270" customFormat="1" x14ac:dyDescent="0.3">
      <c r="A134" s="299"/>
      <c r="B134" s="299"/>
      <c r="AS134" s="420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  <c r="DX134" s="420"/>
      <c r="DY134" s="420"/>
      <c r="DZ134" s="420"/>
      <c r="EA134" s="420"/>
      <c r="EB134" s="420"/>
      <c r="EC134" s="420"/>
      <c r="ED134" s="420"/>
    </row>
    <row r="135" spans="1:134" s="270" customFormat="1" x14ac:dyDescent="0.3">
      <c r="A135" s="299"/>
      <c r="B135" s="299"/>
      <c r="AS135" s="420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  <c r="DX135" s="420"/>
      <c r="DY135" s="420"/>
      <c r="DZ135" s="420"/>
      <c r="EA135" s="420"/>
      <c r="EB135" s="420"/>
      <c r="EC135" s="420"/>
      <c r="ED135" s="420"/>
    </row>
    <row r="136" spans="1:134" s="270" customFormat="1" x14ac:dyDescent="0.3">
      <c r="A136" s="299"/>
      <c r="B136" s="299"/>
      <c r="AS136" s="420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  <c r="DX136" s="420"/>
      <c r="DY136" s="420"/>
      <c r="DZ136" s="420"/>
      <c r="EA136" s="420"/>
      <c r="EB136" s="420"/>
      <c r="EC136" s="420"/>
      <c r="ED136" s="420"/>
    </row>
    <row r="137" spans="1:134" s="270" customFormat="1" x14ac:dyDescent="0.3">
      <c r="A137" s="299"/>
      <c r="B137" s="299"/>
      <c r="AS137" s="420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  <c r="DX137" s="420"/>
      <c r="DY137" s="420"/>
      <c r="DZ137" s="420"/>
      <c r="EA137" s="420"/>
      <c r="EB137" s="420"/>
      <c r="EC137" s="420"/>
      <c r="ED137" s="420"/>
    </row>
    <row r="138" spans="1:134" s="270" customFormat="1" x14ac:dyDescent="0.3">
      <c r="A138" s="299"/>
      <c r="B138" s="299"/>
      <c r="AS138" s="420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  <c r="DX138" s="420"/>
      <c r="DY138" s="420"/>
      <c r="DZ138" s="420"/>
      <c r="EA138" s="420"/>
      <c r="EB138" s="420"/>
      <c r="EC138" s="420"/>
      <c r="ED138" s="420"/>
    </row>
    <row r="139" spans="1:134" s="270" customFormat="1" x14ac:dyDescent="0.3">
      <c r="A139" s="299"/>
      <c r="B139" s="299"/>
      <c r="AS139" s="420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  <c r="DX139" s="420"/>
      <c r="DY139" s="420"/>
      <c r="DZ139" s="420"/>
      <c r="EA139" s="420"/>
      <c r="EB139" s="420"/>
      <c r="EC139" s="420"/>
      <c r="ED139" s="420"/>
    </row>
    <row r="140" spans="1:134" s="270" customFormat="1" x14ac:dyDescent="0.3">
      <c r="A140" s="299"/>
      <c r="B140" s="299"/>
      <c r="AS140" s="420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  <c r="DX140" s="420"/>
      <c r="DY140" s="420"/>
      <c r="DZ140" s="420"/>
      <c r="EA140" s="420"/>
      <c r="EB140" s="420"/>
      <c r="EC140" s="420"/>
      <c r="ED140" s="420"/>
    </row>
    <row r="141" spans="1:134" s="270" customFormat="1" x14ac:dyDescent="0.3">
      <c r="A141" s="299"/>
      <c r="B141" s="299"/>
      <c r="AS141" s="420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  <c r="DX141" s="420"/>
      <c r="DY141" s="420"/>
      <c r="DZ141" s="420"/>
      <c r="EA141" s="420"/>
      <c r="EB141" s="420"/>
      <c r="EC141" s="420"/>
      <c r="ED141" s="420"/>
    </row>
    <row r="142" spans="1:134" s="270" customFormat="1" x14ac:dyDescent="0.3">
      <c r="A142" s="299"/>
      <c r="B142" s="299"/>
      <c r="AS142" s="420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  <c r="DX142" s="420"/>
      <c r="DY142" s="420"/>
      <c r="DZ142" s="420"/>
      <c r="EA142" s="420"/>
      <c r="EB142" s="420"/>
      <c r="EC142" s="420"/>
      <c r="ED142" s="420"/>
    </row>
    <row r="143" spans="1:134" s="270" customFormat="1" x14ac:dyDescent="0.3">
      <c r="A143" s="299"/>
      <c r="B143" s="299"/>
      <c r="AS143" s="420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  <c r="DX143" s="420"/>
      <c r="DY143" s="420"/>
      <c r="DZ143" s="420"/>
      <c r="EA143" s="420"/>
      <c r="EB143" s="420"/>
      <c r="EC143" s="420"/>
      <c r="ED143" s="420"/>
    </row>
    <row r="144" spans="1:134" s="270" customFormat="1" x14ac:dyDescent="0.3">
      <c r="A144" s="299"/>
      <c r="B144" s="299"/>
      <c r="AS144" s="420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  <c r="DX144" s="420"/>
      <c r="DY144" s="420"/>
      <c r="DZ144" s="420"/>
      <c r="EA144" s="420"/>
      <c r="EB144" s="420"/>
      <c r="EC144" s="420"/>
      <c r="ED144" s="420"/>
    </row>
    <row r="145" spans="1:134" s="270" customFormat="1" x14ac:dyDescent="0.3">
      <c r="A145" s="299"/>
      <c r="B145" s="299"/>
      <c r="AS145" s="420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  <c r="DX145" s="420"/>
      <c r="DY145" s="420"/>
      <c r="DZ145" s="420"/>
      <c r="EA145" s="420"/>
      <c r="EB145" s="420"/>
      <c r="EC145" s="420"/>
      <c r="ED145" s="420"/>
    </row>
    <row r="146" spans="1:134" s="270" customFormat="1" x14ac:dyDescent="0.3">
      <c r="A146" s="299"/>
      <c r="B146" s="299"/>
      <c r="AS146" s="420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  <c r="DX146" s="420"/>
      <c r="DY146" s="420"/>
      <c r="DZ146" s="420"/>
      <c r="EA146" s="420"/>
      <c r="EB146" s="420"/>
      <c r="EC146" s="420"/>
      <c r="ED146" s="420"/>
    </row>
    <row r="147" spans="1:134" s="270" customFormat="1" x14ac:dyDescent="0.3">
      <c r="A147" s="299"/>
      <c r="B147" s="299"/>
      <c r="AS147" s="420"/>
      <c r="AT147" s="420"/>
      <c r="AU147" s="420"/>
      <c r="AV147" s="420"/>
      <c r="AW147" s="420"/>
      <c r="AX147" s="420"/>
      <c r="AY147" s="420"/>
      <c r="AZ147" s="420"/>
      <c r="BA147" s="420"/>
      <c r="BB147" s="420"/>
      <c r="BC147" s="420"/>
      <c r="BD147" s="420"/>
      <c r="BE147" s="420"/>
      <c r="BF147" s="420"/>
      <c r="BG147" s="420"/>
      <c r="BH147" s="420"/>
      <c r="BI147" s="420"/>
      <c r="BJ147" s="420"/>
      <c r="BK147" s="420"/>
      <c r="BL147" s="420"/>
      <c r="BM147" s="420"/>
      <c r="BN147" s="420"/>
      <c r="BO147" s="420"/>
      <c r="BP147" s="420"/>
      <c r="BQ147" s="420"/>
      <c r="BR147" s="420"/>
      <c r="BS147" s="420"/>
      <c r="BT147" s="420"/>
      <c r="BU147" s="420"/>
      <c r="BV147" s="420"/>
      <c r="BW147" s="420"/>
      <c r="BX147" s="420"/>
      <c r="BY147" s="420"/>
      <c r="BZ147" s="420"/>
      <c r="CA147" s="420"/>
      <c r="CB147" s="420"/>
      <c r="CC147" s="420"/>
      <c r="CD147" s="420"/>
      <c r="CE147" s="420"/>
      <c r="CF147" s="420"/>
      <c r="CG147" s="420"/>
      <c r="CH147" s="420"/>
      <c r="CI147" s="420"/>
      <c r="CJ147" s="420"/>
      <c r="CK147" s="420"/>
      <c r="CL147" s="420"/>
      <c r="CM147" s="420"/>
      <c r="CN147" s="420"/>
      <c r="CO147" s="420"/>
      <c r="CP147" s="420"/>
      <c r="CQ147" s="420"/>
      <c r="CR147" s="420"/>
      <c r="CS147" s="420"/>
      <c r="CT147" s="420"/>
      <c r="CU147" s="420"/>
      <c r="CV147" s="420"/>
      <c r="CW147" s="420"/>
      <c r="CX147" s="420"/>
      <c r="CY147" s="420"/>
      <c r="CZ147" s="420"/>
      <c r="DA147" s="420"/>
      <c r="DB147" s="420"/>
      <c r="DC147" s="420"/>
      <c r="DD147" s="420"/>
      <c r="DE147" s="420"/>
      <c r="DF147" s="420"/>
      <c r="DG147" s="420"/>
      <c r="DH147" s="420"/>
      <c r="DI147" s="420"/>
      <c r="DJ147" s="420"/>
      <c r="DK147" s="420"/>
      <c r="DL147" s="420"/>
      <c r="DM147" s="420"/>
      <c r="DN147" s="420"/>
      <c r="DO147" s="420"/>
      <c r="DP147" s="420"/>
      <c r="DQ147" s="420"/>
      <c r="DR147" s="420"/>
      <c r="DS147" s="420"/>
      <c r="DT147" s="420"/>
      <c r="DU147" s="420"/>
      <c r="DV147" s="420"/>
      <c r="DW147" s="420"/>
      <c r="DX147" s="420"/>
      <c r="DY147" s="420"/>
      <c r="DZ147" s="420"/>
      <c r="EA147" s="420"/>
      <c r="EB147" s="420"/>
      <c r="EC147" s="420"/>
      <c r="ED147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verticalDpi="4294967292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F147"/>
  <sheetViews>
    <sheetView showGridLines="0" view="pageBreakPreview" zoomScale="65" zoomScaleNormal="63" zoomScaleSheetLayoutView="65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5" width="12.6640625" style="299" customWidth="1"/>
    <col min="46" max="127" width="12.6640625" style="435" customWidth="1"/>
    <col min="128" max="136" width="12.6640625" style="435"/>
    <col min="137" max="16384" width="12.6640625" style="299"/>
  </cols>
  <sheetData>
    <row r="1" spans="1:136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  <c r="DX1" s="416"/>
      <c r="DY1" s="416"/>
      <c r="DZ1" s="416"/>
      <c r="EA1" s="416"/>
      <c r="EB1" s="416"/>
      <c r="EC1" s="416"/>
      <c r="ED1" s="416"/>
      <c r="EE1" s="416"/>
      <c r="EF1" s="416"/>
    </row>
    <row r="2" spans="1:136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256"/>
      <c r="S2" s="256"/>
      <c r="T2" s="256"/>
      <c r="U2" s="258" t="s">
        <v>225</v>
      </c>
      <c r="V2" s="300" t="s">
        <v>220</v>
      </c>
      <c r="W2" s="256"/>
      <c r="X2" s="256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  <c r="CX2" s="417"/>
      <c r="CY2" s="417"/>
      <c r="CZ2" s="417"/>
      <c r="DA2" s="417"/>
      <c r="DB2" s="417"/>
      <c r="DC2" s="417"/>
      <c r="DD2" s="417"/>
      <c r="DE2" s="417"/>
      <c r="DF2" s="417"/>
      <c r="DG2" s="417"/>
      <c r="DH2" s="417"/>
      <c r="DI2" s="417"/>
      <c r="DJ2" s="417"/>
      <c r="DK2" s="417"/>
      <c r="DL2" s="417"/>
      <c r="DM2" s="417"/>
      <c r="DN2" s="417"/>
      <c r="DO2" s="417"/>
      <c r="DP2" s="417"/>
      <c r="DQ2" s="417"/>
      <c r="DR2" s="417"/>
      <c r="DS2" s="417"/>
      <c r="DT2" s="417"/>
      <c r="DU2" s="417"/>
      <c r="DV2" s="417"/>
      <c r="DW2" s="417"/>
      <c r="DX2" s="417"/>
      <c r="DY2" s="417"/>
      <c r="DZ2" s="417"/>
      <c r="EA2" s="417"/>
      <c r="EB2" s="417"/>
      <c r="EC2" s="417"/>
      <c r="ED2" s="417"/>
      <c r="EE2" s="417"/>
      <c r="EF2" s="417"/>
    </row>
    <row r="3" spans="1:136" s="260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3</v>
      </c>
      <c r="V3" s="310" t="s">
        <v>8</v>
      </c>
      <c r="W3" s="304"/>
      <c r="X3" s="304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  <c r="CX3" s="418"/>
      <c r="CY3" s="418"/>
      <c r="CZ3" s="418"/>
      <c r="DA3" s="418"/>
      <c r="DB3" s="418"/>
      <c r="DC3" s="418"/>
      <c r="DD3" s="418"/>
      <c r="DE3" s="418"/>
      <c r="DF3" s="418"/>
      <c r="DG3" s="418"/>
      <c r="DH3" s="418"/>
      <c r="DI3" s="418"/>
      <c r="DJ3" s="418"/>
      <c r="DK3" s="418"/>
      <c r="DL3" s="418"/>
      <c r="DM3" s="418"/>
      <c r="DN3" s="418"/>
      <c r="DO3" s="418"/>
      <c r="DP3" s="418"/>
      <c r="DQ3" s="418"/>
      <c r="DR3" s="418"/>
      <c r="DS3" s="418"/>
      <c r="DT3" s="418"/>
      <c r="DU3" s="418"/>
      <c r="DV3" s="418"/>
      <c r="DW3" s="418"/>
      <c r="DX3" s="418"/>
      <c r="DY3" s="418"/>
      <c r="DZ3" s="418"/>
      <c r="EA3" s="418"/>
      <c r="EB3" s="418"/>
      <c r="EC3" s="418"/>
      <c r="ED3" s="418"/>
      <c r="EE3" s="418"/>
      <c r="EF3" s="418"/>
    </row>
    <row r="4" spans="1:136" s="266" customFormat="1" ht="20.100000000000001" customHeight="1" x14ac:dyDescent="0.25">
      <c r="A4" s="261"/>
      <c r="B4" s="262"/>
      <c r="C4" s="262"/>
      <c r="D4" s="262"/>
      <c r="E4" s="262"/>
      <c r="F4" s="262"/>
      <c r="G4" s="263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4"/>
      <c r="V4" s="264"/>
      <c r="W4" s="264"/>
      <c r="X4" s="264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  <c r="DX4" s="419"/>
      <c r="DY4" s="419"/>
      <c r="DZ4" s="419"/>
      <c r="EA4" s="419"/>
      <c r="EB4" s="419"/>
      <c r="EC4" s="419"/>
      <c r="ED4" s="419"/>
      <c r="EE4" s="419"/>
      <c r="EF4" s="419"/>
    </row>
    <row r="5" spans="1:136" s="270" customFormat="1" ht="22.5" customHeight="1" thickBot="1" x14ac:dyDescent="0.3">
      <c r="A5" s="267" t="s">
        <v>227</v>
      </c>
      <c r="B5" s="268"/>
      <c r="C5" s="268"/>
      <c r="D5" s="268"/>
      <c r="E5" s="268"/>
      <c r="F5" s="268"/>
      <c r="G5" s="269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  <c r="DX5" s="420"/>
      <c r="DY5" s="420"/>
      <c r="DZ5" s="420"/>
      <c r="EA5" s="420"/>
      <c r="EB5" s="420"/>
      <c r="EC5" s="420"/>
      <c r="ED5" s="420"/>
      <c r="EE5" s="420"/>
      <c r="EF5" s="420"/>
    </row>
    <row r="6" spans="1:136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  <c r="DX6" s="421"/>
      <c r="DY6" s="421"/>
      <c r="DZ6" s="421"/>
      <c r="EA6" s="421"/>
      <c r="EB6" s="421"/>
      <c r="EC6" s="421"/>
      <c r="ED6" s="421"/>
      <c r="EE6" s="421"/>
      <c r="EF6" s="421"/>
    </row>
    <row r="7" spans="1:136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2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  <c r="DX7" s="421"/>
      <c r="DY7" s="421"/>
      <c r="DZ7" s="421"/>
      <c r="EA7" s="421"/>
      <c r="EB7" s="421"/>
      <c r="EC7" s="421"/>
      <c r="ED7" s="421"/>
      <c r="EE7" s="421"/>
      <c r="EF7" s="421"/>
    </row>
    <row r="8" spans="1:136" s="283" customFormat="1" ht="33.9" customHeight="1" x14ac:dyDescent="0.35">
      <c r="A8" s="281" t="s">
        <v>215</v>
      </c>
      <c r="B8" s="282"/>
      <c r="C8" s="641">
        <f t="shared" ref="C8:AP8" si="0">C9</f>
        <v>0</v>
      </c>
      <c r="D8" s="641">
        <f t="shared" si="0"/>
        <v>0</v>
      </c>
      <c r="E8" s="641">
        <f t="shared" si="0"/>
        <v>0</v>
      </c>
      <c r="F8" s="641">
        <f t="shared" si="0"/>
        <v>0</v>
      </c>
      <c r="G8" s="641">
        <f t="shared" si="0"/>
        <v>0</v>
      </c>
      <c r="H8" s="641">
        <f t="shared" si="0"/>
        <v>0</v>
      </c>
      <c r="I8" s="641">
        <f t="shared" si="0"/>
        <v>0</v>
      </c>
      <c r="J8" s="641">
        <f t="shared" si="0"/>
        <v>0</v>
      </c>
      <c r="K8" s="641">
        <f t="shared" si="0"/>
        <v>0</v>
      </c>
      <c r="L8" s="641">
        <f t="shared" si="0"/>
        <v>0</v>
      </c>
      <c r="M8" s="641">
        <f t="shared" si="0"/>
        <v>0</v>
      </c>
      <c r="N8" s="641">
        <f t="shared" si="0"/>
        <v>0</v>
      </c>
      <c r="O8" s="641">
        <f t="shared" si="0"/>
        <v>0</v>
      </c>
      <c r="P8" s="641">
        <f t="shared" si="0"/>
        <v>0</v>
      </c>
      <c r="Q8" s="641">
        <f t="shared" si="0"/>
        <v>1</v>
      </c>
      <c r="R8" s="641">
        <f t="shared" si="0"/>
        <v>1</v>
      </c>
      <c r="S8" s="641">
        <f t="shared" si="0"/>
        <v>0</v>
      </c>
      <c r="T8" s="641">
        <f t="shared" si="0"/>
        <v>33</v>
      </c>
      <c r="U8" s="641">
        <f t="shared" si="0"/>
        <v>2</v>
      </c>
      <c r="V8" s="641">
        <f t="shared" si="0"/>
        <v>0</v>
      </c>
      <c r="W8" s="641">
        <f t="shared" si="0"/>
        <v>490</v>
      </c>
      <c r="X8" s="641">
        <f t="shared" si="0"/>
        <v>78</v>
      </c>
      <c r="Y8" s="641">
        <f t="shared" si="0"/>
        <v>1</v>
      </c>
      <c r="Z8" s="641">
        <f t="shared" si="0"/>
        <v>1</v>
      </c>
      <c r="AA8" s="641">
        <f t="shared" si="0"/>
        <v>0</v>
      </c>
      <c r="AB8" s="641">
        <f t="shared" si="0"/>
        <v>0</v>
      </c>
      <c r="AC8" s="641">
        <f t="shared" si="0"/>
        <v>10</v>
      </c>
      <c r="AD8" s="641">
        <f t="shared" si="0"/>
        <v>6</v>
      </c>
      <c r="AE8" s="641">
        <f t="shared" si="0"/>
        <v>62</v>
      </c>
      <c r="AF8" s="641">
        <f t="shared" si="0"/>
        <v>4</v>
      </c>
      <c r="AG8" s="641">
        <f t="shared" si="0"/>
        <v>151</v>
      </c>
      <c r="AH8" s="641">
        <f t="shared" si="0"/>
        <v>2630</v>
      </c>
      <c r="AI8" s="641">
        <f t="shared" si="0"/>
        <v>1690</v>
      </c>
      <c r="AJ8" s="641">
        <f t="shared" si="0"/>
        <v>2</v>
      </c>
      <c r="AK8" s="641">
        <f t="shared" si="0"/>
        <v>811</v>
      </c>
      <c r="AL8" s="641">
        <f t="shared" si="0"/>
        <v>160</v>
      </c>
      <c r="AM8" s="641">
        <f t="shared" si="0"/>
        <v>22</v>
      </c>
      <c r="AN8" s="641">
        <f t="shared" si="0"/>
        <v>0</v>
      </c>
      <c r="AO8" s="641">
        <f t="shared" si="0"/>
        <v>111</v>
      </c>
      <c r="AP8" s="642">
        <f t="shared" si="0"/>
        <v>6265</v>
      </c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3"/>
      <c r="CH8" s="424"/>
      <c r="CI8" s="424"/>
      <c r="CJ8" s="425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  <c r="DX8" s="424"/>
      <c r="DY8" s="424"/>
      <c r="DZ8" s="424"/>
      <c r="EA8" s="424"/>
      <c r="EB8" s="424"/>
      <c r="EC8" s="424"/>
      <c r="ED8" s="424"/>
      <c r="EE8" s="424"/>
      <c r="EF8" s="424"/>
    </row>
    <row r="9" spans="1:136" s="286" customFormat="1" ht="21" customHeight="1" x14ac:dyDescent="0.35">
      <c r="A9" s="284"/>
      <c r="B9" s="285" t="s">
        <v>54</v>
      </c>
      <c r="C9" s="643">
        <v>0</v>
      </c>
      <c r="D9" s="643">
        <v>0</v>
      </c>
      <c r="E9" s="643">
        <v>0</v>
      </c>
      <c r="F9" s="643">
        <v>0</v>
      </c>
      <c r="G9" s="643">
        <v>0</v>
      </c>
      <c r="H9" s="643">
        <v>0</v>
      </c>
      <c r="I9" s="643">
        <v>0</v>
      </c>
      <c r="J9" s="643">
        <v>0</v>
      </c>
      <c r="K9" s="643">
        <v>0</v>
      </c>
      <c r="L9" s="643">
        <v>0</v>
      </c>
      <c r="M9" s="643">
        <v>0</v>
      </c>
      <c r="N9" s="643">
        <v>0</v>
      </c>
      <c r="O9" s="643">
        <v>0</v>
      </c>
      <c r="P9" s="643">
        <v>0</v>
      </c>
      <c r="Q9" s="643">
        <v>1</v>
      </c>
      <c r="R9" s="643">
        <f>SUM(E9:Q9)</f>
        <v>1</v>
      </c>
      <c r="S9" s="643">
        <v>0</v>
      </c>
      <c r="T9" s="643">
        <v>33</v>
      </c>
      <c r="U9" s="643">
        <v>2</v>
      </c>
      <c r="V9" s="643">
        <v>0</v>
      </c>
      <c r="W9" s="643">
        <v>490</v>
      </c>
      <c r="X9" s="643">
        <v>78</v>
      </c>
      <c r="Y9" s="643">
        <v>1</v>
      </c>
      <c r="Z9" s="643">
        <v>1</v>
      </c>
      <c r="AA9" s="643">
        <v>0</v>
      </c>
      <c r="AB9" s="643">
        <v>0</v>
      </c>
      <c r="AC9" s="643">
        <v>10</v>
      </c>
      <c r="AD9" s="643">
        <v>6</v>
      </c>
      <c r="AE9" s="643">
        <v>62</v>
      </c>
      <c r="AF9" s="643">
        <v>4</v>
      </c>
      <c r="AG9" s="643">
        <v>151</v>
      </c>
      <c r="AH9" s="643">
        <v>2630</v>
      </c>
      <c r="AI9" s="643">
        <v>1690</v>
      </c>
      <c r="AJ9" s="643">
        <v>2</v>
      </c>
      <c r="AK9" s="643">
        <v>811</v>
      </c>
      <c r="AL9" s="643">
        <v>160</v>
      </c>
      <c r="AM9" s="643">
        <v>22</v>
      </c>
      <c r="AN9" s="643">
        <v>0</v>
      </c>
      <c r="AO9" s="643">
        <v>111</v>
      </c>
      <c r="AP9" s="644">
        <f>SUM(S9:AO9)+R9+C9+D9</f>
        <v>6265</v>
      </c>
      <c r="AT9" s="426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7"/>
      <c r="CH9" s="428"/>
      <c r="CI9" s="425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9"/>
      <c r="DW9" s="428"/>
      <c r="DX9" s="428"/>
      <c r="DY9" s="428"/>
      <c r="DZ9" s="428"/>
      <c r="EA9" s="428"/>
      <c r="EB9" s="428"/>
      <c r="EC9" s="428"/>
      <c r="ED9" s="428"/>
      <c r="EE9" s="428"/>
      <c r="EF9" s="428"/>
    </row>
    <row r="10" spans="1:136" s="283" customFormat="1" ht="33.9" customHeight="1" x14ac:dyDescent="0.35">
      <c r="A10" s="281" t="s">
        <v>55</v>
      </c>
      <c r="B10" s="288"/>
      <c r="C10" s="645">
        <f>C11+C15+C18+C22+C29+C38</f>
        <v>0</v>
      </c>
      <c r="D10" s="645">
        <f t="shared" ref="D10:AP10" si="1">D11+D15+D18+D22+D29+D38</f>
        <v>0</v>
      </c>
      <c r="E10" s="645">
        <f t="shared" si="1"/>
        <v>0</v>
      </c>
      <c r="F10" s="645">
        <f t="shared" si="1"/>
        <v>0</v>
      </c>
      <c r="G10" s="645">
        <f t="shared" si="1"/>
        <v>0</v>
      </c>
      <c r="H10" s="645">
        <f t="shared" si="1"/>
        <v>0</v>
      </c>
      <c r="I10" s="645">
        <f t="shared" si="1"/>
        <v>0</v>
      </c>
      <c r="J10" s="645">
        <f t="shared" si="1"/>
        <v>0</v>
      </c>
      <c r="K10" s="645">
        <f t="shared" si="1"/>
        <v>0</v>
      </c>
      <c r="L10" s="645">
        <f t="shared" si="1"/>
        <v>0</v>
      </c>
      <c r="M10" s="645">
        <f t="shared" si="1"/>
        <v>0</v>
      </c>
      <c r="N10" s="645">
        <f t="shared" si="1"/>
        <v>0</v>
      </c>
      <c r="O10" s="645">
        <f t="shared" si="1"/>
        <v>0</v>
      </c>
      <c r="P10" s="645">
        <f t="shared" si="1"/>
        <v>0</v>
      </c>
      <c r="Q10" s="645">
        <f t="shared" si="1"/>
        <v>2</v>
      </c>
      <c r="R10" s="645">
        <f t="shared" si="1"/>
        <v>2</v>
      </c>
      <c r="S10" s="645">
        <f t="shared" si="1"/>
        <v>0</v>
      </c>
      <c r="T10" s="645">
        <f t="shared" si="1"/>
        <v>202</v>
      </c>
      <c r="U10" s="645">
        <f t="shared" si="1"/>
        <v>0</v>
      </c>
      <c r="V10" s="645">
        <f t="shared" si="1"/>
        <v>0</v>
      </c>
      <c r="W10" s="645">
        <f t="shared" si="1"/>
        <v>1022</v>
      </c>
      <c r="X10" s="645">
        <f t="shared" si="1"/>
        <v>166</v>
      </c>
      <c r="Y10" s="645">
        <f t="shared" si="1"/>
        <v>0</v>
      </c>
      <c r="Z10" s="645">
        <f t="shared" si="1"/>
        <v>0</v>
      </c>
      <c r="AA10" s="645">
        <f t="shared" si="1"/>
        <v>0</v>
      </c>
      <c r="AB10" s="645">
        <f t="shared" si="1"/>
        <v>2</v>
      </c>
      <c r="AC10" s="645">
        <f t="shared" si="1"/>
        <v>0</v>
      </c>
      <c r="AD10" s="645">
        <f t="shared" si="1"/>
        <v>3</v>
      </c>
      <c r="AE10" s="645">
        <f t="shared" si="1"/>
        <v>23</v>
      </c>
      <c r="AF10" s="645">
        <f t="shared" si="1"/>
        <v>0</v>
      </c>
      <c r="AG10" s="645">
        <f t="shared" si="1"/>
        <v>566</v>
      </c>
      <c r="AH10" s="645">
        <f t="shared" si="1"/>
        <v>8575</v>
      </c>
      <c r="AI10" s="645">
        <f t="shared" si="1"/>
        <v>11323</v>
      </c>
      <c r="AJ10" s="645">
        <f t="shared" si="1"/>
        <v>946</v>
      </c>
      <c r="AK10" s="645">
        <f t="shared" si="1"/>
        <v>8219</v>
      </c>
      <c r="AL10" s="645">
        <f t="shared" si="1"/>
        <v>1390</v>
      </c>
      <c r="AM10" s="645">
        <f t="shared" si="1"/>
        <v>44</v>
      </c>
      <c r="AN10" s="645">
        <f t="shared" si="1"/>
        <v>0</v>
      </c>
      <c r="AO10" s="645">
        <f t="shared" si="1"/>
        <v>0</v>
      </c>
      <c r="AP10" s="646">
        <f t="shared" si="1"/>
        <v>32483</v>
      </c>
      <c r="AR10" s="286"/>
      <c r="AT10" s="430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7"/>
      <c r="CH10" s="424"/>
      <c r="CI10" s="431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9"/>
      <c r="DW10" s="424"/>
      <c r="DX10" s="424"/>
      <c r="DY10" s="424"/>
      <c r="DZ10" s="424"/>
      <c r="EA10" s="424"/>
      <c r="EB10" s="424"/>
      <c r="EC10" s="424"/>
      <c r="ED10" s="424"/>
      <c r="EE10" s="424"/>
      <c r="EF10" s="424"/>
    </row>
    <row r="11" spans="1:136" s="291" customFormat="1" ht="26.4" customHeight="1" x14ac:dyDescent="0.35">
      <c r="A11" s="289" t="s">
        <v>56</v>
      </c>
      <c r="B11" s="290"/>
      <c r="C11" s="647">
        <f t="shared" ref="C11:AP11" si="2">SUM(C12:C14)</f>
        <v>0</v>
      </c>
      <c r="D11" s="647">
        <f t="shared" si="2"/>
        <v>0</v>
      </c>
      <c r="E11" s="647">
        <f t="shared" si="2"/>
        <v>0</v>
      </c>
      <c r="F11" s="647">
        <f t="shared" si="2"/>
        <v>0</v>
      </c>
      <c r="G11" s="647">
        <f t="shared" si="2"/>
        <v>0</v>
      </c>
      <c r="H11" s="647">
        <f t="shared" si="2"/>
        <v>0</v>
      </c>
      <c r="I11" s="647">
        <f t="shared" si="2"/>
        <v>0</v>
      </c>
      <c r="J11" s="647">
        <f t="shared" si="2"/>
        <v>0</v>
      </c>
      <c r="K11" s="647">
        <f t="shared" si="2"/>
        <v>0</v>
      </c>
      <c r="L11" s="647">
        <f t="shared" si="2"/>
        <v>0</v>
      </c>
      <c r="M11" s="647">
        <f t="shared" si="2"/>
        <v>0</v>
      </c>
      <c r="N11" s="647">
        <f t="shared" si="2"/>
        <v>0</v>
      </c>
      <c r="O11" s="647">
        <f t="shared" si="2"/>
        <v>0</v>
      </c>
      <c r="P11" s="647">
        <f t="shared" si="2"/>
        <v>0</v>
      </c>
      <c r="Q11" s="647">
        <f t="shared" si="2"/>
        <v>2</v>
      </c>
      <c r="R11" s="647">
        <f t="shared" si="2"/>
        <v>2</v>
      </c>
      <c r="S11" s="647">
        <f t="shared" si="2"/>
        <v>0</v>
      </c>
      <c r="T11" s="647">
        <f t="shared" si="2"/>
        <v>77</v>
      </c>
      <c r="U11" s="647">
        <f t="shared" si="2"/>
        <v>0</v>
      </c>
      <c r="V11" s="647">
        <f t="shared" si="2"/>
        <v>0</v>
      </c>
      <c r="W11" s="647">
        <f t="shared" si="2"/>
        <v>368</v>
      </c>
      <c r="X11" s="647">
        <f t="shared" si="2"/>
        <v>21</v>
      </c>
      <c r="Y11" s="647">
        <f t="shared" si="2"/>
        <v>0</v>
      </c>
      <c r="Z11" s="647">
        <f t="shared" si="2"/>
        <v>0</v>
      </c>
      <c r="AA11" s="647">
        <f t="shared" si="2"/>
        <v>0</v>
      </c>
      <c r="AB11" s="647">
        <f t="shared" si="2"/>
        <v>1</v>
      </c>
      <c r="AC11" s="647">
        <f t="shared" si="2"/>
        <v>0</v>
      </c>
      <c r="AD11" s="647">
        <f t="shared" si="2"/>
        <v>0</v>
      </c>
      <c r="AE11" s="647">
        <f t="shared" si="2"/>
        <v>0</v>
      </c>
      <c r="AF11" s="647">
        <f t="shared" si="2"/>
        <v>0</v>
      </c>
      <c r="AG11" s="647">
        <f t="shared" si="2"/>
        <v>414</v>
      </c>
      <c r="AH11" s="647">
        <f t="shared" si="2"/>
        <v>2266</v>
      </c>
      <c r="AI11" s="647">
        <f t="shared" si="2"/>
        <v>2929</v>
      </c>
      <c r="AJ11" s="647">
        <f t="shared" si="2"/>
        <v>40</v>
      </c>
      <c r="AK11" s="647">
        <f t="shared" si="2"/>
        <v>1416</v>
      </c>
      <c r="AL11" s="647">
        <f t="shared" si="2"/>
        <v>203</v>
      </c>
      <c r="AM11" s="647">
        <f t="shared" si="2"/>
        <v>2</v>
      </c>
      <c r="AN11" s="647">
        <f t="shared" si="2"/>
        <v>0</v>
      </c>
      <c r="AO11" s="647">
        <f t="shared" si="2"/>
        <v>0</v>
      </c>
      <c r="AP11" s="648">
        <f t="shared" si="2"/>
        <v>7739</v>
      </c>
      <c r="AR11" s="286"/>
      <c r="AT11" s="432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7"/>
      <c r="CH11" s="424"/>
      <c r="CI11" s="431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29"/>
      <c r="DW11" s="437"/>
      <c r="DX11" s="437"/>
      <c r="DY11" s="437"/>
      <c r="DZ11" s="437"/>
      <c r="EA11" s="437"/>
      <c r="EB11" s="437"/>
      <c r="EC11" s="437"/>
      <c r="ED11" s="437"/>
      <c r="EE11" s="437"/>
      <c r="EF11" s="437"/>
    </row>
    <row r="12" spans="1:136" s="286" customFormat="1" ht="21" customHeight="1" x14ac:dyDescent="0.35">
      <c r="A12" s="292"/>
      <c r="B12" s="285" t="s">
        <v>56</v>
      </c>
      <c r="C12" s="643">
        <v>0</v>
      </c>
      <c r="D12" s="643">
        <v>0</v>
      </c>
      <c r="E12" s="643">
        <v>0</v>
      </c>
      <c r="F12" s="643">
        <v>0</v>
      </c>
      <c r="G12" s="643">
        <v>0</v>
      </c>
      <c r="H12" s="643">
        <v>0</v>
      </c>
      <c r="I12" s="643">
        <v>0</v>
      </c>
      <c r="J12" s="643">
        <v>0</v>
      </c>
      <c r="K12" s="643">
        <v>0</v>
      </c>
      <c r="L12" s="643">
        <v>0</v>
      </c>
      <c r="M12" s="643">
        <v>0</v>
      </c>
      <c r="N12" s="643">
        <v>0</v>
      </c>
      <c r="O12" s="643">
        <v>0</v>
      </c>
      <c r="P12" s="643">
        <v>0</v>
      </c>
      <c r="Q12" s="643">
        <v>0</v>
      </c>
      <c r="R12" s="643">
        <f>SUM(E12:Q12)</f>
        <v>0</v>
      </c>
      <c r="S12" s="643">
        <v>0</v>
      </c>
      <c r="T12" s="643">
        <v>17</v>
      </c>
      <c r="U12" s="643">
        <v>0</v>
      </c>
      <c r="V12" s="643">
        <v>0</v>
      </c>
      <c r="W12" s="643">
        <v>268</v>
      </c>
      <c r="X12" s="643">
        <v>12</v>
      </c>
      <c r="Y12" s="643">
        <v>0</v>
      </c>
      <c r="Z12" s="643">
        <v>0</v>
      </c>
      <c r="AA12" s="643">
        <v>0</v>
      </c>
      <c r="AB12" s="643">
        <v>1</v>
      </c>
      <c r="AC12" s="643">
        <v>0</v>
      </c>
      <c r="AD12" s="643">
        <v>0</v>
      </c>
      <c r="AE12" s="643">
        <v>0</v>
      </c>
      <c r="AF12" s="643">
        <v>0</v>
      </c>
      <c r="AG12" s="643">
        <v>387</v>
      </c>
      <c r="AH12" s="643">
        <v>965</v>
      </c>
      <c r="AI12" s="643">
        <v>1440</v>
      </c>
      <c r="AJ12" s="643">
        <v>0</v>
      </c>
      <c r="AK12" s="643">
        <v>594</v>
      </c>
      <c r="AL12" s="643">
        <v>63</v>
      </c>
      <c r="AM12" s="643">
        <v>1</v>
      </c>
      <c r="AN12" s="643">
        <v>0</v>
      </c>
      <c r="AO12" s="643">
        <v>0</v>
      </c>
      <c r="AP12" s="644">
        <f>SUM(S12:AO12)+R12+C12+D12</f>
        <v>3748</v>
      </c>
      <c r="AT12" s="426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7"/>
      <c r="CH12" s="428"/>
      <c r="CI12" s="425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9"/>
      <c r="DW12" s="428"/>
      <c r="DX12" s="428"/>
      <c r="DY12" s="428"/>
      <c r="DZ12" s="428"/>
      <c r="EA12" s="428"/>
      <c r="EB12" s="428"/>
      <c r="EC12" s="428"/>
      <c r="ED12" s="428"/>
      <c r="EE12" s="428"/>
      <c r="EF12" s="428"/>
    </row>
    <row r="13" spans="1:136" s="286" customFormat="1" ht="21" customHeight="1" x14ac:dyDescent="0.35">
      <c r="A13" s="284"/>
      <c r="B13" s="285" t="s">
        <v>57</v>
      </c>
      <c r="C13" s="643">
        <v>0</v>
      </c>
      <c r="D13" s="643">
        <v>0</v>
      </c>
      <c r="E13" s="643">
        <v>0</v>
      </c>
      <c r="F13" s="643">
        <v>0</v>
      </c>
      <c r="G13" s="643">
        <v>0</v>
      </c>
      <c r="H13" s="643">
        <v>0</v>
      </c>
      <c r="I13" s="643">
        <v>0</v>
      </c>
      <c r="J13" s="643">
        <v>0</v>
      </c>
      <c r="K13" s="643">
        <v>0</v>
      </c>
      <c r="L13" s="643">
        <v>0</v>
      </c>
      <c r="M13" s="643">
        <v>0</v>
      </c>
      <c r="N13" s="643">
        <v>0</v>
      </c>
      <c r="O13" s="643">
        <v>0</v>
      </c>
      <c r="P13" s="643">
        <v>0</v>
      </c>
      <c r="Q13" s="643">
        <v>2</v>
      </c>
      <c r="R13" s="643">
        <f>SUM(E13:Q13)</f>
        <v>2</v>
      </c>
      <c r="S13" s="643">
        <v>0</v>
      </c>
      <c r="T13" s="643">
        <v>13</v>
      </c>
      <c r="U13" s="643">
        <v>0</v>
      </c>
      <c r="V13" s="643">
        <v>0</v>
      </c>
      <c r="W13" s="643">
        <v>43</v>
      </c>
      <c r="X13" s="643">
        <v>1</v>
      </c>
      <c r="Y13" s="643">
        <v>0</v>
      </c>
      <c r="Z13" s="643">
        <v>0</v>
      </c>
      <c r="AA13" s="643">
        <v>0</v>
      </c>
      <c r="AB13" s="643">
        <v>0</v>
      </c>
      <c r="AC13" s="643">
        <v>0</v>
      </c>
      <c r="AD13" s="643">
        <v>0</v>
      </c>
      <c r="AE13" s="643">
        <v>0</v>
      </c>
      <c r="AF13" s="643">
        <v>0</v>
      </c>
      <c r="AG13" s="643">
        <v>10</v>
      </c>
      <c r="AH13" s="643">
        <v>330</v>
      </c>
      <c r="AI13" s="643">
        <v>624</v>
      </c>
      <c r="AJ13" s="643">
        <v>1</v>
      </c>
      <c r="AK13" s="643">
        <v>414</v>
      </c>
      <c r="AL13" s="643">
        <v>58</v>
      </c>
      <c r="AM13" s="643">
        <v>1</v>
      </c>
      <c r="AN13" s="643">
        <v>0</v>
      </c>
      <c r="AO13" s="643">
        <v>0</v>
      </c>
      <c r="AP13" s="644">
        <f>SUM(S13:AO13)+R13+C13+D13</f>
        <v>1497</v>
      </c>
      <c r="AT13" s="426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7"/>
      <c r="CH13" s="428"/>
      <c r="CI13" s="425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9"/>
      <c r="DW13" s="428"/>
      <c r="DX13" s="428"/>
      <c r="DY13" s="428"/>
      <c r="DZ13" s="428"/>
      <c r="EA13" s="428"/>
      <c r="EB13" s="428"/>
      <c r="EC13" s="428"/>
      <c r="ED13" s="428"/>
      <c r="EE13" s="428"/>
      <c r="EF13" s="428"/>
    </row>
    <row r="14" spans="1:136" s="286" customFormat="1" ht="21" customHeight="1" x14ac:dyDescent="0.35">
      <c r="A14" s="293"/>
      <c r="B14" s="285" t="s">
        <v>58</v>
      </c>
      <c r="C14" s="643">
        <v>0</v>
      </c>
      <c r="D14" s="643">
        <v>0</v>
      </c>
      <c r="E14" s="643">
        <v>0</v>
      </c>
      <c r="F14" s="643">
        <v>0</v>
      </c>
      <c r="G14" s="643">
        <v>0</v>
      </c>
      <c r="H14" s="643">
        <v>0</v>
      </c>
      <c r="I14" s="643">
        <v>0</v>
      </c>
      <c r="J14" s="643">
        <v>0</v>
      </c>
      <c r="K14" s="643">
        <v>0</v>
      </c>
      <c r="L14" s="643">
        <v>0</v>
      </c>
      <c r="M14" s="643">
        <v>0</v>
      </c>
      <c r="N14" s="643">
        <v>0</v>
      </c>
      <c r="O14" s="643">
        <v>0</v>
      </c>
      <c r="P14" s="643">
        <v>0</v>
      </c>
      <c r="Q14" s="643">
        <v>0</v>
      </c>
      <c r="R14" s="643">
        <f>SUM(E14:Q14)</f>
        <v>0</v>
      </c>
      <c r="S14" s="643">
        <v>0</v>
      </c>
      <c r="T14" s="643">
        <v>47</v>
      </c>
      <c r="U14" s="643">
        <v>0</v>
      </c>
      <c r="V14" s="643">
        <v>0</v>
      </c>
      <c r="W14" s="643">
        <v>57</v>
      </c>
      <c r="X14" s="643">
        <v>8</v>
      </c>
      <c r="Y14" s="643">
        <v>0</v>
      </c>
      <c r="Z14" s="643">
        <v>0</v>
      </c>
      <c r="AA14" s="643">
        <v>0</v>
      </c>
      <c r="AB14" s="643">
        <v>0</v>
      </c>
      <c r="AC14" s="643">
        <v>0</v>
      </c>
      <c r="AD14" s="643">
        <v>0</v>
      </c>
      <c r="AE14" s="643">
        <v>0</v>
      </c>
      <c r="AF14" s="643">
        <v>0</v>
      </c>
      <c r="AG14" s="643">
        <v>17</v>
      </c>
      <c r="AH14" s="643">
        <v>971</v>
      </c>
      <c r="AI14" s="643">
        <v>865</v>
      </c>
      <c r="AJ14" s="643">
        <v>39</v>
      </c>
      <c r="AK14" s="643">
        <v>408</v>
      </c>
      <c r="AL14" s="643">
        <v>82</v>
      </c>
      <c r="AM14" s="643">
        <v>0</v>
      </c>
      <c r="AN14" s="643">
        <v>0</v>
      </c>
      <c r="AO14" s="643">
        <v>0</v>
      </c>
      <c r="AP14" s="644">
        <f>SUM(S14:AO14)+R14+C14+D14</f>
        <v>2494</v>
      </c>
      <c r="AT14" s="426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7"/>
      <c r="CH14" s="428"/>
      <c r="CI14" s="425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9"/>
      <c r="DW14" s="428"/>
      <c r="DX14" s="428"/>
      <c r="DY14" s="428"/>
      <c r="DZ14" s="428"/>
      <c r="EA14" s="428"/>
      <c r="EB14" s="428"/>
      <c r="EC14" s="428"/>
      <c r="ED14" s="428"/>
      <c r="EE14" s="428"/>
      <c r="EF14" s="428"/>
    </row>
    <row r="15" spans="1:136" s="291" customFormat="1" ht="26.4" customHeight="1" x14ac:dyDescent="0.35">
      <c r="A15" s="289" t="s">
        <v>59</v>
      </c>
      <c r="B15" s="244"/>
      <c r="C15" s="647">
        <f t="shared" ref="C15:AP15" si="3">SUM(C16:C17)</f>
        <v>0</v>
      </c>
      <c r="D15" s="647">
        <f t="shared" si="3"/>
        <v>0</v>
      </c>
      <c r="E15" s="647">
        <f t="shared" si="3"/>
        <v>0</v>
      </c>
      <c r="F15" s="647">
        <f t="shared" si="3"/>
        <v>0</v>
      </c>
      <c r="G15" s="647">
        <f t="shared" si="3"/>
        <v>0</v>
      </c>
      <c r="H15" s="647">
        <f t="shared" si="3"/>
        <v>0</v>
      </c>
      <c r="I15" s="647">
        <f t="shared" si="3"/>
        <v>0</v>
      </c>
      <c r="J15" s="647">
        <f t="shared" si="3"/>
        <v>0</v>
      </c>
      <c r="K15" s="647">
        <f t="shared" si="3"/>
        <v>0</v>
      </c>
      <c r="L15" s="647">
        <f t="shared" si="3"/>
        <v>0</v>
      </c>
      <c r="M15" s="647">
        <f t="shared" si="3"/>
        <v>0</v>
      </c>
      <c r="N15" s="647">
        <f t="shared" si="3"/>
        <v>0</v>
      </c>
      <c r="O15" s="647">
        <f t="shared" si="3"/>
        <v>0</v>
      </c>
      <c r="P15" s="647">
        <f t="shared" si="3"/>
        <v>0</v>
      </c>
      <c r="Q15" s="647">
        <f t="shared" si="3"/>
        <v>0</v>
      </c>
      <c r="R15" s="647">
        <f t="shared" si="3"/>
        <v>0</v>
      </c>
      <c r="S15" s="647">
        <f t="shared" si="3"/>
        <v>0</v>
      </c>
      <c r="T15" s="647">
        <f t="shared" si="3"/>
        <v>27</v>
      </c>
      <c r="U15" s="647">
        <f t="shared" si="3"/>
        <v>0</v>
      </c>
      <c r="V15" s="647">
        <f t="shared" si="3"/>
        <v>0</v>
      </c>
      <c r="W15" s="647">
        <f t="shared" si="3"/>
        <v>131</v>
      </c>
      <c r="X15" s="647">
        <f t="shared" si="3"/>
        <v>8</v>
      </c>
      <c r="Y15" s="647">
        <f t="shared" si="3"/>
        <v>0</v>
      </c>
      <c r="Z15" s="647">
        <f t="shared" si="3"/>
        <v>0</v>
      </c>
      <c r="AA15" s="647">
        <f t="shared" si="3"/>
        <v>0</v>
      </c>
      <c r="AB15" s="647">
        <f t="shared" si="3"/>
        <v>0</v>
      </c>
      <c r="AC15" s="647">
        <f t="shared" si="3"/>
        <v>0</v>
      </c>
      <c r="AD15" s="647">
        <f t="shared" si="3"/>
        <v>0</v>
      </c>
      <c r="AE15" s="647">
        <f t="shared" si="3"/>
        <v>5</v>
      </c>
      <c r="AF15" s="647">
        <f t="shared" si="3"/>
        <v>0</v>
      </c>
      <c r="AG15" s="647">
        <f t="shared" si="3"/>
        <v>11</v>
      </c>
      <c r="AH15" s="647">
        <f t="shared" si="3"/>
        <v>1360</v>
      </c>
      <c r="AI15" s="647">
        <f t="shared" si="3"/>
        <v>1313</v>
      </c>
      <c r="AJ15" s="647">
        <f t="shared" si="3"/>
        <v>0</v>
      </c>
      <c r="AK15" s="647">
        <f t="shared" si="3"/>
        <v>924</v>
      </c>
      <c r="AL15" s="647">
        <f t="shared" si="3"/>
        <v>218</v>
      </c>
      <c r="AM15" s="647">
        <f t="shared" si="3"/>
        <v>2</v>
      </c>
      <c r="AN15" s="647">
        <f t="shared" si="3"/>
        <v>0</v>
      </c>
      <c r="AO15" s="647">
        <f t="shared" si="3"/>
        <v>0</v>
      </c>
      <c r="AP15" s="648">
        <f t="shared" si="3"/>
        <v>3999</v>
      </c>
      <c r="AR15" s="286"/>
      <c r="AT15" s="432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7"/>
      <c r="CH15" s="424"/>
      <c r="CI15" s="431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29"/>
      <c r="DW15" s="437"/>
      <c r="DX15" s="437"/>
      <c r="DY15" s="437"/>
      <c r="DZ15" s="437"/>
      <c r="EA15" s="437"/>
      <c r="EB15" s="437"/>
      <c r="EC15" s="437"/>
      <c r="ED15" s="437"/>
      <c r="EE15" s="437"/>
      <c r="EF15" s="437"/>
    </row>
    <row r="16" spans="1:136" s="286" customFormat="1" ht="21" customHeight="1" x14ac:dyDescent="0.35">
      <c r="A16" s="293"/>
      <c r="B16" s="285" t="s">
        <v>60</v>
      </c>
      <c r="C16" s="643">
        <v>0</v>
      </c>
      <c r="D16" s="643">
        <v>0</v>
      </c>
      <c r="E16" s="643">
        <v>0</v>
      </c>
      <c r="F16" s="643">
        <v>0</v>
      </c>
      <c r="G16" s="643">
        <v>0</v>
      </c>
      <c r="H16" s="643">
        <v>0</v>
      </c>
      <c r="I16" s="643">
        <v>0</v>
      </c>
      <c r="J16" s="643">
        <v>0</v>
      </c>
      <c r="K16" s="643">
        <v>0</v>
      </c>
      <c r="L16" s="643">
        <v>0</v>
      </c>
      <c r="M16" s="643">
        <v>0</v>
      </c>
      <c r="N16" s="643">
        <v>0</v>
      </c>
      <c r="O16" s="643">
        <v>0</v>
      </c>
      <c r="P16" s="643">
        <v>0</v>
      </c>
      <c r="Q16" s="643">
        <v>0</v>
      </c>
      <c r="R16" s="643">
        <f>SUM(E16:Q16)</f>
        <v>0</v>
      </c>
      <c r="S16" s="643">
        <v>0</v>
      </c>
      <c r="T16" s="643">
        <v>10</v>
      </c>
      <c r="U16" s="643">
        <v>0</v>
      </c>
      <c r="V16" s="643">
        <v>0</v>
      </c>
      <c r="W16" s="643">
        <v>66</v>
      </c>
      <c r="X16" s="643">
        <v>4</v>
      </c>
      <c r="Y16" s="643">
        <v>0</v>
      </c>
      <c r="Z16" s="643">
        <v>0</v>
      </c>
      <c r="AA16" s="643">
        <v>0</v>
      </c>
      <c r="AB16" s="643">
        <v>0</v>
      </c>
      <c r="AC16" s="643">
        <v>0</v>
      </c>
      <c r="AD16" s="643">
        <v>0</v>
      </c>
      <c r="AE16" s="643">
        <v>4</v>
      </c>
      <c r="AF16" s="643">
        <v>0</v>
      </c>
      <c r="AG16" s="643">
        <v>4</v>
      </c>
      <c r="AH16" s="643">
        <v>669</v>
      </c>
      <c r="AI16" s="643">
        <v>728</v>
      </c>
      <c r="AJ16" s="643">
        <v>0</v>
      </c>
      <c r="AK16" s="643">
        <v>530</v>
      </c>
      <c r="AL16" s="643">
        <v>124</v>
      </c>
      <c r="AM16" s="643">
        <v>2</v>
      </c>
      <c r="AN16" s="643">
        <v>0</v>
      </c>
      <c r="AO16" s="643">
        <v>0</v>
      </c>
      <c r="AP16" s="644">
        <f>SUM(S16:AO16)+R16+C16+D16</f>
        <v>2141</v>
      </c>
      <c r="AT16" s="426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7"/>
      <c r="CH16" s="428"/>
      <c r="CI16" s="425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9"/>
      <c r="DW16" s="428"/>
      <c r="DX16" s="428"/>
      <c r="DY16" s="428"/>
      <c r="DZ16" s="428"/>
      <c r="EA16" s="428"/>
      <c r="EB16" s="428"/>
      <c r="EC16" s="428"/>
      <c r="ED16" s="428"/>
      <c r="EE16" s="428"/>
      <c r="EF16" s="428"/>
    </row>
    <row r="17" spans="1:136" s="286" customFormat="1" ht="21" customHeight="1" x14ac:dyDescent="0.35">
      <c r="A17" s="293"/>
      <c r="B17" s="285" t="s">
        <v>61</v>
      </c>
      <c r="C17" s="643">
        <v>0</v>
      </c>
      <c r="D17" s="643">
        <v>0</v>
      </c>
      <c r="E17" s="643">
        <v>0</v>
      </c>
      <c r="F17" s="643">
        <v>0</v>
      </c>
      <c r="G17" s="643">
        <v>0</v>
      </c>
      <c r="H17" s="643">
        <v>0</v>
      </c>
      <c r="I17" s="643">
        <v>0</v>
      </c>
      <c r="J17" s="643">
        <v>0</v>
      </c>
      <c r="K17" s="643">
        <v>0</v>
      </c>
      <c r="L17" s="643">
        <v>0</v>
      </c>
      <c r="M17" s="643">
        <v>0</v>
      </c>
      <c r="N17" s="643">
        <v>0</v>
      </c>
      <c r="O17" s="643">
        <v>0</v>
      </c>
      <c r="P17" s="643">
        <v>0</v>
      </c>
      <c r="Q17" s="643">
        <v>0</v>
      </c>
      <c r="R17" s="643">
        <f>SUM(E17:Q17)</f>
        <v>0</v>
      </c>
      <c r="S17" s="643">
        <v>0</v>
      </c>
      <c r="T17" s="643">
        <v>17</v>
      </c>
      <c r="U17" s="643">
        <v>0</v>
      </c>
      <c r="V17" s="643">
        <v>0</v>
      </c>
      <c r="W17" s="643">
        <v>65</v>
      </c>
      <c r="X17" s="643">
        <v>4</v>
      </c>
      <c r="Y17" s="643">
        <v>0</v>
      </c>
      <c r="Z17" s="643">
        <v>0</v>
      </c>
      <c r="AA17" s="643">
        <v>0</v>
      </c>
      <c r="AB17" s="643">
        <v>0</v>
      </c>
      <c r="AC17" s="643">
        <v>0</v>
      </c>
      <c r="AD17" s="643">
        <v>0</v>
      </c>
      <c r="AE17" s="643">
        <v>1</v>
      </c>
      <c r="AF17" s="643">
        <v>0</v>
      </c>
      <c r="AG17" s="643">
        <v>7</v>
      </c>
      <c r="AH17" s="643">
        <v>691</v>
      </c>
      <c r="AI17" s="643">
        <v>585</v>
      </c>
      <c r="AJ17" s="643">
        <v>0</v>
      </c>
      <c r="AK17" s="643">
        <v>394</v>
      </c>
      <c r="AL17" s="643">
        <v>94</v>
      </c>
      <c r="AM17" s="643">
        <v>0</v>
      </c>
      <c r="AN17" s="643">
        <v>0</v>
      </c>
      <c r="AO17" s="643">
        <v>0</v>
      </c>
      <c r="AP17" s="644">
        <f>SUM(S17:AO17)+R17+C17+D17</f>
        <v>1858</v>
      </c>
      <c r="AT17" s="426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7"/>
      <c r="CH17" s="428"/>
      <c r="CI17" s="425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9"/>
      <c r="DW17" s="428"/>
      <c r="DX17" s="428"/>
      <c r="DY17" s="428"/>
      <c r="DZ17" s="428"/>
      <c r="EA17" s="428"/>
      <c r="EB17" s="428"/>
      <c r="EC17" s="428"/>
      <c r="ED17" s="428"/>
      <c r="EE17" s="428"/>
      <c r="EF17" s="428"/>
    </row>
    <row r="18" spans="1:136" s="291" customFormat="1" ht="26.4" customHeight="1" x14ac:dyDescent="0.35">
      <c r="A18" s="289" t="s">
        <v>62</v>
      </c>
      <c r="B18" s="285"/>
      <c r="C18" s="647">
        <f t="shared" ref="C18:AP18" si="4">SUM(C19:C21)</f>
        <v>0</v>
      </c>
      <c r="D18" s="647">
        <f t="shared" si="4"/>
        <v>0</v>
      </c>
      <c r="E18" s="647">
        <f t="shared" si="4"/>
        <v>0</v>
      </c>
      <c r="F18" s="647">
        <f t="shared" si="4"/>
        <v>0</v>
      </c>
      <c r="G18" s="647">
        <f t="shared" si="4"/>
        <v>0</v>
      </c>
      <c r="H18" s="647">
        <f t="shared" si="4"/>
        <v>0</v>
      </c>
      <c r="I18" s="647">
        <f t="shared" si="4"/>
        <v>0</v>
      </c>
      <c r="J18" s="647">
        <f t="shared" si="4"/>
        <v>0</v>
      </c>
      <c r="K18" s="647">
        <f t="shared" si="4"/>
        <v>0</v>
      </c>
      <c r="L18" s="647">
        <f t="shared" si="4"/>
        <v>0</v>
      </c>
      <c r="M18" s="647">
        <f t="shared" si="4"/>
        <v>0</v>
      </c>
      <c r="N18" s="647">
        <f t="shared" si="4"/>
        <v>0</v>
      </c>
      <c r="O18" s="647">
        <f t="shared" si="4"/>
        <v>0</v>
      </c>
      <c r="P18" s="647">
        <f t="shared" si="4"/>
        <v>0</v>
      </c>
      <c r="Q18" s="647">
        <f t="shared" si="4"/>
        <v>0</v>
      </c>
      <c r="R18" s="647">
        <f t="shared" si="4"/>
        <v>0</v>
      </c>
      <c r="S18" s="647">
        <f t="shared" si="4"/>
        <v>0</v>
      </c>
      <c r="T18" s="647">
        <f t="shared" si="4"/>
        <v>12</v>
      </c>
      <c r="U18" s="647">
        <f t="shared" si="4"/>
        <v>0</v>
      </c>
      <c r="V18" s="647">
        <f t="shared" si="4"/>
        <v>0</v>
      </c>
      <c r="W18" s="647">
        <f t="shared" si="4"/>
        <v>114</v>
      </c>
      <c r="X18" s="647">
        <f t="shared" si="4"/>
        <v>50</v>
      </c>
      <c r="Y18" s="647">
        <f t="shared" si="4"/>
        <v>0</v>
      </c>
      <c r="Z18" s="647">
        <f t="shared" si="4"/>
        <v>0</v>
      </c>
      <c r="AA18" s="647">
        <f t="shared" si="4"/>
        <v>0</v>
      </c>
      <c r="AB18" s="647">
        <f t="shared" si="4"/>
        <v>1</v>
      </c>
      <c r="AC18" s="647">
        <f t="shared" si="4"/>
        <v>0</v>
      </c>
      <c r="AD18" s="647">
        <f t="shared" si="4"/>
        <v>0</v>
      </c>
      <c r="AE18" s="647">
        <f t="shared" si="4"/>
        <v>0</v>
      </c>
      <c r="AF18" s="647">
        <f t="shared" si="4"/>
        <v>0</v>
      </c>
      <c r="AG18" s="647">
        <f t="shared" si="4"/>
        <v>25</v>
      </c>
      <c r="AH18" s="647">
        <f t="shared" si="4"/>
        <v>1258</v>
      </c>
      <c r="AI18" s="647">
        <f t="shared" si="4"/>
        <v>1356</v>
      </c>
      <c r="AJ18" s="647">
        <f t="shared" si="4"/>
        <v>483</v>
      </c>
      <c r="AK18" s="647">
        <f t="shared" si="4"/>
        <v>1027</v>
      </c>
      <c r="AL18" s="647">
        <f t="shared" si="4"/>
        <v>221</v>
      </c>
      <c r="AM18" s="647">
        <f t="shared" si="4"/>
        <v>1</v>
      </c>
      <c r="AN18" s="647">
        <f t="shared" si="4"/>
        <v>0</v>
      </c>
      <c r="AO18" s="647">
        <f t="shared" si="4"/>
        <v>0</v>
      </c>
      <c r="AP18" s="648">
        <f t="shared" si="4"/>
        <v>4548</v>
      </c>
      <c r="AR18" s="286"/>
      <c r="AT18" s="432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7"/>
      <c r="CH18" s="424"/>
      <c r="CI18" s="431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29"/>
      <c r="DW18" s="437"/>
      <c r="DX18" s="437"/>
      <c r="DY18" s="437"/>
      <c r="DZ18" s="437"/>
      <c r="EA18" s="437"/>
      <c r="EB18" s="437"/>
      <c r="EC18" s="437"/>
      <c r="ED18" s="437"/>
      <c r="EE18" s="437"/>
      <c r="EF18" s="437"/>
    </row>
    <row r="19" spans="1:136" s="286" customFormat="1" ht="21" customHeight="1" x14ac:dyDescent="0.35">
      <c r="A19" s="293"/>
      <c r="B19" s="285" t="s">
        <v>63</v>
      </c>
      <c r="C19" s="643">
        <v>0</v>
      </c>
      <c r="D19" s="643">
        <v>0</v>
      </c>
      <c r="E19" s="643">
        <v>0</v>
      </c>
      <c r="F19" s="643">
        <v>0</v>
      </c>
      <c r="G19" s="643">
        <v>0</v>
      </c>
      <c r="H19" s="643">
        <v>0</v>
      </c>
      <c r="I19" s="643">
        <v>0</v>
      </c>
      <c r="J19" s="643">
        <v>0</v>
      </c>
      <c r="K19" s="643">
        <v>0</v>
      </c>
      <c r="L19" s="643">
        <v>0</v>
      </c>
      <c r="M19" s="643">
        <v>0</v>
      </c>
      <c r="N19" s="643">
        <v>0</v>
      </c>
      <c r="O19" s="643">
        <v>0</v>
      </c>
      <c r="P19" s="643">
        <v>0</v>
      </c>
      <c r="Q19" s="643">
        <v>0</v>
      </c>
      <c r="R19" s="643">
        <f>SUM(E19:Q19)</f>
        <v>0</v>
      </c>
      <c r="S19" s="643">
        <v>0</v>
      </c>
      <c r="T19" s="643">
        <v>11</v>
      </c>
      <c r="U19" s="643">
        <v>0</v>
      </c>
      <c r="V19" s="643">
        <v>0</v>
      </c>
      <c r="W19" s="643">
        <v>78</v>
      </c>
      <c r="X19" s="643">
        <v>30</v>
      </c>
      <c r="Y19" s="643">
        <v>0</v>
      </c>
      <c r="Z19" s="643">
        <v>0</v>
      </c>
      <c r="AA19" s="643">
        <v>0</v>
      </c>
      <c r="AB19" s="643">
        <v>1</v>
      </c>
      <c r="AC19" s="643">
        <v>0</v>
      </c>
      <c r="AD19" s="643">
        <v>0</v>
      </c>
      <c r="AE19" s="643">
        <v>0</v>
      </c>
      <c r="AF19" s="643">
        <v>0</v>
      </c>
      <c r="AG19" s="643">
        <v>13</v>
      </c>
      <c r="AH19" s="643">
        <v>671</v>
      </c>
      <c r="AI19" s="643">
        <v>667</v>
      </c>
      <c r="AJ19" s="643">
        <v>318</v>
      </c>
      <c r="AK19" s="643">
        <v>463</v>
      </c>
      <c r="AL19" s="643">
        <v>107</v>
      </c>
      <c r="AM19" s="643">
        <v>1</v>
      </c>
      <c r="AN19" s="643">
        <v>0</v>
      </c>
      <c r="AO19" s="643">
        <v>0</v>
      </c>
      <c r="AP19" s="644">
        <f>SUM(S19:AO19)+R19+C19+D19</f>
        <v>2360</v>
      </c>
      <c r="AT19" s="426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7"/>
      <c r="CH19" s="428"/>
      <c r="CI19" s="425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9"/>
      <c r="DW19" s="428"/>
      <c r="DX19" s="428"/>
      <c r="DY19" s="428"/>
      <c r="DZ19" s="428"/>
      <c r="EA19" s="428"/>
      <c r="EB19" s="428"/>
      <c r="EC19" s="428"/>
      <c r="ED19" s="428"/>
      <c r="EE19" s="428"/>
      <c r="EF19" s="428"/>
    </row>
    <row r="20" spans="1:136" s="286" customFormat="1" ht="21" customHeight="1" x14ac:dyDescent="0.35">
      <c r="A20" s="245"/>
      <c r="B20" s="285" t="s">
        <v>64</v>
      </c>
      <c r="C20" s="643">
        <v>0</v>
      </c>
      <c r="D20" s="643">
        <v>0</v>
      </c>
      <c r="E20" s="643">
        <v>0</v>
      </c>
      <c r="F20" s="643">
        <v>0</v>
      </c>
      <c r="G20" s="643">
        <v>0</v>
      </c>
      <c r="H20" s="643">
        <v>0</v>
      </c>
      <c r="I20" s="643">
        <v>0</v>
      </c>
      <c r="J20" s="643">
        <v>0</v>
      </c>
      <c r="K20" s="643">
        <v>0</v>
      </c>
      <c r="L20" s="643">
        <v>0</v>
      </c>
      <c r="M20" s="643">
        <v>0</v>
      </c>
      <c r="N20" s="643">
        <v>0</v>
      </c>
      <c r="O20" s="643">
        <v>0</v>
      </c>
      <c r="P20" s="643">
        <v>0</v>
      </c>
      <c r="Q20" s="643">
        <v>0</v>
      </c>
      <c r="R20" s="643">
        <f>SUM(E20:Q20)</f>
        <v>0</v>
      </c>
      <c r="S20" s="643">
        <v>0</v>
      </c>
      <c r="T20" s="643">
        <v>0</v>
      </c>
      <c r="U20" s="643">
        <v>0</v>
      </c>
      <c r="V20" s="643">
        <v>0</v>
      </c>
      <c r="W20" s="643">
        <v>15</v>
      </c>
      <c r="X20" s="643">
        <v>9</v>
      </c>
      <c r="Y20" s="643">
        <v>0</v>
      </c>
      <c r="Z20" s="643">
        <v>0</v>
      </c>
      <c r="AA20" s="643">
        <v>0</v>
      </c>
      <c r="AB20" s="643">
        <v>0</v>
      </c>
      <c r="AC20" s="643">
        <v>0</v>
      </c>
      <c r="AD20" s="643">
        <v>0</v>
      </c>
      <c r="AE20" s="643">
        <v>0</v>
      </c>
      <c r="AF20" s="643">
        <v>0</v>
      </c>
      <c r="AG20" s="643">
        <v>1</v>
      </c>
      <c r="AH20" s="643">
        <v>411</v>
      </c>
      <c r="AI20" s="643">
        <v>363</v>
      </c>
      <c r="AJ20" s="643">
        <v>83</v>
      </c>
      <c r="AK20" s="643">
        <v>401</v>
      </c>
      <c r="AL20" s="643">
        <v>76</v>
      </c>
      <c r="AM20" s="643">
        <v>0</v>
      </c>
      <c r="AN20" s="643">
        <v>0</v>
      </c>
      <c r="AO20" s="643">
        <v>0</v>
      </c>
      <c r="AP20" s="644">
        <f>SUM(S20:AO20)+R20+C20+D20</f>
        <v>1359</v>
      </c>
      <c r="AT20" s="426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7"/>
      <c r="CH20" s="428"/>
      <c r="CI20" s="425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9"/>
      <c r="DW20" s="428"/>
      <c r="DX20" s="428"/>
      <c r="DY20" s="428"/>
      <c r="DZ20" s="428"/>
      <c r="EA20" s="428"/>
      <c r="EB20" s="428"/>
      <c r="EC20" s="428"/>
      <c r="ED20" s="428"/>
      <c r="EE20" s="428"/>
      <c r="EF20" s="428"/>
    </row>
    <row r="21" spans="1:136" s="286" customFormat="1" ht="21" customHeight="1" x14ac:dyDescent="0.35">
      <c r="A21" s="245"/>
      <c r="B21" s="285" t="s">
        <v>65</v>
      </c>
      <c r="C21" s="643">
        <v>0</v>
      </c>
      <c r="D21" s="643">
        <v>0</v>
      </c>
      <c r="E21" s="643">
        <v>0</v>
      </c>
      <c r="F21" s="643">
        <v>0</v>
      </c>
      <c r="G21" s="643">
        <v>0</v>
      </c>
      <c r="H21" s="643">
        <v>0</v>
      </c>
      <c r="I21" s="643">
        <v>0</v>
      </c>
      <c r="J21" s="643">
        <v>0</v>
      </c>
      <c r="K21" s="643">
        <v>0</v>
      </c>
      <c r="L21" s="643">
        <v>0</v>
      </c>
      <c r="M21" s="643">
        <v>0</v>
      </c>
      <c r="N21" s="643">
        <v>0</v>
      </c>
      <c r="O21" s="643">
        <v>0</v>
      </c>
      <c r="P21" s="643">
        <v>0</v>
      </c>
      <c r="Q21" s="643">
        <v>0</v>
      </c>
      <c r="R21" s="643">
        <f>SUM(E21:Q21)</f>
        <v>0</v>
      </c>
      <c r="S21" s="643">
        <v>0</v>
      </c>
      <c r="T21" s="643">
        <v>1</v>
      </c>
      <c r="U21" s="643">
        <v>0</v>
      </c>
      <c r="V21" s="643">
        <v>0</v>
      </c>
      <c r="W21" s="643">
        <v>21</v>
      </c>
      <c r="X21" s="643">
        <v>11</v>
      </c>
      <c r="Y21" s="643">
        <v>0</v>
      </c>
      <c r="Z21" s="643">
        <v>0</v>
      </c>
      <c r="AA21" s="643">
        <v>0</v>
      </c>
      <c r="AB21" s="643">
        <v>0</v>
      </c>
      <c r="AC21" s="643">
        <v>0</v>
      </c>
      <c r="AD21" s="643">
        <v>0</v>
      </c>
      <c r="AE21" s="643">
        <v>0</v>
      </c>
      <c r="AF21" s="643">
        <v>0</v>
      </c>
      <c r="AG21" s="643">
        <v>11</v>
      </c>
      <c r="AH21" s="643">
        <v>176</v>
      </c>
      <c r="AI21" s="643">
        <v>326</v>
      </c>
      <c r="AJ21" s="643">
        <v>82</v>
      </c>
      <c r="AK21" s="643">
        <v>163</v>
      </c>
      <c r="AL21" s="643">
        <v>38</v>
      </c>
      <c r="AM21" s="643">
        <v>0</v>
      </c>
      <c r="AN21" s="643">
        <v>0</v>
      </c>
      <c r="AO21" s="643">
        <v>0</v>
      </c>
      <c r="AP21" s="644">
        <f>SUM(S21:AO21)+R21+C21+D21</f>
        <v>829</v>
      </c>
      <c r="AT21" s="426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7"/>
      <c r="CH21" s="428"/>
      <c r="CI21" s="425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9"/>
      <c r="DW21" s="428"/>
      <c r="DX21" s="428"/>
      <c r="DY21" s="428"/>
      <c r="DZ21" s="428"/>
      <c r="EA21" s="428"/>
      <c r="EB21" s="428"/>
      <c r="EC21" s="428"/>
      <c r="ED21" s="428"/>
      <c r="EE21" s="428"/>
      <c r="EF21" s="428"/>
    </row>
    <row r="22" spans="1:136" s="291" customFormat="1" ht="26.4" customHeight="1" x14ac:dyDescent="0.35">
      <c r="A22" s="289" t="s">
        <v>66</v>
      </c>
      <c r="B22" s="294"/>
      <c r="C22" s="647">
        <f t="shared" ref="C22:AP22" si="5">SUM(C23:C28)</f>
        <v>0</v>
      </c>
      <c r="D22" s="647">
        <f t="shared" si="5"/>
        <v>0</v>
      </c>
      <c r="E22" s="647">
        <f t="shared" si="5"/>
        <v>0</v>
      </c>
      <c r="F22" s="647">
        <f t="shared" si="5"/>
        <v>0</v>
      </c>
      <c r="G22" s="647">
        <f t="shared" si="5"/>
        <v>0</v>
      </c>
      <c r="H22" s="647">
        <f t="shared" si="5"/>
        <v>0</v>
      </c>
      <c r="I22" s="647">
        <f t="shared" si="5"/>
        <v>0</v>
      </c>
      <c r="J22" s="647">
        <f t="shared" si="5"/>
        <v>0</v>
      </c>
      <c r="K22" s="647">
        <f t="shared" si="5"/>
        <v>0</v>
      </c>
      <c r="L22" s="647">
        <f t="shared" si="5"/>
        <v>0</v>
      </c>
      <c r="M22" s="647">
        <f t="shared" si="5"/>
        <v>0</v>
      </c>
      <c r="N22" s="647">
        <f t="shared" si="5"/>
        <v>0</v>
      </c>
      <c r="O22" s="647">
        <f t="shared" si="5"/>
        <v>0</v>
      </c>
      <c r="P22" s="647">
        <f t="shared" si="5"/>
        <v>0</v>
      </c>
      <c r="Q22" s="647">
        <f t="shared" si="5"/>
        <v>0</v>
      </c>
      <c r="R22" s="647">
        <f t="shared" si="5"/>
        <v>0</v>
      </c>
      <c r="S22" s="647">
        <f t="shared" si="5"/>
        <v>0</v>
      </c>
      <c r="T22" s="647">
        <f t="shared" si="5"/>
        <v>57</v>
      </c>
      <c r="U22" s="647">
        <f t="shared" si="5"/>
        <v>0</v>
      </c>
      <c r="V22" s="647">
        <f t="shared" si="5"/>
        <v>0</v>
      </c>
      <c r="W22" s="647">
        <f t="shared" si="5"/>
        <v>222</v>
      </c>
      <c r="X22" s="647">
        <f t="shared" si="5"/>
        <v>48</v>
      </c>
      <c r="Y22" s="647">
        <f t="shared" si="5"/>
        <v>0</v>
      </c>
      <c r="Z22" s="647">
        <f t="shared" si="5"/>
        <v>0</v>
      </c>
      <c r="AA22" s="647">
        <f t="shared" si="5"/>
        <v>0</v>
      </c>
      <c r="AB22" s="647">
        <f t="shared" si="5"/>
        <v>0</v>
      </c>
      <c r="AC22" s="647">
        <f t="shared" si="5"/>
        <v>0</v>
      </c>
      <c r="AD22" s="647">
        <f t="shared" si="5"/>
        <v>2</v>
      </c>
      <c r="AE22" s="647">
        <f t="shared" si="5"/>
        <v>17</v>
      </c>
      <c r="AF22" s="647">
        <f t="shared" si="5"/>
        <v>0</v>
      </c>
      <c r="AG22" s="647">
        <f t="shared" si="5"/>
        <v>47</v>
      </c>
      <c r="AH22" s="647">
        <f t="shared" si="5"/>
        <v>1813</v>
      </c>
      <c r="AI22" s="647">
        <f t="shared" si="5"/>
        <v>2991</v>
      </c>
      <c r="AJ22" s="647">
        <f t="shared" si="5"/>
        <v>96</v>
      </c>
      <c r="AK22" s="647">
        <f t="shared" si="5"/>
        <v>2592</v>
      </c>
      <c r="AL22" s="647">
        <f t="shared" si="5"/>
        <v>340</v>
      </c>
      <c r="AM22" s="647">
        <f t="shared" si="5"/>
        <v>37</v>
      </c>
      <c r="AN22" s="647">
        <f t="shared" si="5"/>
        <v>0</v>
      </c>
      <c r="AO22" s="647">
        <f t="shared" si="5"/>
        <v>0</v>
      </c>
      <c r="AP22" s="648">
        <f t="shared" si="5"/>
        <v>8262</v>
      </c>
      <c r="AR22" s="286"/>
      <c r="AT22" s="432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7"/>
      <c r="CH22" s="424"/>
      <c r="CI22" s="431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29"/>
      <c r="DW22" s="437"/>
      <c r="DX22" s="437"/>
      <c r="DY22" s="437"/>
      <c r="DZ22" s="437"/>
      <c r="EA22" s="437"/>
      <c r="EB22" s="437"/>
      <c r="EC22" s="437"/>
      <c r="ED22" s="437"/>
      <c r="EE22" s="437"/>
      <c r="EF22" s="437"/>
    </row>
    <row r="23" spans="1:136" s="286" customFormat="1" ht="21" customHeight="1" x14ac:dyDescent="0.35">
      <c r="A23" s="245"/>
      <c r="B23" s="285" t="s">
        <v>67</v>
      </c>
      <c r="C23" s="643">
        <v>0</v>
      </c>
      <c r="D23" s="643">
        <v>0</v>
      </c>
      <c r="E23" s="643">
        <v>0</v>
      </c>
      <c r="F23" s="643">
        <v>0</v>
      </c>
      <c r="G23" s="643">
        <v>0</v>
      </c>
      <c r="H23" s="643">
        <v>0</v>
      </c>
      <c r="I23" s="643">
        <v>0</v>
      </c>
      <c r="J23" s="643">
        <v>0</v>
      </c>
      <c r="K23" s="643">
        <v>0</v>
      </c>
      <c r="L23" s="643">
        <v>0</v>
      </c>
      <c r="M23" s="643">
        <v>0</v>
      </c>
      <c r="N23" s="643">
        <v>0</v>
      </c>
      <c r="O23" s="643">
        <v>0</v>
      </c>
      <c r="P23" s="643">
        <v>0</v>
      </c>
      <c r="Q23" s="643">
        <v>0</v>
      </c>
      <c r="R23" s="643">
        <f t="shared" ref="R23:R28" si="6">SUM(E23:Q23)</f>
        <v>0</v>
      </c>
      <c r="S23" s="643">
        <v>0</v>
      </c>
      <c r="T23" s="643">
        <v>13</v>
      </c>
      <c r="U23" s="643">
        <v>0</v>
      </c>
      <c r="V23" s="643">
        <v>0</v>
      </c>
      <c r="W23" s="643">
        <v>36</v>
      </c>
      <c r="X23" s="643">
        <v>0</v>
      </c>
      <c r="Y23" s="643">
        <v>0</v>
      </c>
      <c r="Z23" s="643">
        <v>0</v>
      </c>
      <c r="AA23" s="643">
        <v>0</v>
      </c>
      <c r="AB23" s="643">
        <v>0</v>
      </c>
      <c r="AC23" s="643">
        <v>0</v>
      </c>
      <c r="AD23" s="643">
        <v>0</v>
      </c>
      <c r="AE23" s="643">
        <v>1</v>
      </c>
      <c r="AF23" s="643">
        <v>0</v>
      </c>
      <c r="AG23" s="643">
        <v>8</v>
      </c>
      <c r="AH23" s="643">
        <v>429</v>
      </c>
      <c r="AI23" s="643">
        <v>550</v>
      </c>
      <c r="AJ23" s="643">
        <v>0</v>
      </c>
      <c r="AK23" s="643">
        <v>478</v>
      </c>
      <c r="AL23" s="643">
        <v>39</v>
      </c>
      <c r="AM23" s="643">
        <v>6</v>
      </c>
      <c r="AN23" s="643">
        <v>0</v>
      </c>
      <c r="AO23" s="643">
        <v>0</v>
      </c>
      <c r="AP23" s="644">
        <f t="shared" ref="AP23:AP28" si="7">SUM(S23:AO23)+R23+C23+D23</f>
        <v>1560</v>
      </c>
      <c r="AT23" s="426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7"/>
      <c r="CH23" s="428"/>
      <c r="CI23" s="425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9"/>
      <c r="DW23" s="428"/>
      <c r="DX23" s="428"/>
      <c r="DY23" s="428"/>
      <c r="DZ23" s="428"/>
      <c r="EA23" s="428"/>
      <c r="EB23" s="428"/>
      <c r="EC23" s="428"/>
      <c r="ED23" s="428"/>
      <c r="EE23" s="428"/>
      <c r="EF23" s="428"/>
    </row>
    <row r="24" spans="1:136" s="286" customFormat="1" ht="21" customHeight="1" x14ac:dyDescent="0.35">
      <c r="A24" s="245"/>
      <c r="B24" s="285" t="s">
        <v>68</v>
      </c>
      <c r="C24" s="643">
        <v>0</v>
      </c>
      <c r="D24" s="643">
        <v>0</v>
      </c>
      <c r="E24" s="643">
        <v>0</v>
      </c>
      <c r="F24" s="643">
        <v>0</v>
      </c>
      <c r="G24" s="643">
        <v>0</v>
      </c>
      <c r="H24" s="643">
        <v>0</v>
      </c>
      <c r="I24" s="643">
        <v>0</v>
      </c>
      <c r="J24" s="643">
        <v>0</v>
      </c>
      <c r="K24" s="643">
        <v>0</v>
      </c>
      <c r="L24" s="643">
        <v>0</v>
      </c>
      <c r="M24" s="643">
        <v>0</v>
      </c>
      <c r="N24" s="643">
        <v>0</v>
      </c>
      <c r="O24" s="643">
        <v>0</v>
      </c>
      <c r="P24" s="643">
        <v>0</v>
      </c>
      <c r="Q24" s="643">
        <v>0</v>
      </c>
      <c r="R24" s="643">
        <f t="shared" si="6"/>
        <v>0</v>
      </c>
      <c r="S24" s="643">
        <v>0</v>
      </c>
      <c r="T24" s="643">
        <v>5</v>
      </c>
      <c r="U24" s="643">
        <v>0</v>
      </c>
      <c r="V24" s="643">
        <v>0</v>
      </c>
      <c r="W24" s="643">
        <v>11</v>
      </c>
      <c r="X24" s="643">
        <v>3</v>
      </c>
      <c r="Y24" s="643">
        <v>0</v>
      </c>
      <c r="Z24" s="643">
        <v>0</v>
      </c>
      <c r="AA24" s="643">
        <v>0</v>
      </c>
      <c r="AB24" s="643">
        <v>0</v>
      </c>
      <c r="AC24" s="643">
        <v>0</v>
      </c>
      <c r="AD24" s="643">
        <v>0</v>
      </c>
      <c r="AE24" s="643">
        <v>0</v>
      </c>
      <c r="AF24" s="643">
        <v>0</v>
      </c>
      <c r="AG24" s="643">
        <v>9</v>
      </c>
      <c r="AH24" s="643">
        <v>199</v>
      </c>
      <c r="AI24" s="643">
        <v>406</v>
      </c>
      <c r="AJ24" s="643">
        <v>0</v>
      </c>
      <c r="AK24" s="643">
        <v>487</v>
      </c>
      <c r="AL24" s="643">
        <v>46</v>
      </c>
      <c r="AM24" s="643">
        <v>0</v>
      </c>
      <c r="AN24" s="643">
        <v>0</v>
      </c>
      <c r="AO24" s="643">
        <v>0</v>
      </c>
      <c r="AP24" s="644">
        <f t="shared" si="7"/>
        <v>1166</v>
      </c>
      <c r="AT24" s="426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7"/>
      <c r="CH24" s="428"/>
      <c r="CI24" s="425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9"/>
      <c r="DW24" s="428"/>
      <c r="DX24" s="428"/>
      <c r="DY24" s="428"/>
      <c r="DZ24" s="428"/>
      <c r="EA24" s="428"/>
      <c r="EB24" s="428"/>
      <c r="EC24" s="428"/>
      <c r="ED24" s="428"/>
      <c r="EE24" s="428"/>
      <c r="EF24" s="428"/>
    </row>
    <row r="25" spans="1:136" s="286" customFormat="1" ht="21" customHeight="1" x14ac:dyDescent="0.35">
      <c r="A25" s="245"/>
      <c r="B25" s="285" t="s">
        <v>69</v>
      </c>
      <c r="C25" s="643">
        <v>0</v>
      </c>
      <c r="D25" s="643">
        <v>0</v>
      </c>
      <c r="E25" s="643">
        <v>0</v>
      </c>
      <c r="F25" s="643">
        <v>0</v>
      </c>
      <c r="G25" s="643">
        <v>0</v>
      </c>
      <c r="H25" s="643">
        <v>0</v>
      </c>
      <c r="I25" s="643">
        <v>0</v>
      </c>
      <c r="J25" s="643">
        <v>0</v>
      </c>
      <c r="K25" s="643">
        <v>0</v>
      </c>
      <c r="L25" s="643">
        <v>0</v>
      </c>
      <c r="M25" s="643">
        <v>0</v>
      </c>
      <c r="N25" s="643">
        <v>0</v>
      </c>
      <c r="O25" s="643">
        <v>0</v>
      </c>
      <c r="P25" s="643">
        <v>0</v>
      </c>
      <c r="Q25" s="643">
        <v>0</v>
      </c>
      <c r="R25" s="643">
        <f t="shared" si="6"/>
        <v>0</v>
      </c>
      <c r="S25" s="643">
        <v>0</v>
      </c>
      <c r="T25" s="643">
        <v>1</v>
      </c>
      <c r="U25" s="643">
        <v>0</v>
      </c>
      <c r="V25" s="643">
        <v>0</v>
      </c>
      <c r="W25" s="643">
        <v>1</v>
      </c>
      <c r="X25" s="643">
        <v>0</v>
      </c>
      <c r="Y25" s="643">
        <v>0</v>
      </c>
      <c r="Z25" s="643">
        <v>0</v>
      </c>
      <c r="AA25" s="643">
        <v>0</v>
      </c>
      <c r="AB25" s="643">
        <v>0</v>
      </c>
      <c r="AC25" s="643">
        <v>0</v>
      </c>
      <c r="AD25" s="643">
        <v>0</v>
      </c>
      <c r="AE25" s="643">
        <v>0</v>
      </c>
      <c r="AF25" s="643">
        <v>0</v>
      </c>
      <c r="AG25" s="643">
        <v>0</v>
      </c>
      <c r="AH25" s="643">
        <v>60</v>
      </c>
      <c r="AI25" s="643">
        <v>202</v>
      </c>
      <c r="AJ25" s="643">
        <v>0</v>
      </c>
      <c r="AK25" s="643">
        <v>143</v>
      </c>
      <c r="AL25" s="643">
        <v>25</v>
      </c>
      <c r="AM25" s="643">
        <v>0</v>
      </c>
      <c r="AN25" s="643">
        <v>0</v>
      </c>
      <c r="AO25" s="643">
        <v>0</v>
      </c>
      <c r="AP25" s="644">
        <f t="shared" si="7"/>
        <v>432</v>
      </c>
      <c r="AT25" s="426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7"/>
      <c r="CH25" s="428"/>
      <c r="CI25" s="425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9"/>
      <c r="DW25" s="428"/>
      <c r="DX25" s="428"/>
      <c r="DY25" s="428"/>
      <c r="DZ25" s="428"/>
      <c r="EA25" s="428"/>
      <c r="EB25" s="428"/>
      <c r="EC25" s="428"/>
      <c r="ED25" s="428"/>
      <c r="EE25" s="428"/>
      <c r="EF25" s="428"/>
    </row>
    <row r="26" spans="1:136" s="286" customFormat="1" ht="21" customHeight="1" x14ac:dyDescent="0.35">
      <c r="A26" s="245"/>
      <c r="B26" s="285" t="s">
        <v>70</v>
      </c>
      <c r="C26" s="643">
        <v>0</v>
      </c>
      <c r="D26" s="643">
        <v>0</v>
      </c>
      <c r="E26" s="643">
        <v>0</v>
      </c>
      <c r="F26" s="643">
        <v>0</v>
      </c>
      <c r="G26" s="643">
        <v>0</v>
      </c>
      <c r="H26" s="643">
        <v>0</v>
      </c>
      <c r="I26" s="643">
        <v>0</v>
      </c>
      <c r="J26" s="643">
        <v>0</v>
      </c>
      <c r="K26" s="643">
        <v>0</v>
      </c>
      <c r="L26" s="643">
        <v>0</v>
      </c>
      <c r="M26" s="643">
        <v>0</v>
      </c>
      <c r="N26" s="643">
        <v>0</v>
      </c>
      <c r="O26" s="643">
        <v>0</v>
      </c>
      <c r="P26" s="643">
        <v>0</v>
      </c>
      <c r="Q26" s="643">
        <v>0</v>
      </c>
      <c r="R26" s="643">
        <f t="shared" si="6"/>
        <v>0</v>
      </c>
      <c r="S26" s="643">
        <v>0</v>
      </c>
      <c r="T26" s="643">
        <v>19</v>
      </c>
      <c r="U26" s="643">
        <v>0</v>
      </c>
      <c r="V26" s="643">
        <v>0</v>
      </c>
      <c r="W26" s="643">
        <v>133</v>
      </c>
      <c r="X26" s="643">
        <v>26</v>
      </c>
      <c r="Y26" s="643">
        <v>0</v>
      </c>
      <c r="Z26" s="643">
        <v>0</v>
      </c>
      <c r="AA26" s="643">
        <v>0</v>
      </c>
      <c r="AB26" s="643">
        <v>0</v>
      </c>
      <c r="AC26" s="643">
        <v>0</v>
      </c>
      <c r="AD26" s="643">
        <v>2</v>
      </c>
      <c r="AE26" s="643">
        <v>16</v>
      </c>
      <c r="AF26" s="643">
        <v>0</v>
      </c>
      <c r="AG26" s="643">
        <v>12</v>
      </c>
      <c r="AH26" s="643">
        <v>733</v>
      </c>
      <c r="AI26" s="643">
        <v>1112</v>
      </c>
      <c r="AJ26" s="643">
        <v>96</v>
      </c>
      <c r="AK26" s="643">
        <v>779</v>
      </c>
      <c r="AL26" s="643">
        <v>108</v>
      </c>
      <c r="AM26" s="643">
        <v>16</v>
      </c>
      <c r="AN26" s="643">
        <v>0</v>
      </c>
      <c r="AO26" s="643">
        <v>0</v>
      </c>
      <c r="AP26" s="644">
        <f t="shared" si="7"/>
        <v>3052</v>
      </c>
      <c r="AT26" s="426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7"/>
      <c r="CH26" s="428"/>
      <c r="CI26" s="425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9"/>
      <c r="DW26" s="428"/>
      <c r="DX26" s="428"/>
      <c r="DY26" s="428"/>
      <c r="DZ26" s="428"/>
      <c r="EA26" s="428"/>
      <c r="EB26" s="428"/>
      <c r="EC26" s="428"/>
      <c r="ED26" s="428"/>
      <c r="EE26" s="428"/>
      <c r="EF26" s="428"/>
    </row>
    <row r="27" spans="1:136" s="286" customFormat="1" ht="21" customHeight="1" x14ac:dyDescent="0.35">
      <c r="A27" s="245"/>
      <c r="B27" s="285" t="s">
        <v>71</v>
      </c>
      <c r="C27" s="643">
        <v>0</v>
      </c>
      <c r="D27" s="643">
        <v>0</v>
      </c>
      <c r="E27" s="643">
        <v>0</v>
      </c>
      <c r="F27" s="643">
        <v>0</v>
      </c>
      <c r="G27" s="643">
        <v>0</v>
      </c>
      <c r="H27" s="643">
        <v>0</v>
      </c>
      <c r="I27" s="643">
        <v>0</v>
      </c>
      <c r="J27" s="643">
        <v>0</v>
      </c>
      <c r="K27" s="643">
        <v>0</v>
      </c>
      <c r="L27" s="643">
        <v>0</v>
      </c>
      <c r="M27" s="643">
        <v>0</v>
      </c>
      <c r="N27" s="643">
        <v>0</v>
      </c>
      <c r="O27" s="643">
        <v>0</v>
      </c>
      <c r="P27" s="643">
        <v>0</v>
      </c>
      <c r="Q27" s="643">
        <v>0</v>
      </c>
      <c r="R27" s="643">
        <f t="shared" si="6"/>
        <v>0</v>
      </c>
      <c r="S27" s="643">
        <v>0</v>
      </c>
      <c r="T27" s="643">
        <v>1</v>
      </c>
      <c r="U27" s="643">
        <v>0</v>
      </c>
      <c r="V27" s="643">
        <v>0</v>
      </c>
      <c r="W27" s="643">
        <v>6</v>
      </c>
      <c r="X27" s="643">
        <v>15</v>
      </c>
      <c r="Y27" s="643">
        <v>0</v>
      </c>
      <c r="Z27" s="643">
        <v>0</v>
      </c>
      <c r="AA27" s="643">
        <v>0</v>
      </c>
      <c r="AB27" s="643">
        <v>0</v>
      </c>
      <c r="AC27" s="643">
        <v>0</v>
      </c>
      <c r="AD27" s="643">
        <v>0</v>
      </c>
      <c r="AE27" s="643">
        <v>0</v>
      </c>
      <c r="AF27" s="643">
        <v>0</v>
      </c>
      <c r="AG27" s="643">
        <v>5</v>
      </c>
      <c r="AH27" s="643">
        <v>168</v>
      </c>
      <c r="AI27" s="643">
        <v>195</v>
      </c>
      <c r="AJ27" s="643">
        <v>0</v>
      </c>
      <c r="AK27" s="643">
        <v>46</v>
      </c>
      <c r="AL27" s="643">
        <v>15</v>
      </c>
      <c r="AM27" s="643">
        <v>10</v>
      </c>
      <c r="AN27" s="643">
        <v>0</v>
      </c>
      <c r="AO27" s="643">
        <v>0</v>
      </c>
      <c r="AP27" s="644">
        <f t="shared" si="7"/>
        <v>461</v>
      </c>
      <c r="AT27" s="426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7"/>
      <c r="CH27" s="428"/>
      <c r="CI27" s="425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9"/>
      <c r="DW27" s="428"/>
      <c r="DX27" s="428"/>
      <c r="DY27" s="428"/>
      <c r="DZ27" s="428"/>
      <c r="EA27" s="428"/>
      <c r="EB27" s="428"/>
      <c r="EC27" s="428"/>
      <c r="ED27" s="428"/>
      <c r="EE27" s="428"/>
      <c r="EF27" s="428"/>
    </row>
    <row r="28" spans="1:136" s="286" customFormat="1" ht="21" customHeight="1" x14ac:dyDescent="0.35">
      <c r="A28" s="245"/>
      <c r="B28" s="285" t="s">
        <v>72</v>
      </c>
      <c r="C28" s="643">
        <v>0</v>
      </c>
      <c r="D28" s="643">
        <v>0</v>
      </c>
      <c r="E28" s="643">
        <v>0</v>
      </c>
      <c r="F28" s="643">
        <v>0</v>
      </c>
      <c r="G28" s="643">
        <v>0</v>
      </c>
      <c r="H28" s="643">
        <v>0</v>
      </c>
      <c r="I28" s="643">
        <v>0</v>
      </c>
      <c r="J28" s="643">
        <v>0</v>
      </c>
      <c r="K28" s="643">
        <v>0</v>
      </c>
      <c r="L28" s="643">
        <v>0</v>
      </c>
      <c r="M28" s="643">
        <v>0</v>
      </c>
      <c r="N28" s="643">
        <v>0</v>
      </c>
      <c r="O28" s="643">
        <v>0</v>
      </c>
      <c r="P28" s="643">
        <v>0</v>
      </c>
      <c r="Q28" s="643">
        <v>0</v>
      </c>
      <c r="R28" s="643">
        <f t="shared" si="6"/>
        <v>0</v>
      </c>
      <c r="S28" s="643">
        <v>0</v>
      </c>
      <c r="T28" s="643">
        <v>18</v>
      </c>
      <c r="U28" s="643">
        <v>0</v>
      </c>
      <c r="V28" s="643">
        <v>0</v>
      </c>
      <c r="W28" s="643">
        <v>35</v>
      </c>
      <c r="X28" s="643">
        <v>4</v>
      </c>
      <c r="Y28" s="643">
        <v>0</v>
      </c>
      <c r="Z28" s="643">
        <v>0</v>
      </c>
      <c r="AA28" s="643">
        <v>0</v>
      </c>
      <c r="AB28" s="643">
        <v>0</v>
      </c>
      <c r="AC28" s="643">
        <v>0</v>
      </c>
      <c r="AD28" s="643">
        <v>0</v>
      </c>
      <c r="AE28" s="643">
        <v>0</v>
      </c>
      <c r="AF28" s="643">
        <v>0</v>
      </c>
      <c r="AG28" s="643">
        <v>13</v>
      </c>
      <c r="AH28" s="643">
        <v>224</v>
      </c>
      <c r="AI28" s="643">
        <v>526</v>
      </c>
      <c r="AJ28" s="643">
        <v>0</v>
      </c>
      <c r="AK28" s="643">
        <v>659</v>
      </c>
      <c r="AL28" s="643">
        <v>107</v>
      </c>
      <c r="AM28" s="643">
        <v>5</v>
      </c>
      <c r="AN28" s="643">
        <v>0</v>
      </c>
      <c r="AO28" s="643">
        <v>0</v>
      </c>
      <c r="AP28" s="644">
        <f t="shared" si="7"/>
        <v>1591</v>
      </c>
      <c r="AT28" s="426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7"/>
      <c r="CH28" s="428"/>
      <c r="CI28" s="425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9"/>
      <c r="DW28" s="428"/>
      <c r="DX28" s="428"/>
      <c r="DY28" s="428"/>
      <c r="DZ28" s="428"/>
      <c r="EA28" s="428"/>
      <c r="EB28" s="428"/>
      <c r="EC28" s="428"/>
      <c r="ED28" s="428"/>
      <c r="EE28" s="428"/>
      <c r="EF28" s="428"/>
    </row>
    <row r="29" spans="1:136" s="291" customFormat="1" ht="26.4" customHeight="1" x14ac:dyDescent="0.35">
      <c r="A29" s="289" t="s">
        <v>73</v>
      </c>
      <c r="B29" s="294"/>
      <c r="C29" s="647">
        <f t="shared" ref="C29:AO29" si="8">SUM(C30:C37)</f>
        <v>0</v>
      </c>
      <c r="D29" s="647">
        <f t="shared" si="8"/>
        <v>0</v>
      </c>
      <c r="E29" s="647">
        <f t="shared" si="8"/>
        <v>0</v>
      </c>
      <c r="F29" s="647">
        <f t="shared" si="8"/>
        <v>0</v>
      </c>
      <c r="G29" s="647">
        <f t="shared" si="8"/>
        <v>0</v>
      </c>
      <c r="H29" s="647">
        <f t="shared" si="8"/>
        <v>0</v>
      </c>
      <c r="I29" s="647">
        <f t="shared" si="8"/>
        <v>0</v>
      </c>
      <c r="J29" s="647">
        <f t="shared" si="8"/>
        <v>0</v>
      </c>
      <c r="K29" s="647">
        <f t="shared" si="8"/>
        <v>0</v>
      </c>
      <c r="L29" s="647">
        <f t="shared" si="8"/>
        <v>0</v>
      </c>
      <c r="M29" s="647">
        <f t="shared" si="8"/>
        <v>0</v>
      </c>
      <c r="N29" s="647">
        <f t="shared" si="8"/>
        <v>0</v>
      </c>
      <c r="O29" s="647">
        <f t="shared" si="8"/>
        <v>0</v>
      </c>
      <c r="P29" s="647">
        <f t="shared" si="8"/>
        <v>0</v>
      </c>
      <c r="Q29" s="647">
        <f t="shared" si="8"/>
        <v>0</v>
      </c>
      <c r="R29" s="647">
        <f t="shared" ref="R29" si="9">SUM(R30:R37)</f>
        <v>0</v>
      </c>
      <c r="S29" s="647">
        <f t="shared" si="8"/>
        <v>0</v>
      </c>
      <c r="T29" s="647">
        <f t="shared" si="8"/>
        <v>29</v>
      </c>
      <c r="U29" s="647">
        <f t="shared" si="8"/>
        <v>0</v>
      </c>
      <c r="V29" s="647">
        <f t="shared" si="8"/>
        <v>0</v>
      </c>
      <c r="W29" s="647">
        <f t="shared" si="8"/>
        <v>187</v>
      </c>
      <c r="X29" s="647">
        <f t="shared" si="8"/>
        <v>39</v>
      </c>
      <c r="Y29" s="647">
        <f t="shared" si="8"/>
        <v>0</v>
      </c>
      <c r="Z29" s="647">
        <f t="shared" si="8"/>
        <v>0</v>
      </c>
      <c r="AA29" s="647">
        <f t="shared" si="8"/>
        <v>0</v>
      </c>
      <c r="AB29" s="647">
        <f t="shared" si="8"/>
        <v>0</v>
      </c>
      <c r="AC29" s="647">
        <f t="shared" si="8"/>
        <v>0</v>
      </c>
      <c r="AD29" s="647">
        <f t="shared" si="8"/>
        <v>1</v>
      </c>
      <c r="AE29" s="647">
        <f t="shared" si="8"/>
        <v>1</v>
      </c>
      <c r="AF29" s="647">
        <f t="shared" si="8"/>
        <v>0</v>
      </c>
      <c r="AG29" s="647">
        <f t="shared" si="8"/>
        <v>69</v>
      </c>
      <c r="AH29" s="647">
        <f t="shared" si="8"/>
        <v>1878</v>
      </c>
      <c r="AI29" s="647">
        <f t="shared" si="8"/>
        <v>2734</v>
      </c>
      <c r="AJ29" s="647">
        <f t="shared" si="8"/>
        <v>327</v>
      </c>
      <c r="AK29" s="647">
        <f t="shared" si="8"/>
        <v>2260</v>
      </c>
      <c r="AL29" s="647">
        <f t="shared" si="8"/>
        <v>408</v>
      </c>
      <c r="AM29" s="647">
        <f t="shared" si="8"/>
        <v>2</v>
      </c>
      <c r="AN29" s="647">
        <f t="shared" si="8"/>
        <v>0</v>
      </c>
      <c r="AO29" s="647">
        <f t="shared" si="8"/>
        <v>0</v>
      </c>
      <c r="AP29" s="648">
        <f t="shared" ref="AP29" si="10">SUM(AP30:AP37)</f>
        <v>7935</v>
      </c>
      <c r="AR29" s="286"/>
      <c r="AT29" s="432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7"/>
      <c r="CH29" s="424"/>
      <c r="CI29" s="431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29"/>
      <c r="DW29" s="437"/>
      <c r="DX29" s="437"/>
      <c r="DY29" s="437"/>
      <c r="DZ29" s="437"/>
      <c r="EA29" s="437"/>
      <c r="EB29" s="437"/>
      <c r="EC29" s="437"/>
      <c r="ED29" s="437"/>
      <c r="EE29" s="437"/>
      <c r="EF29" s="437"/>
    </row>
    <row r="30" spans="1:136" s="286" customFormat="1" ht="21" customHeight="1" x14ac:dyDescent="0.35">
      <c r="A30" s="245"/>
      <c r="B30" s="285" t="s">
        <v>74</v>
      </c>
      <c r="C30" s="643">
        <v>0</v>
      </c>
      <c r="D30" s="643">
        <v>0</v>
      </c>
      <c r="E30" s="643">
        <v>0</v>
      </c>
      <c r="F30" s="643">
        <v>0</v>
      </c>
      <c r="G30" s="643">
        <v>0</v>
      </c>
      <c r="H30" s="643">
        <v>0</v>
      </c>
      <c r="I30" s="643">
        <v>0</v>
      </c>
      <c r="J30" s="643">
        <v>0</v>
      </c>
      <c r="K30" s="643">
        <v>0</v>
      </c>
      <c r="L30" s="643">
        <v>0</v>
      </c>
      <c r="M30" s="643">
        <v>0</v>
      </c>
      <c r="N30" s="643">
        <v>0</v>
      </c>
      <c r="O30" s="643">
        <v>0</v>
      </c>
      <c r="P30" s="643">
        <v>0</v>
      </c>
      <c r="Q30" s="643">
        <v>0</v>
      </c>
      <c r="R30" s="643">
        <f t="shared" ref="R30:R38" si="11">SUM(E30:Q30)</f>
        <v>0</v>
      </c>
      <c r="S30" s="643">
        <v>0</v>
      </c>
      <c r="T30" s="643">
        <v>5</v>
      </c>
      <c r="U30" s="643">
        <v>0</v>
      </c>
      <c r="V30" s="643">
        <v>0</v>
      </c>
      <c r="W30" s="643">
        <v>72</v>
      </c>
      <c r="X30" s="643">
        <v>7</v>
      </c>
      <c r="Y30" s="643">
        <v>0</v>
      </c>
      <c r="Z30" s="643">
        <v>0</v>
      </c>
      <c r="AA30" s="643">
        <v>0</v>
      </c>
      <c r="AB30" s="643">
        <v>0</v>
      </c>
      <c r="AC30" s="643">
        <v>0</v>
      </c>
      <c r="AD30" s="643">
        <v>1</v>
      </c>
      <c r="AE30" s="643">
        <v>0</v>
      </c>
      <c r="AF30" s="643">
        <v>0</v>
      </c>
      <c r="AG30" s="643">
        <v>11</v>
      </c>
      <c r="AH30" s="643">
        <v>478</v>
      </c>
      <c r="AI30" s="643">
        <v>537</v>
      </c>
      <c r="AJ30" s="643">
        <v>308</v>
      </c>
      <c r="AK30" s="643">
        <v>742</v>
      </c>
      <c r="AL30" s="643">
        <v>115</v>
      </c>
      <c r="AM30" s="643">
        <v>0</v>
      </c>
      <c r="AN30" s="643">
        <v>0</v>
      </c>
      <c r="AO30" s="643">
        <v>0</v>
      </c>
      <c r="AP30" s="644">
        <f t="shared" ref="AP30:AP38" si="12">SUM(S30:AO30)+R30+C30+D30</f>
        <v>2276</v>
      </c>
      <c r="AT30" s="426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7"/>
      <c r="CH30" s="428"/>
      <c r="CI30" s="425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9"/>
      <c r="DW30" s="428"/>
      <c r="DX30" s="428"/>
      <c r="DY30" s="428"/>
      <c r="DZ30" s="428"/>
      <c r="EA30" s="428"/>
      <c r="EB30" s="428"/>
      <c r="EC30" s="428"/>
      <c r="ED30" s="428"/>
      <c r="EE30" s="428"/>
      <c r="EF30" s="428"/>
    </row>
    <row r="31" spans="1:136" s="286" customFormat="1" ht="21" customHeight="1" x14ac:dyDescent="0.35">
      <c r="A31" s="245"/>
      <c r="B31" s="285" t="s">
        <v>75</v>
      </c>
      <c r="C31" s="643">
        <v>0</v>
      </c>
      <c r="D31" s="643">
        <v>0</v>
      </c>
      <c r="E31" s="643">
        <v>0</v>
      </c>
      <c r="F31" s="643">
        <v>0</v>
      </c>
      <c r="G31" s="643">
        <v>0</v>
      </c>
      <c r="H31" s="643">
        <v>0</v>
      </c>
      <c r="I31" s="643">
        <v>0</v>
      </c>
      <c r="J31" s="643">
        <v>0</v>
      </c>
      <c r="K31" s="643">
        <v>0</v>
      </c>
      <c r="L31" s="643">
        <v>0</v>
      </c>
      <c r="M31" s="643">
        <v>0</v>
      </c>
      <c r="N31" s="643">
        <v>0</v>
      </c>
      <c r="O31" s="643">
        <v>0</v>
      </c>
      <c r="P31" s="643">
        <v>0</v>
      </c>
      <c r="Q31" s="643">
        <v>0</v>
      </c>
      <c r="R31" s="643">
        <f t="shared" si="11"/>
        <v>0</v>
      </c>
      <c r="S31" s="643">
        <v>0</v>
      </c>
      <c r="T31" s="643">
        <v>1</v>
      </c>
      <c r="U31" s="643">
        <v>0</v>
      </c>
      <c r="V31" s="643">
        <v>0</v>
      </c>
      <c r="W31" s="643">
        <v>1</v>
      </c>
      <c r="X31" s="643">
        <v>2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0</v>
      </c>
      <c r="AH31" s="643">
        <v>82</v>
      </c>
      <c r="AI31" s="643">
        <v>129</v>
      </c>
      <c r="AJ31" s="643">
        <v>0</v>
      </c>
      <c r="AK31" s="643">
        <v>66</v>
      </c>
      <c r="AL31" s="643">
        <v>16</v>
      </c>
      <c r="AM31" s="643">
        <v>0</v>
      </c>
      <c r="AN31" s="643">
        <v>0</v>
      </c>
      <c r="AO31" s="643">
        <v>0</v>
      </c>
      <c r="AP31" s="644">
        <f t="shared" si="12"/>
        <v>297</v>
      </c>
      <c r="AT31" s="426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7"/>
      <c r="CH31" s="428"/>
      <c r="CI31" s="425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9"/>
      <c r="DW31" s="428"/>
      <c r="DX31" s="428"/>
      <c r="DY31" s="428"/>
      <c r="DZ31" s="428"/>
      <c r="EA31" s="428"/>
      <c r="EB31" s="428"/>
      <c r="EC31" s="428"/>
      <c r="ED31" s="428"/>
      <c r="EE31" s="428"/>
      <c r="EF31" s="428"/>
    </row>
    <row r="32" spans="1:136" s="286" customFormat="1" ht="21" customHeight="1" x14ac:dyDescent="0.35">
      <c r="A32" s="245"/>
      <c r="B32" s="285" t="s">
        <v>76</v>
      </c>
      <c r="C32" s="643">
        <v>0</v>
      </c>
      <c r="D32" s="643">
        <v>0</v>
      </c>
      <c r="E32" s="643">
        <v>0</v>
      </c>
      <c r="F32" s="643">
        <v>0</v>
      </c>
      <c r="G32" s="643">
        <v>0</v>
      </c>
      <c r="H32" s="643">
        <v>0</v>
      </c>
      <c r="I32" s="643">
        <v>0</v>
      </c>
      <c r="J32" s="643">
        <v>0</v>
      </c>
      <c r="K32" s="643">
        <v>0</v>
      </c>
      <c r="L32" s="643">
        <v>0</v>
      </c>
      <c r="M32" s="643">
        <v>0</v>
      </c>
      <c r="N32" s="643">
        <v>0</v>
      </c>
      <c r="O32" s="643">
        <v>0</v>
      </c>
      <c r="P32" s="643">
        <v>0</v>
      </c>
      <c r="Q32" s="643">
        <v>0</v>
      </c>
      <c r="R32" s="643">
        <f t="shared" si="11"/>
        <v>0</v>
      </c>
      <c r="S32" s="643">
        <v>0</v>
      </c>
      <c r="T32" s="643">
        <v>3</v>
      </c>
      <c r="U32" s="643">
        <v>0</v>
      </c>
      <c r="V32" s="643">
        <v>0</v>
      </c>
      <c r="W32" s="643">
        <v>11</v>
      </c>
      <c r="X32" s="643">
        <v>1</v>
      </c>
      <c r="Y32" s="643">
        <v>0</v>
      </c>
      <c r="Z32" s="643">
        <v>0</v>
      </c>
      <c r="AA32" s="643">
        <v>0</v>
      </c>
      <c r="AB32" s="643">
        <v>0</v>
      </c>
      <c r="AC32" s="643">
        <v>0</v>
      </c>
      <c r="AD32" s="643">
        <v>0</v>
      </c>
      <c r="AE32" s="643">
        <v>0</v>
      </c>
      <c r="AF32" s="643">
        <v>0</v>
      </c>
      <c r="AG32" s="643">
        <v>2</v>
      </c>
      <c r="AH32" s="643">
        <v>154</v>
      </c>
      <c r="AI32" s="643">
        <v>290</v>
      </c>
      <c r="AJ32" s="643">
        <v>0</v>
      </c>
      <c r="AK32" s="643">
        <v>209</v>
      </c>
      <c r="AL32" s="643">
        <v>41</v>
      </c>
      <c r="AM32" s="643">
        <v>0</v>
      </c>
      <c r="AN32" s="643">
        <v>0</v>
      </c>
      <c r="AO32" s="643">
        <v>0</v>
      </c>
      <c r="AP32" s="644">
        <f t="shared" si="12"/>
        <v>711</v>
      </c>
      <c r="AT32" s="426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7"/>
      <c r="CH32" s="428"/>
      <c r="CI32" s="425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9"/>
      <c r="DW32" s="428"/>
      <c r="DX32" s="428"/>
      <c r="DY32" s="428"/>
      <c r="DZ32" s="428"/>
      <c r="EA32" s="428"/>
      <c r="EB32" s="428"/>
      <c r="EC32" s="428"/>
      <c r="ED32" s="428"/>
      <c r="EE32" s="428"/>
      <c r="EF32" s="428"/>
    </row>
    <row r="33" spans="1:136" s="286" customFormat="1" ht="21" customHeight="1" x14ac:dyDescent="0.35">
      <c r="A33" s="245"/>
      <c r="B33" s="285" t="s">
        <v>77</v>
      </c>
      <c r="C33" s="643">
        <v>0</v>
      </c>
      <c r="D33" s="643">
        <v>0</v>
      </c>
      <c r="E33" s="643">
        <v>0</v>
      </c>
      <c r="F33" s="643">
        <v>0</v>
      </c>
      <c r="G33" s="643">
        <v>0</v>
      </c>
      <c r="H33" s="643">
        <v>0</v>
      </c>
      <c r="I33" s="643">
        <v>0</v>
      </c>
      <c r="J33" s="643">
        <v>0</v>
      </c>
      <c r="K33" s="643">
        <v>0</v>
      </c>
      <c r="L33" s="643">
        <v>0</v>
      </c>
      <c r="M33" s="643">
        <v>0</v>
      </c>
      <c r="N33" s="643">
        <v>0</v>
      </c>
      <c r="O33" s="643">
        <v>0</v>
      </c>
      <c r="P33" s="643">
        <v>0</v>
      </c>
      <c r="Q33" s="643">
        <v>0</v>
      </c>
      <c r="R33" s="643">
        <f t="shared" si="11"/>
        <v>0</v>
      </c>
      <c r="S33" s="643">
        <v>0</v>
      </c>
      <c r="T33" s="643">
        <v>11</v>
      </c>
      <c r="U33" s="643">
        <v>0</v>
      </c>
      <c r="V33" s="643">
        <v>0</v>
      </c>
      <c r="W33" s="643">
        <v>44</v>
      </c>
      <c r="X33" s="643">
        <v>14</v>
      </c>
      <c r="Y33" s="643">
        <v>0</v>
      </c>
      <c r="Z33" s="643">
        <v>0</v>
      </c>
      <c r="AA33" s="643">
        <v>0</v>
      </c>
      <c r="AB33" s="643">
        <v>0</v>
      </c>
      <c r="AC33" s="643">
        <v>0</v>
      </c>
      <c r="AD33" s="643">
        <v>0</v>
      </c>
      <c r="AE33" s="643">
        <v>0</v>
      </c>
      <c r="AF33" s="643">
        <v>0</v>
      </c>
      <c r="AG33" s="643">
        <v>9</v>
      </c>
      <c r="AH33" s="643">
        <v>406</v>
      </c>
      <c r="AI33" s="643">
        <v>790</v>
      </c>
      <c r="AJ33" s="643">
        <v>0</v>
      </c>
      <c r="AK33" s="643">
        <v>398</v>
      </c>
      <c r="AL33" s="643">
        <v>97</v>
      </c>
      <c r="AM33" s="643">
        <v>2</v>
      </c>
      <c r="AN33" s="643">
        <v>0</v>
      </c>
      <c r="AO33" s="643">
        <v>0</v>
      </c>
      <c r="AP33" s="644">
        <f t="shared" si="12"/>
        <v>1771</v>
      </c>
      <c r="AT33" s="426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7"/>
      <c r="CH33" s="428"/>
      <c r="CI33" s="425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9"/>
      <c r="DW33" s="428"/>
      <c r="DX33" s="428"/>
      <c r="DY33" s="428"/>
      <c r="DZ33" s="428"/>
      <c r="EA33" s="428"/>
      <c r="EB33" s="428"/>
      <c r="EC33" s="428"/>
      <c r="ED33" s="428"/>
      <c r="EE33" s="428"/>
      <c r="EF33" s="428"/>
    </row>
    <row r="34" spans="1:136" s="286" customFormat="1" ht="21" customHeight="1" x14ac:dyDescent="0.35">
      <c r="A34" s="245"/>
      <c r="B34" s="285" t="s">
        <v>78</v>
      </c>
      <c r="C34" s="643">
        <v>0</v>
      </c>
      <c r="D34" s="643">
        <v>0</v>
      </c>
      <c r="E34" s="643">
        <v>0</v>
      </c>
      <c r="F34" s="643">
        <v>0</v>
      </c>
      <c r="G34" s="643">
        <v>0</v>
      </c>
      <c r="H34" s="643">
        <v>0</v>
      </c>
      <c r="I34" s="643">
        <v>0</v>
      </c>
      <c r="J34" s="643">
        <v>0</v>
      </c>
      <c r="K34" s="643">
        <v>0</v>
      </c>
      <c r="L34" s="643">
        <v>0</v>
      </c>
      <c r="M34" s="643">
        <v>0</v>
      </c>
      <c r="N34" s="643">
        <v>0</v>
      </c>
      <c r="O34" s="643">
        <v>0</v>
      </c>
      <c r="P34" s="643">
        <v>0</v>
      </c>
      <c r="Q34" s="643">
        <v>0</v>
      </c>
      <c r="R34" s="643">
        <f t="shared" si="11"/>
        <v>0</v>
      </c>
      <c r="S34" s="643">
        <v>0</v>
      </c>
      <c r="T34" s="643">
        <v>0</v>
      </c>
      <c r="U34" s="643">
        <v>0</v>
      </c>
      <c r="V34" s="643">
        <v>0</v>
      </c>
      <c r="W34" s="643">
        <v>45</v>
      </c>
      <c r="X34" s="643">
        <v>13</v>
      </c>
      <c r="Y34" s="643">
        <v>0</v>
      </c>
      <c r="Z34" s="643">
        <v>0</v>
      </c>
      <c r="AA34" s="643">
        <v>0</v>
      </c>
      <c r="AB34" s="643">
        <v>0</v>
      </c>
      <c r="AC34" s="643">
        <v>0</v>
      </c>
      <c r="AD34" s="643">
        <v>0</v>
      </c>
      <c r="AE34" s="643">
        <v>1</v>
      </c>
      <c r="AF34" s="643">
        <v>0</v>
      </c>
      <c r="AG34" s="643">
        <v>4</v>
      </c>
      <c r="AH34" s="643">
        <v>251</v>
      </c>
      <c r="AI34" s="643">
        <v>245</v>
      </c>
      <c r="AJ34" s="643">
        <v>0</v>
      </c>
      <c r="AK34" s="643">
        <v>169</v>
      </c>
      <c r="AL34" s="643">
        <v>44</v>
      </c>
      <c r="AM34" s="643">
        <v>0</v>
      </c>
      <c r="AN34" s="643">
        <v>0</v>
      </c>
      <c r="AO34" s="643">
        <v>0</v>
      </c>
      <c r="AP34" s="644">
        <f t="shared" si="12"/>
        <v>772</v>
      </c>
      <c r="AT34" s="426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7"/>
      <c r="CH34" s="428"/>
      <c r="CI34" s="425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9"/>
      <c r="DW34" s="428"/>
      <c r="DX34" s="428"/>
      <c r="DY34" s="428"/>
      <c r="DZ34" s="428"/>
      <c r="EA34" s="428"/>
      <c r="EB34" s="428"/>
      <c r="EC34" s="428"/>
      <c r="ED34" s="428"/>
      <c r="EE34" s="428"/>
      <c r="EF34" s="428"/>
    </row>
    <row r="35" spans="1:136" s="286" customFormat="1" ht="21" customHeight="1" x14ac:dyDescent="0.35">
      <c r="A35" s="245"/>
      <c r="B35" s="285" t="s">
        <v>79</v>
      </c>
      <c r="C35" s="643">
        <v>0</v>
      </c>
      <c r="D35" s="643">
        <v>0</v>
      </c>
      <c r="E35" s="643">
        <v>0</v>
      </c>
      <c r="F35" s="643">
        <v>0</v>
      </c>
      <c r="G35" s="643">
        <v>0</v>
      </c>
      <c r="H35" s="643">
        <v>0</v>
      </c>
      <c r="I35" s="643">
        <v>0</v>
      </c>
      <c r="J35" s="643">
        <v>0</v>
      </c>
      <c r="K35" s="643">
        <v>0</v>
      </c>
      <c r="L35" s="643">
        <v>0</v>
      </c>
      <c r="M35" s="643">
        <v>0</v>
      </c>
      <c r="N35" s="643">
        <v>0</v>
      </c>
      <c r="O35" s="643">
        <v>0</v>
      </c>
      <c r="P35" s="643">
        <v>0</v>
      </c>
      <c r="Q35" s="643">
        <v>0</v>
      </c>
      <c r="R35" s="643">
        <f t="shared" si="11"/>
        <v>0</v>
      </c>
      <c r="S35" s="643">
        <v>0</v>
      </c>
      <c r="T35" s="643">
        <v>8</v>
      </c>
      <c r="U35" s="643">
        <v>0</v>
      </c>
      <c r="V35" s="643">
        <v>0</v>
      </c>
      <c r="W35" s="643">
        <v>4</v>
      </c>
      <c r="X35" s="643">
        <v>0</v>
      </c>
      <c r="Y35" s="643">
        <v>0</v>
      </c>
      <c r="Z35" s="643">
        <v>0</v>
      </c>
      <c r="AA35" s="643">
        <v>0</v>
      </c>
      <c r="AB35" s="643">
        <v>0</v>
      </c>
      <c r="AC35" s="643">
        <v>0</v>
      </c>
      <c r="AD35" s="643">
        <v>0</v>
      </c>
      <c r="AE35" s="643">
        <v>0</v>
      </c>
      <c r="AF35" s="643">
        <v>0</v>
      </c>
      <c r="AG35" s="643">
        <v>38</v>
      </c>
      <c r="AH35" s="643">
        <v>288</v>
      </c>
      <c r="AI35" s="643">
        <v>458</v>
      </c>
      <c r="AJ35" s="643">
        <v>19</v>
      </c>
      <c r="AK35" s="643">
        <v>440</v>
      </c>
      <c r="AL35" s="643">
        <v>24</v>
      </c>
      <c r="AM35" s="643">
        <v>0</v>
      </c>
      <c r="AN35" s="643">
        <v>0</v>
      </c>
      <c r="AO35" s="643">
        <v>0</v>
      </c>
      <c r="AP35" s="644">
        <f t="shared" si="12"/>
        <v>1279</v>
      </c>
      <c r="AT35" s="426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7"/>
      <c r="CH35" s="428"/>
      <c r="CI35" s="425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9"/>
      <c r="DW35" s="428"/>
      <c r="DX35" s="428"/>
      <c r="DY35" s="428"/>
      <c r="DZ35" s="428"/>
      <c r="EA35" s="428"/>
      <c r="EB35" s="428"/>
      <c r="EC35" s="428"/>
      <c r="ED35" s="428"/>
      <c r="EE35" s="428"/>
      <c r="EF35" s="428"/>
    </row>
    <row r="36" spans="1:136" s="286" customFormat="1" ht="21" customHeight="1" x14ac:dyDescent="0.35">
      <c r="A36" s="245"/>
      <c r="B36" s="285" t="s">
        <v>80</v>
      </c>
      <c r="C36" s="643">
        <v>0</v>
      </c>
      <c r="D36" s="643">
        <v>0</v>
      </c>
      <c r="E36" s="643">
        <v>0</v>
      </c>
      <c r="F36" s="643">
        <v>0</v>
      </c>
      <c r="G36" s="643">
        <v>0</v>
      </c>
      <c r="H36" s="643">
        <v>0</v>
      </c>
      <c r="I36" s="643">
        <v>0</v>
      </c>
      <c r="J36" s="643">
        <v>0</v>
      </c>
      <c r="K36" s="643">
        <v>0</v>
      </c>
      <c r="L36" s="643">
        <v>0</v>
      </c>
      <c r="M36" s="643">
        <v>0</v>
      </c>
      <c r="N36" s="643">
        <v>0</v>
      </c>
      <c r="O36" s="643">
        <v>0</v>
      </c>
      <c r="P36" s="643">
        <v>0</v>
      </c>
      <c r="Q36" s="643">
        <v>0</v>
      </c>
      <c r="R36" s="643">
        <f t="shared" si="11"/>
        <v>0</v>
      </c>
      <c r="S36" s="643">
        <v>0</v>
      </c>
      <c r="T36" s="643">
        <v>0</v>
      </c>
      <c r="U36" s="643">
        <v>0</v>
      </c>
      <c r="V36" s="643">
        <v>0</v>
      </c>
      <c r="W36" s="643">
        <v>2</v>
      </c>
      <c r="X36" s="643">
        <v>1</v>
      </c>
      <c r="Y36" s="643">
        <v>0</v>
      </c>
      <c r="Z36" s="643">
        <v>0</v>
      </c>
      <c r="AA36" s="643">
        <v>0</v>
      </c>
      <c r="AB36" s="643">
        <v>0</v>
      </c>
      <c r="AC36" s="643">
        <v>0</v>
      </c>
      <c r="AD36" s="643">
        <v>0</v>
      </c>
      <c r="AE36" s="643">
        <v>0</v>
      </c>
      <c r="AF36" s="643">
        <v>0</v>
      </c>
      <c r="AG36" s="643">
        <v>0</v>
      </c>
      <c r="AH36" s="643">
        <v>97</v>
      </c>
      <c r="AI36" s="643">
        <v>176</v>
      </c>
      <c r="AJ36" s="643">
        <v>0</v>
      </c>
      <c r="AK36" s="643">
        <v>120</v>
      </c>
      <c r="AL36" s="643">
        <v>48</v>
      </c>
      <c r="AM36" s="643">
        <v>0</v>
      </c>
      <c r="AN36" s="643">
        <v>0</v>
      </c>
      <c r="AO36" s="643">
        <v>0</v>
      </c>
      <c r="AP36" s="644">
        <f t="shared" si="12"/>
        <v>444</v>
      </c>
      <c r="AT36" s="426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7"/>
      <c r="CH36" s="428"/>
      <c r="CI36" s="425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9"/>
      <c r="DW36" s="428"/>
      <c r="DX36" s="428"/>
      <c r="DY36" s="428"/>
      <c r="DZ36" s="428"/>
      <c r="EA36" s="428"/>
      <c r="EB36" s="428"/>
      <c r="EC36" s="428"/>
      <c r="ED36" s="428"/>
      <c r="EE36" s="428"/>
      <c r="EF36" s="428"/>
    </row>
    <row r="37" spans="1:136" s="286" customFormat="1" ht="21" customHeight="1" x14ac:dyDescent="0.35">
      <c r="A37" s="245"/>
      <c r="B37" s="285" t="s">
        <v>81</v>
      </c>
      <c r="C37" s="643">
        <v>0</v>
      </c>
      <c r="D37" s="643">
        <v>0</v>
      </c>
      <c r="E37" s="643">
        <v>0</v>
      </c>
      <c r="F37" s="643">
        <v>0</v>
      </c>
      <c r="G37" s="643">
        <v>0</v>
      </c>
      <c r="H37" s="643">
        <v>0</v>
      </c>
      <c r="I37" s="643">
        <v>0</v>
      </c>
      <c r="J37" s="643">
        <v>0</v>
      </c>
      <c r="K37" s="643">
        <v>0</v>
      </c>
      <c r="L37" s="643">
        <v>0</v>
      </c>
      <c r="M37" s="643">
        <v>0</v>
      </c>
      <c r="N37" s="643">
        <v>0</v>
      </c>
      <c r="O37" s="643">
        <v>0</v>
      </c>
      <c r="P37" s="643">
        <v>0</v>
      </c>
      <c r="Q37" s="643">
        <v>0</v>
      </c>
      <c r="R37" s="643">
        <f t="shared" si="11"/>
        <v>0</v>
      </c>
      <c r="S37" s="643">
        <v>0</v>
      </c>
      <c r="T37" s="643">
        <v>1</v>
      </c>
      <c r="U37" s="643">
        <v>0</v>
      </c>
      <c r="V37" s="643">
        <v>0</v>
      </c>
      <c r="W37" s="643">
        <v>8</v>
      </c>
      <c r="X37" s="643">
        <v>1</v>
      </c>
      <c r="Y37" s="643">
        <v>0</v>
      </c>
      <c r="Z37" s="643">
        <v>0</v>
      </c>
      <c r="AA37" s="643">
        <v>0</v>
      </c>
      <c r="AB37" s="643">
        <v>0</v>
      </c>
      <c r="AC37" s="643">
        <v>0</v>
      </c>
      <c r="AD37" s="643">
        <v>0</v>
      </c>
      <c r="AE37" s="643">
        <v>0</v>
      </c>
      <c r="AF37" s="643">
        <v>0</v>
      </c>
      <c r="AG37" s="643">
        <v>5</v>
      </c>
      <c r="AH37" s="643">
        <v>122</v>
      </c>
      <c r="AI37" s="643">
        <v>109</v>
      </c>
      <c r="AJ37" s="643">
        <v>0</v>
      </c>
      <c r="AK37" s="643">
        <v>116</v>
      </c>
      <c r="AL37" s="643">
        <v>23</v>
      </c>
      <c r="AM37" s="643">
        <v>0</v>
      </c>
      <c r="AN37" s="643">
        <v>0</v>
      </c>
      <c r="AO37" s="643">
        <v>0</v>
      </c>
      <c r="AP37" s="644">
        <f t="shared" si="12"/>
        <v>385</v>
      </c>
      <c r="AT37" s="426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7"/>
      <c r="CH37" s="428"/>
      <c r="CI37" s="425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9"/>
      <c r="DW37" s="428"/>
      <c r="DX37" s="428"/>
      <c r="DY37" s="428"/>
      <c r="DZ37" s="428"/>
      <c r="EA37" s="428"/>
      <c r="EB37" s="428"/>
      <c r="EC37" s="428"/>
      <c r="ED37" s="428"/>
      <c r="EE37" s="428"/>
      <c r="EF37" s="428"/>
    </row>
    <row r="38" spans="1:136" s="286" customFormat="1" ht="42" customHeight="1" x14ac:dyDescent="0.35">
      <c r="A38" s="743" t="s">
        <v>279</v>
      </c>
      <c r="B38" s="725"/>
      <c r="C38" s="647">
        <v>0</v>
      </c>
      <c r="D38" s="647">
        <v>0</v>
      </c>
      <c r="E38" s="647">
        <v>0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3">
        <f t="shared" si="11"/>
        <v>0</v>
      </c>
      <c r="S38" s="647">
        <v>0</v>
      </c>
      <c r="T38" s="647">
        <v>0</v>
      </c>
      <c r="U38" s="647">
        <v>0</v>
      </c>
      <c r="V38" s="647">
        <v>0</v>
      </c>
      <c r="W38" s="647">
        <v>0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0</v>
      </c>
      <c r="AD38" s="647">
        <v>0</v>
      </c>
      <c r="AE38" s="647">
        <v>0</v>
      </c>
      <c r="AF38" s="647">
        <v>0</v>
      </c>
      <c r="AG38" s="647">
        <v>0</v>
      </c>
      <c r="AH38" s="647">
        <v>0</v>
      </c>
      <c r="AI38" s="647">
        <v>0</v>
      </c>
      <c r="AJ38" s="647">
        <v>0</v>
      </c>
      <c r="AK38" s="647">
        <v>0</v>
      </c>
      <c r="AL38" s="647">
        <v>0</v>
      </c>
      <c r="AM38" s="647">
        <v>0</v>
      </c>
      <c r="AN38" s="647">
        <v>0</v>
      </c>
      <c r="AO38" s="647">
        <v>0</v>
      </c>
      <c r="AP38" s="644">
        <f t="shared" si="12"/>
        <v>0</v>
      </c>
      <c r="AT38" s="426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7"/>
      <c r="CH38" s="428"/>
      <c r="CI38" s="425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429"/>
      <c r="CY38" s="429"/>
      <c r="CZ38" s="429"/>
      <c r="DA38" s="429"/>
      <c r="DB38" s="429"/>
      <c r="DC38" s="429"/>
      <c r="DD38" s="429"/>
      <c r="DE38" s="429"/>
      <c r="DF38" s="429"/>
      <c r="DG38" s="429"/>
      <c r="DH38" s="429"/>
      <c r="DI38" s="429"/>
      <c r="DJ38" s="429"/>
      <c r="DK38" s="429"/>
      <c r="DL38" s="429"/>
      <c r="DM38" s="429"/>
      <c r="DN38" s="429"/>
      <c r="DO38" s="429"/>
      <c r="DP38" s="429"/>
      <c r="DQ38" s="429"/>
      <c r="DR38" s="429"/>
      <c r="DS38" s="429"/>
      <c r="DT38" s="429"/>
      <c r="DU38" s="429"/>
      <c r="DV38" s="429"/>
      <c r="DW38" s="428"/>
      <c r="DX38" s="428"/>
      <c r="DY38" s="428"/>
      <c r="DZ38" s="428"/>
      <c r="EA38" s="428"/>
      <c r="EB38" s="428"/>
      <c r="EC38" s="428"/>
      <c r="ED38" s="428"/>
      <c r="EE38" s="428"/>
      <c r="EF38" s="428"/>
    </row>
    <row r="39" spans="1:136" s="283" customFormat="1" ht="33.9" customHeight="1" x14ac:dyDescent="0.35">
      <c r="A39" s="761" t="s">
        <v>296</v>
      </c>
      <c r="B39" s="762"/>
      <c r="C39" s="645">
        <f t="shared" ref="C39:AP39" si="13">C40+C42+C50+C55+C61+C65</f>
        <v>0</v>
      </c>
      <c r="D39" s="645">
        <f t="shared" si="13"/>
        <v>0</v>
      </c>
      <c r="E39" s="645">
        <f t="shared" si="13"/>
        <v>3</v>
      </c>
      <c r="F39" s="645">
        <f t="shared" si="13"/>
        <v>0</v>
      </c>
      <c r="G39" s="645">
        <f t="shared" si="13"/>
        <v>0</v>
      </c>
      <c r="H39" s="645">
        <f t="shared" si="13"/>
        <v>0</v>
      </c>
      <c r="I39" s="645">
        <f t="shared" si="13"/>
        <v>0</v>
      </c>
      <c r="J39" s="645">
        <f t="shared" si="13"/>
        <v>0</v>
      </c>
      <c r="K39" s="645">
        <f t="shared" si="13"/>
        <v>0</v>
      </c>
      <c r="L39" s="645">
        <f t="shared" si="13"/>
        <v>0</v>
      </c>
      <c r="M39" s="645">
        <f t="shared" si="13"/>
        <v>0</v>
      </c>
      <c r="N39" s="645">
        <f t="shared" si="13"/>
        <v>0</v>
      </c>
      <c r="O39" s="645">
        <f t="shared" si="13"/>
        <v>0</v>
      </c>
      <c r="P39" s="645">
        <f t="shared" si="13"/>
        <v>0</v>
      </c>
      <c r="Q39" s="645">
        <f t="shared" si="13"/>
        <v>0</v>
      </c>
      <c r="R39" s="643">
        <f t="shared" si="13"/>
        <v>3</v>
      </c>
      <c r="S39" s="645">
        <f t="shared" si="13"/>
        <v>2</v>
      </c>
      <c r="T39" s="645">
        <f t="shared" si="13"/>
        <v>80</v>
      </c>
      <c r="U39" s="645">
        <f t="shared" si="13"/>
        <v>0</v>
      </c>
      <c r="V39" s="645">
        <f t="shared" si="13"/>
        <v>0</v>
      </c>
      <c r="W39" s="645">
        <f t="shared" si="13"/>
        <v>504</v>
      </c>
      <c r="X39" s="645">
        <f t="shared" si="13"/>
        <v>165</v>
      </c>
      <c r="Y39" s="645">
        <f t="shared" si="13"/>
        <v>2</v>
      </c>
      <c r="Z39" s="645">
        <f t="shared" si="13"/>
        <v>1</v>
      </c>
      <c r="AA39" s="645">
        <f t="shared" si="13"/>
        <v>0</v>
      </c>
      <c r="AB39" s="645">
        <f t="shared" si="13"/>
        <v>5</v>
      </c>
      <c r="AC39" s="645">
        <f t="shared" si="13"/>
        <v>7</v>
      </c>
      <c r="AD39" s="645">
        <f t="shared" si="13"/>
        <v>10</v>
      </c>
      <c r="AE39" s="645">
        <f t="shared" si="13"/>
        <v>5</v>
      </c>
      <c r="AF39" s="645">
        <f t="shared" si="13"/>
        <v>0</v>
      </c>
      <c r="AG39" s="645">
        <f t="shared" si="13"/>
        <v>408</v>
      </c>
      <c r="AH39" s="645">
        <f t="shared" si="13"/>
        <v>9125</v>
      </c>
      <c r="AI39" s="645">
        <f t="shared" si="13"/>
        <v>6148</v>
      </c>
      <c r="AJ39" s="645">
        <f t="shared" si="13"/>
        <v>1832</v>
      </c>
      <c r="AK39" s="645">
        <f t="shared" si="13"/>
        <v>4347</v>
      </c>
      <c r="AL39" s="645">
        <f t="shared" si="13"/>
        <v>506</v>
      </c>
      <c r="AM39" s="645">
        <f t="shared" si="13"/>
        <v>23</v>
      </c>
      <c r="AN39" s="645">
        <f t="shared" si="13"/>
        <v>0</v>
      </c>
      <c r="AO39" s="645">
        <f t="shared" si="13"/>
        <v>36</v>
      </c>
      <c r="AP39" s="644">
        <f t="shared" si="13"/>
        <v>23209</v>
      </c>
      <c r="AR39" s="286"/>
      <c r="AS39" s="283" t="s">
        <v>287</v>
      </c>
      <c r="AT39" s="430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7"/>
      <c r="CH39" s="424"/>
      <c r="CI39" s="431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9"/>
      <c r="DW39" s="424"/>
      <c r="DX39" s="424"/>
      <c r="DY39" s="424"/>
      <c r="DZ39" s="424"/>
      <c r="EA39" s="424"/>
      <c r="EB39" s="424"/>
      <c r="EC39" s="424"/>
      <c r="ED39" s="424"/>
      <c r="EE39" s="424"/>
      <c r="EF39" s="424"/>
    </row>
    <row r="40" spans="1:136" s="291" customFormat="1" ht="26.4" customHeight="1" x14ac:dyDescent="0.35">
      <c r="A40" s="289" t="s">
        <v>82</v>
      </c>
      <c r="B40" s="290"/>
      <c r="C40" s="647">
        <f t="shared" ref="C40:AP40" si="14">C41</f>
        <v>0</v>
      </c>
      <c r="D40" s="647">
        <f t="shared" si="14"/>
        <v>0</v>
      </c>
      <c r="E40" s="647">
        <f t="shared" si="14"/>
        <v>0</v>
      </c>
      <c r="F40" s="647">
        <f t="shared" si="14"/>
        <v>0</v>
      </c>
      <c r="G40" s="647">
        <f t="shared" si="14"/>
        <v>0</v>
      </c>
      <c r="H40" s="647">
        <f t="shared" si="14"/>
        <v>0</v>
      </c>
      <c r="I40" s="647">
        <f t="shared" si="14"/>
        <v>0</v>
      </c>
      <c r="J40" s="647">
        <f t="shared" si="14"/>
        <v>0</v>
      </c>
      <c r="K40" s="647">
        <f t="shared" si="14"/>
        <v>0</v>
      </c>
      <c r="L40" s="647">
        <f t="shared" si="14"/>
        <v>0</v>
      </c>
      <c r="M40" s="647">
        <f t="shared" si="14"/>
        <v>0</v>
      </c>
      <c r="N40" s="647">
        <f t="shared" si="14"/>
        <v>0</v>
      </c>
      <c r="O40" s="647">
        <f t="shared" si="14"/>
        <v>0</v>
      </c>
      <c r="P40" s="647">
        <f t="shared" si="14"/>
        <v>0</v>
      </c>
      <c r="Q40" s="647">
        <f t="shared" si="14"/>
        <v>0</v>
      </c>
      <c r="R40" s="647">
        <f t="shared" si="14"/>
        <v>0</v>
      </c>
      <c r="S40" s="647">
        <f t="shared" si="14"/>
        <v>0</v>
      </c>
      <c r="T40" s="647">
        <f t="shared" si="14"/>
        <v>2</v>
      </c>
      <c r="U40" s="647">
        <f t="shared" si="14"/>
        <v>0</v>
      </c>
      <c r="V40" s="647">
        <f t="shared" si="14"/>
        <v>0</v>
      </c>
      <c r="W40" s="647">
        <f t="shared" si="14"/>
        <v>24</v>
      </c>
      <c r="X40" s="647">
        <f t="shared" si="14"/>
        <v>7</v>
      </c>
      <c r="Y40" s="647">
        <f t="shared" si="14"/>
        <v>0</v>
      </c>
      <c r="Z40" s="647">
        <f t="shared" si="14"/>
        <v>0</v>
      </c>
      <c r="AA40" s="647">
        <f t="shared" si="14"/>
        <v>0</v>
      </c>
      <c r="AB40" s="647">
        <f t="shared" si="14"/>
        <v>0</v>
      </c>
      <c r="AC40" s="647">
        <f t="shared" si="14"/>
        <v>0</v>
      </c>
      <c r="AD40" s="647">
        <f t="shared" si="14"/>
        <v>0</v>
      </c>
      <c r="AE40" s="647">
        <f t="shared" si="14"/>
        <v>0</v>
      </c>
      <c r="AF40" s="647">
        <f t="shared" si="14"/>
        <v>0</v>
      </c>
      <c r="AG40" s="647">
        <f t="shared" si="14"/>
        <v>19</v>
      </c>
      <c r="AH40" s="647">
        <f t="shared" si="14"/>
        <v>642</v>
      </c>
      <c r="AI40" s="647">
        <f t="shared" si="14"/>
        <v>339</v>
      </c>
      <c r="AJ40" s="647">
        <f t="shared" si="14"/>
        <v>1</v>
      </c>
      <c r="AK40" s="647">
        <f t="shared" si="14"/>
        <v>347</v>
      </c>
      <c r="AL40" s="647">
        <f t="shared" si="14"/>
        <v>30</v>
      </c>
      <c r="AM40" s="647">
        <f t="shared" si="14"/>
        <v>5</v>
      </c>
      <c r="AN40" s="647">
        <f t="shared" si="14"/>
        <v>0</v>
      </c>
      <c r="AO40" s="647">
        <f t="shared" si="14"/>
        <v>0</v>
      </c>
      <c r="AP40" s="648">
        <f t="shared" si="14"/>
        <v>1416</v>
      </c>
      <c r="AR40" s="286"/>
      <c r="AT40" s="432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7"/>
      <c r="CH40" s="424"/>
      <c r="CI40" s="431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29"/>
      <c r="DW40" s="437"/>
      <c r="DX40" s="437"/>
      <c r="DY40" s="437"/>
      <c r="DZ40" s="437"/>
      <c r="EA40" s="437"/>
      <c r="EB40" s="437"/>
      <c r="EC40" s="437"/>
      <c r="ED40" s="437"/>
      <c r="EE40" s="437"/>
      <c r="EF40" s="437"/>
    </row>
    <row r="41" spans="1:136" s="286" customFormat="1" ht="21" customHeight="1" x14ac:dyDescent="0.35">
      <c r="A41" s="293"/>
      <c r="B41" s="285" t="s">
        <v>83</v>
      </c>
      <c r="C41" s="643">
        <v>0</v>
      </c>
      <c r="D41" s="643">
        <v>0</v>
      </c>
      <c r="E41" s="643">
        <v>0</v>
      </c>
      <c r="F41" s="643">
        <v>0</v>
      </c>
      <c r="G41" s="643">
        <v>0</v>
      </c>
      <c r="H41" s="643">
        <v>0</v>
      </c>
      <c r="I41" s="643">
        <v>0</v>
      </c>
      <c r="J41" s="643">
        <v>0</v>
      </c>
      <c r="K41" s="643">
        <v>0</v>
      </c>
      <c r="L41" s="643">
        <v>0</v>
      </c>
      <c r="M41" s="643">
        <v>0</v>
      </c>
      <c r="N41" s="643">
        <v>0</v>
      </c>
      <c r="O41" s="643">
        <v>0</v>
      </c>
      <c r="P41" s="643">
        <v>0</v>
      </c>
      <c r="Q41" s="643">
        <v>0</v>
      </c>
      <c r="R41" s="643">
        <f>SUM(E41:Q41)</f>
        <v>0</v>
      </c>
      <c r="S41" s="643">
        <v>0</v>
      </c>
      <c r="T41" s="643">
        <v>2</v>
      </c>
      <c r="U41" s="643">
        <v>0</v>
      </c>
      <c r="V41" s="643">
        <v>0</v>
      </c>
      <c r="W41" s="643">
        <v>24</v>
      </c>
      <c r="X41" s="643">
        <v>7</v>
      </c>
      <c r="Y41" s="643">
        <v>0</v>
      </c>
      <c r="Z41" s="643">
        <v>0</v>
      </c>
      <c r="AA41" s="643">
        <v>0</v>
      </c>
      <c r="AB41" s="643">
        <v>0</v>
      </c>
      <c r="AC41" s="643">
        <v>0</v>
      </c>
      <c r="AD41" s="643">
        <v>0</v>
      </c>
      <c r="AE41" s="643">
        <v>0</v>
      </c>
      <c r="AF41" s="643">
        <v>0</v>
      </c>
      <c r="AG41" s="643">
        <v>19</v>
      </c>
      <c r="AH41" s="643">
        <v>642</v>
      </c>
      <c r="AI41" s="643">
        <v>339</v>
      </c>
      <c r="AJ41" s="643">
        <v>1</v>
      </c>
      <c r="AK41" s="643">
        <v>347</v>
      </c>
      <c r="AL41" s="643">
        <v>30</v>
      </c>
      <c r="AM41" s="643">
        <v>5</v>
      </c>
      <c r="AN41" s="643">
        <v>0</v>
      </c>
      <c r="AO41" s="643">
        <v>0</v>
      </c>
      <c r="AP41" s="644">
        <f>SUM(S41:AO41)+R41+C41+D41</f>
        <v>1416</v>
      </c>
      <c r="AT41" s="426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7"/>
      <c r="CH41" s="428"/>
      <c r="CI41" s="425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9"/>
      <c r="DW41" s="428"/>
      <c r="DX41" s="428"/>
      <c r="DY41" s="428"/>
      <c r="DZ41" s="428"/>
      <c r="EA41" s="428"/>
      <c r="EB41" s="428"/>
      <c r="EC41" s="428"/>
      <c r="ED41" s="428"/>
      <c r="EE41" s="428"/>
      <c r="EF41" s="428"/>
    </row>
    <row r="42" spans="1:136" s="291" customFormat="1" ht="26.4" customHeight="1" x14ac:dyDescent="0.35">
      <c r="A42" s="289" t="s">
        <v>84</v>
      </c>
      <c r="B42" s="294"/>
      <c r="C42" s="647">
        <f t="shared" ref="C42:AP42" si="15">SUM(C43:C49)</f>
        <v>0</v>
      </c>
      <c r="D42" s="647">
        <f t="shared" si="15"/>
        <v>0</v>
      </c>
      <c r="E42" s="647">
        <f t="shared" si="15"/>
        <v>0</v>
      </c>
      <c r="F42" s="647">
        <f t="shared" si="15"/>
        <v>0</v>
      </c>
      <c r="G42" s="647">
        <f t="shared" si="15"/>
        <v>0</v>
      </c>
      <c r="H42" s="647">
        <f t="shared" si="15"/>
        <v>0</v>
      </c>
      <c r="I42" s="647">
        <f t="shared" si="15"/>
        <v>0</v>
      </c>
      <c r="J42" s="647">
        <f t="shared" si="15"/>
        <v>0</v>
      </c>
      <c r="K42" s="647">
        <f t="shared" si="15"/>
        <v>0</v>
      </c>
      <c r="L42" s="647">
        <f t="shared" si="15"/>
        <v>0</v>
      </c>
      <c r="M42" s="647">
        <f t="shared" si="15"/>
        <v>0</v>
      </c>
      <c r="N42" s="647">
        <f t="shared" si="15"/>
        <v>0</v>
      </c>
      <c r="O42" s="647">
        <f t="shared" si="15"/>
        <v>0</v>
      </c>
      <c r="P42" s="647">
        <f t="shared" si="15"/>
        <v>0</v>
      </c>
      <c r="Q42" s="647">
        <f t="shared" si="15"/>
        <v>0</v>
      </c>
      <c r="R42" s="647">
        <f t="shared" si="15"/>
        <v>0</v>
      </c>
      <c r="S42" s="647">
        <f t="shared" si="15"/>
        <v>0</v>
      </c>
      <c r="T42" s="647">
        <f t="shared" si="15"/>
        <v>44</v>
      </c>
      <c r="U42" s="647">
        <f t="shared" si="15"/>
        <v>0</v>
      </c>
      <c r="V42" s="647">
        <f t="shared" si="15"/>
        <v>0</v>
      </c>
      <c r="W42" s="647">
        <f t="shared" si="15"/>
        <v>174</v>
      </c>
      <c r="X42" s="647">
        <f t="shared" si="15"/>
        <v>37</v>
      </c>
      <c r="Y42" s="647">
        <f t="shared" si="15"/>
        <v>0</v>
      </c>
      <c r="Z42" s="647">
        <f t="shared" si="15"/>
        <v>1</v>
      </c>
      <c r="AA42" s="647">
        <f t="shared" si="15"/>
        <v>0</v>
      </c>
      <c r="AB42" s="647">
        <f t="shared" si="15"/>
        <v>2</v>
      </c>
      <c r="AC42" s="647">
        <f t="shared" si="15"/>
        <v>3</v>
      </c>
      <c r="AD42" s="647">
        <f t="shared" si="15"/>
        <v>4</v>
      </c>
      <c r="AE42" s="647">
        <f t="shared" si="15"/>
        <v>0</v>
      </c>
      <c r="AF42" s="647">
        <f t="shared" si="15"/>
        <v>0</v>
      </c>
      <c r="AG42" s="647">
        <f t="shared" si="15"/>
        <v>179</v>
      </c>
      <c r="AH42" s="647">
        <f t="shared" si="15"/>
        <v>3284</v>
      </c>
      <c r="AI42" s="647">
        <f t="shared" si="15"/>
        <v>2420</v>
      </c>
      <c r="AJ42" s="647">
        <f t="shared" si="15"/>
        <v>524</v>
      </c>
      <c r="AK42" s="647">
        <f t="shared" si="15"/>
        <v>2135</v>
      </c>
      <c r="AL42" s="647">
        <f t="shared" si="15"/>
        <v>126</v>
      </c>
      <c r="AM42" s="647">
        <f t="shared" si="15"/>
        <v>7</v>
      </c>
      <c r="AN42" s="647">
        <f t="shared" si="15"/>
        <v>0</v>
      </c>
      <c r="AO42" s="647">
        <f t="shared" si="15"/>
        <v>35</v>
      </c>
      <c r="AP42" s="648">
        <f t="shared" si="15"/>
        <v>8975</v>
      </c>
      <c r="AR42" s="286"/>
      <c r="AS42" s="291" t="s">
        <v>287</v>
      </c>
      <c r="AT42" s="432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7"/>
      <c r="CH42" s="424"/>
      <c r="CI42" s="431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29"/>
      <c r="DW42" s="437"/>
      <c r="DX42" s="437"/>
      <c r="DY42" s="437"/>
      <c r="DZ42" s="437"/>
      <c r="EA42" s="437"/>
      <c r="EB42" s="437"/>
      <c r="EC42" s="437"/>
      <c r="ED42" s="437"/>
      <c r="EE42" s="437"/>
      <c r="EF42" s="437"/>
    </row>
    <row r="43" spans="1:136" s="414" customFormat="1" ht="21" customHeight="1" x14ac:dyDescent="0.35">
      <c r="A43" s="412"/>
      <c r="B43" s="413" t="s">
        <v>85</v>
      </c>
      <c r="C43" s="643">
        <v>0</v>
      </c>
      <c r="D43" s="643">
        <v>0</v>
      </c>
      <c r="E43" s="643">
        <v>0</v>
      </c>
      <c r="F43" s="643">
        <v>0</v>
      </c>
      <c r="G43" s="643">
        <v>0</v>
      </c>
      <c r="H43" s="643">
        <v>0</v>
      </c>
      <c r="I43" s="643">
        <v>0</v>
      </c>
      <c r="J43" s="643">
        <v>0</v>
      </c>
      <c r="K43" s="643">
        <v>0</v>
      </c>
      <c r="L43" s="643">
        <v>0</v>
      </c>
      <c r="M43" s="643">
        <v>0</v>
      </c>
      <c r="N43" s="643">
        <v>0</v>
      </c>
      <c r="O43" s="643">
        <v>0</v>
      </c>
      <c r="P43" s="643">
        <v>0</v>
      </c>
      <c r="Q43" s="643">
        <v>0</v>
      </c>
      <c r="R43" s="643">
        <f t="shared" ref="R43:R49" si="16">SUM(E43:Q43)</f>
        <v>0</v>
      </c>
      <c r="S43" s="643">
        <v>0</v>
      </c>
      <c r="T43" s="643">
        <v>5</v>
      </c>
      <c r="U43" s="643">
        <v>0</v>
      </c>
      <c r="V43" s="643">
        <v>0</v>
      </c>
      <c r="W43" s="643">
        <v>4</v>
      </c>
      <c r="X43" s="643">
        <v>2</v>
      </c>
      <c r="Y43" s="643">
        <v>0</v>
      </c>
      <c r="Z43" s="643">
        <v>0</v>
      </c>
      <c r="AA43" s="643">
        <v>0</v>
      </c>
      <c r="AB43" s="643">
        <v>0</v>
      </c>
      <c r="AC43" s="643">
        <v>0</v>
      </c>
      <c r="AD43" s="643">
        <v>0</v>
      </c>
      <c r="AE43" s="643">
        <v>0</v>
      </c>
      <c r="AF43" s="643">
        <v>0</v>
      </c>
      <c r="AG43" s="643">
        <v>0</v>
      </c>
      <c r="AH43" s="643">
        <v>417</v>
      </c>
      <c r="AI43" s="643">
        <v>178</v>
      </c>
      <c r="AJ43" s="643">
        <v>0</v>
      </c>
      <c r="AK43" s="643">
        <v>203</v>
      </c>
      <c r="AL43" s="643">
        <v>8</v>
      </c>
      <c r="AM43" s="643">
        <v>0</v>
      </c>
      <c r="AN43" s="643">
        <v>0</v>
      </c>
      <c r="AO43" s="643">
        <v>0</v>
      </c>
      <c r="AP43" s="644">
        <f t="shared" ref="AP43:AP49" si="17">SUM(S43:AO43)+R43+C43+D43</f>
        <v>817</v>
      </c>
      <c r="AT43" s="426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7"/>
      <c r="CH43" s="428"/>
      <c r="CI43" s="425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9"/>
      <c r="DW43" s="428"/>
      <c r="DX43" s="428"/>
      <c r="DY43" s="428"/>
      <c r="DZ43" s="428"/>
      <c r="EA43" s="428"/>
      <c r="EB43" s="428"/>
      <c r="EC43" s="428"/>
      <c r="ED43" s="428"/>
      <c r="EE43" s="428"/>
      <c r="EF43" s="428"/>
    </row>
    <row r="44" spans="1:136" s="286" customFormat="1" ht="21" customHeight="1" x14ac:dyDescent="0.35">
      <c r="A44" s="245"/>
      <c r="B44" s="285" t="s">
        <v>86</v>
      </c>
      <c r="C44" s="643">
        <v>0</v>
      </c>
      <c r="D44" s="643">
        <v>0</v>
      </c>
      <c r="E44" s="643">
        <v>0</v>
      </c>
      <c r="F44" s="643">
        <v>0</v>
      </c>
      <c r="G44" s="643">
        <v>0</v>
      </c>
      <c r="H44" s="643">
        <v>0</v>
      </c>
      <c r="I44" s="643">
        <v>0</v>
      </c>
      <c r="J44" s="643">
        <v>0</v>
      </c>
      <c r="K44" s="643">
        <v>0</v>
      </c>
      <c r="L44" s="643">
        <v>0</v>
      </c>
      <c r="M44" s="643">
        <v>0</v>
      </c>
      <c r="N44" s="643">
        <v>0</v>
      </c>
      <c r="O44" s="643">
        <v>0</v>
      </c>
      <c r="P44" s="643">
        <v>0</v>
      </c>
      <c r="Q44" s="643">
        <v>0</v>
      </c>
      <c r="R44" s="643">
        <f t="shared" si="16"/>
        <v>0</v>
      </c>
      <c r="S44" s="643">
        <v>0</v>
      </c>
      <c r="T44" s="643">
        <v>26</v>
      </c>
      <c r="U44" s="643">
        <v>0</v>
      </c>
      <c r="V44" s="643">
        <v>0</v>
      </c>
      <c r="W44" s="643">
        <v>73</v>
      </c>
      <c r="X44" s="643">
        <v>0</v>
      </c>
      <c r="Y44" s="643">
        <v>0</v>
      </c>
      <c r="Z44" s="643">
        <v>0</v>
      </c>
      <c r="AA44" s="643">
        <v>0</v>
      </c>
      <c r="AB44" s="643">
        <v>2</v>
      </c>
      <c r="AC44" s="643">
        <v>0</v>
      </c>
      <c r="AD44" s="643">
        <v>0</v>
      </c>
      <c r="AE44" s="643">
        <v>0</v>
      </c>
      <c r="AF44" s="643">
        <v>0</v>
      </c>
      <c r="AG44" s="643">
        <v>0</v>
      </c>
      <c r="AH44" s="643">
        <v>752</v>
      </c>
      <c r="AI44" s="643">
        <v>782</v>
      </c>
      <c r="AJ44" s="643">
        <v>421</v>
      </c>
      <c r="AK44" s="643">
        <v>648</v>
      </c>
      <c r="AL44" s="643">
        <v>43</v>
      </c>
      <c r="AM44" s="643">
        <v>3</v>
      </c>
      <c r="AN44" s="643">
        <v>0</v>
      </c>
      <c r="AO44" s="643">
        <v>0</v>
      </c>
      <c r="AP44" s="644">
        <f t="shared" si="17"/>
        <v>2750</v>
      </c>
      <c r="AT44" s="426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7"/>
      <c r="CH44" s="428"/>
      <c r="CI44" s="425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9"/>
      <c r="DW44" s="428"/>
      <c r="DX44" s="428"/>
      <c r="DY44" s="428"/>
      <c r="DZ44" s="428"/>
      <c r="EA44" s="428"/>
      <c r="EB44" s="428"/>
      <c r="EC44" s="428"/>
      <c r="ED44" s="428"/>
      <c r="EE44" s="428"/>
      <c r="EF44" s="428"/>
    </row>
    <row r="45" spans="1:136" s="286" customFormat="1" ht="21" customHeight="1" x14ac:dyDescent="0.35">
      <c r="A45" s="245"/>
      <c r="B45" s="285" t="s">
        <v>87</v>
      </c>
      <c r="C45" s="643">
        <v>0</v>
      </c>
      <c r="D45" s="643">
        <v>0</v>
      </c>
      <c r="E45" s="643">
        <v>0</v>
      </c>
      <c r="F45" s="643">
        <v>0</v>
      </c>
      <c r="G45" s="643">
        <v>0</v>
      </c>
      <c r="H45" s="643">
        <v>0</v>
      </c>
      <c r="I45" s="643">
        <v>0</v>
      </c>
      <c r="J45" s="643">
        <v>0</v>
      </c>
      <c r="K45" s="643">
        <v>0</v>
      </c>
      <c r="L45" s="643">
        <v>0</v>
      </c>
      <c r="M45" s="643">
        <v>0</v>
      </c>
      <c r="N45" s="643">
        <v>0</v>
      </c>
      <c r="O45" s="643">
        <v>0</v>
      </c>
      <c r="P45" s="643">
        <v>0</v>
      </c>
      <c r="Q45" s="643">
        <v>0</v>
      </c>
      <c r="R45" s="643">
        <f t="shared" si="16"/>
        <v>0</v>
      </c>
      <c r="S45" s="643">
        <v>0</v>
      </c>
      <c r="T45" s="643">
        <v>9</v>
      </c>
      <c r="U45" s="643">
        <v>0</v>
      </c>
      <c r="V45" s="643">
        <v>0</v>
      </c>
      <c r="W45" s="643">
        <v>42</v>
      </c>
      <c r="X45" s="643">
        <v>3</v>
      </c>
      <c r="Y45" s="643">
        <v>0</v>
      </c>
      <c r="Z45" s="643">
        <v>0</v>
      </c>
      <c r="AA45" s="643">
        <v>0</v>
      </c>
      <c r="AB45" s="643">
        <v>0</v>
      </c>
      <c r="AC45" s="643">
        <v>0</v>
      </c>
      <c r="AD45" s="643">
        <v>4</v>
      </c>
      <c r="AE45" s="643">
        <v>0</v>
      </c>
      <c r="AF45" s="643">
        <v>0</v>
      </c>
      <c r="AG45" s="643">
        <v>87</v>
      </c>
      <c r="AH45" s="643">
        <v>792</v>
      </c>
      <c r="AI45" s="643">
        <v>528</v>
      </c>
      <c r="AJ45" s="643">
        <v>52</v>
      </c>
      <c r="AK45" s="643">
        <v>253</v>
      </c>
      <c r="AL45" s="643">
        <v>12</v>
      </c>
      <c r="AM45" s="643">
        <v>1</v>
      </c>
      <c r="AN45" s="643">
        <v>0</v>
      </c>
      <c r="AO45" s="643">
        <v>35</v>
      </c>
      <c r="AP45" s="644">
        <f t="shared" si="17"/>
        <v>1818</v>
      </c>
      <c r="AT45" s="426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7"/>
      <c r="CH45" s="428"/>
      <c r="CI45" s="425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9"/>
      <c r="DW45" s="428"/>
      <c r="DX45" s="428"/>
      <c r="DY45" s="428"/>
      <c r="DZ45" s="428"/>
      <c r="EA45" s="428"/>
      <c r="EB45" s="428"/>
      <c r="EC45" s="428"/>
      <c r="ED45" s="428"/>
      <c r="EE45" s="428"/>
      <c r="EF45" s="428"/>
    </row>
    <row r="46" spans="1:136" s="286" customFormat="1" ht="21" customHeight="1" x14ac:dyDescent="0.35">
      <c r="A46" s="245"/>
      <c r="B46" s="285" t="s">
        <v>88</v>
      </c>
      <c r="C46" s="643">
        <v>0</v>
      </c>
      <c r="D46" s="643">
        <v>0</v>
      </c>
      <c r="E46" s="643">
        <v>0</v>
      </c>
      <c r="F46" s="643">
        <v>0</v>
      </c>
      <c r="G46" s="643">
        <v>0</v>
      </c>
      <c r="H46" s="643">
        <v>0</v>
      </c>
      <c r="I46" s="643">
        <v>0</v>
      </c>
      <c r="J46" s="643">
        <v>0</v>
      </c>
      <c r="K46" s="643">
        <v>0</v>
      </c>
      <c r="L46" s="643">
        <v>0</v>
      </c>
      <c r="M46" s="643">
        <v>0</v>
      </c>
      <c r="N46" s="643">
        <v>0</v>
      </c>
      <c r="O46" s="643">
        <v>0</v>
      </c>
      <c r="P46" s="643">
        <v>0</v>
      </c>
      <c r="Q46" s="643">
        <v>0</v>
      </c>
      <c r="R46" s="643">
        <f t="shared" si="16"/>
        <v>0</v>
      </c>
      <c r="S46" s="643">
        <v>0</v>
      </c>
      <c r="T46" s="643">
        <v>3</v>
      </c>
      <c r="U46" s="643">
        <v>0</v>
      </c>
      <c r="V46" s="643">
        <v>0</v>
      </c>
      <c r="W46" s="643">
        <v>0</v>
      </c>
      <c r="X46" s="643">
        <v>2</v>
      </c>
      <c r="Y46" s="643">
        <v>0</v>
      </c>
      <c r="Z46" s="643">
        <v>0</v>
      </c>
      <c r="AA46" s="643">
        <v>0</v>
      </c>
      <c r="AB46" s="643">
        <v>0</v>
      </c>
      <c r="AC46" s="643">
        <v>0</v>
      </c>
      <c r="AD46" s="643">
        <v>0</v>
      </c>
      <c r="AE46" s="643">
        <v>0</v>
      </c>
      <c r="AF46" s="643">
        <v>0</v>
      </c>
      <c r="AG46" s="643">
        <v>7</v>
      </c>
      <c r="AH46" s="643">
        <v>167</v>
      </c>
      <c r="AI46" s="643">
        <v>129</v>
      </c>
      <c r="AJ46" s="643">
        <v>0</v>
      </c>
      <c r="AK46" s="643">
        <v>218</v>
      </c>
      <c r="AL46" s="643">
        <v>6</v>
      </c>
      <c r="AM46" s="643">
        <v>0</v>
      </c>
      <c r="AN46" s="643">
        <v>0</v>
      </c>
      <c r="AO46" s="643">
        <v>0</v>
      </c>
      <c r="AP46" s="644">
        <f t="shared" si="17"/>
        <v>532</v>
      </c>
      <c r="AT46" s="426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7"/>
      <c r="CH46" s="428"/>
      <c r="CI46" s="425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9"/>
      <c r="DW46" s="428"/>
      <c r="DX46" s="428"/>
      <c r="DY46" s="428"/>
      <c r="DZ46" s="428"/>
      <c r="EA46" s="428"/>
      <c r="EB46" s="428"/>
      <c r="EC46" s="428"/>
      <c r="ED46" s="428"/>
      <c r="EE46" s="428"/>
      <c r="EF46" s="428"/>
    </row>
    <row r="47" spans="1:136" s="286" customFormat="1" ht="21" customHeight="1" x14ac:dyDescent="0.35">
      <c r="A47" s="245"/>
      <c r="B47" s="285" t="s">
        <v>89</v>
      </c>
      <c r="C47" s="643">
        <v>0</v>
      </c>
      <c r="D47" s="643">
        <v>0</v>
      </c>
      <c r="E47" s="643">
        <v>0</v>
      </c>
      <c r="F47" s="643">
        <v>0</v>
      </c>
      <c r="G47" s="643">
        <v>0</v>
      </c>
      <c r="H47" s="643">
        <v>0</v>
      </c>
      <c r="I47" s="643">
        <v>0</v>
      </c>
      <c r="J47" s="643">
        <v>0</v>
      </c>
      <c r="K47" s="643">
        <v>0</v>
      </c>
      <c r="L47" s="643">
        <v>0</v>
      </c>
      <c r="M47" s="643">
        <v>0</v>
      </c>
      <c r="N47" s="643">
        <v>0</v>
      </c>
      <c r="O47" s="643">
        <v>0</v>
      </c>
      <c r="P47" s="643">
        <v>0</v>
      </c>
      <c r="Q47" s="643">
        <v>0</v>
      </c>
      <c r="R47" s="643">
        <f t="shared" si="16"/>
        <v>0</v>
      </c>
      <c r="S47" s="643">
        <v>0</v>
      </c>
      <c r="T47" s="643">
        <v>0</v>
      </c>
      <c r="U47" s="643">
        <v>0</v>
      </c>
      <c r="V47" s="643">
        <v>0</v>
      </c>
      <c r="W47" s="643">
        <v>7</v>
      </c>
      <c r="X47" s="643">
        <v>0</v>
      </c>
      <c r="Y47" s="643">
        <v>0</v>
      </c>
      <c r="Z47" s="643">
        <v>0</v>
      </c>
      <c r="AA47" s="643">
        <v>0</v>
      </c>
      <c r="AB47" s="643">
        <v>0</v>
      </c>
      <c r="AC47" s="643">
        <v>0</v>
      </c>
      <c r="AD47" s="643">
        <v>0</v>
      </c>
      <c r="AE47" s="643">
        <v>0</v>
      </c>
      <c r="AF47" s="643">
        <v>0</v>
      </c>
      <c r="AG47" s="643">
        <v>16</v>
      </c>
      <c r="AH47" s="643">
        <v>300</v>
      </c>
      <c r="AI47" s="643">
        <v>140</v>
      </c>
      <c r="AJ47" s="643">
        <v>49</v>
      </c>
      <c r="AK47" s="643">
        <v>154</v>
      </c>
      <c r="AL47" s="643">
        <v>3</v>
      </c>
      <c r="AM47" s="643">
        <v>0</v>
      </c>
      <c r="AN47" s="643">
        <v>0</v>
      </c>
      <c r="AO47" s="643">
        <v>0</v>
      </c>
      <c r="AP47" s="644">
        <f t="shared" si="17"/>
        <v>669</v>
      </c>
      <c r="AT47" s="426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7"/>
      <c r="CH47" s="428"/>
      <c r="CI47" s="425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9"/>
      <c r="DW47" s="428"/>
      <c r="DX47" s="428"/>
      <c r="DY47" s="428"/>
      <c r="DZ47" s="428"/>
      <c r="EA47" s="428"/>
      <c r="EB47" s="428"/>
      <c r="EC47" s="428"/>
      <c r="ED47" s="428"/>
      <c r="EE47" s="428"/>
      <c r="EF47" s="428"/>
    </row>
    <row r="48" spans="1:136" s="286" customFormat="1" ht="21" customHeight="1" x14ac:dyDescent="0.35">
      <c r="A48" s="245"/>
      <c r="B48" s="285" t="s">
        <v>301</v>
      </c>
      <c r="C48" s="643">
        <v>0</v>
      </c>
      <c r="D48" s="643">
        <v>0</v>
      </c>
      <c r="E48" s="643">
        <v>0</v>
      </c>
      <c r="F48" s="643">
        <v>0</v>
      </c>
      <c r="G48" s="643">
        <v>0</v>
      </c>
      <c r="H48" s="643">
        <v>0</v>
      </c>
      <c r="I48" s="643">
        <v>0</v>
      </c>
      <c r="J48" s="643">
        <v>0</v>
      </c>
      <c r="K48" s="643">
        <v>0</v>
      </c>
      <c r="L48" s="643">
        <v>0</v>
      </c>
      <c r="M48" s="643">
        <v>0</v>
      </c>
      <c r="N48" s="643">
        <v>0</v>
      </c>
      <c r="O48" s="643">
        <v>0</v>
      </c>
      <c r="P48" s="643">
        <v>0</v>
      </c>
      <c r="Q48" s="643">
        <v>0</v>
      </c>
      <c r="R48" s="643">
        <f t="shared" si="16"/>
        <v>0</v>
      </c>
      <c r="S48" s="643">
        <v>0</v>
      </c>
      <c r="T48" s="643">
        <v>1</v>
      </c>
      <c r="U48" s="643">
        <v>0</v>
      </c>
      <c r="V48" s="643">
        <v>0</v>
      </c>
      <c r="W48" s="643">
        <v>10</v>
      </c>
      <c r="X48" s="643">
        <v>30</v>
      </c>
      <c r="Y48" s="643">
        <v>0</v>
      </c>
      <c r="Z48" s="643">
        <v>0</v>
      </c>
      <c r="AA48" s="643">
        <v>0</v>
      </c>
      <c r="AB48" s="643">
        <v>0</v>
      </c>
      <c r="AC48" s="643">
        <v>3</v>
      </c>
      <c r="AD48" s="643">
        <v>0</v>
      </c>
      <c r="AE48" s="643">
        <v>0</v>
      </c>
      <c r="AF48" s="643">
        <v>0</v>
      </c>
      <c r="AG48" s="643">
        <v>3</v>
      </c>
      <c r="AH48" s="643">
        <v>517</v>
      </c>
      <c r="AI48" s="643">
        <v>509</v>
      </c>
      <c r="AJ48" s="643">
        <v>2</v>
      </c>
      <c r="AK48" s="643">
        <v>518</v>
      </c>
      <c r="AL48" s="643">
        <v>49</v>
      </c>
      <c r="AM48" s="643">
        <v>3</v>
      </c>
      <c r="AN48" s="643">
        <v>0</v>
      </c>
      <c r="AO48" s="643">
        <v>0</v>
      </c>
      <c r="AP48" s="644">
        <f t="shared" si="17"/>
        <v>1645</v>
      </c>
      <c r="AT48" s="426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7"/>
      <c r="CH48" s="428"/>
      <c r="CI48" s="425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9"/>
      <c r="DW48" s="428"/>
      <c r="DX48" s="428"/>
      <c r="DY48" s="428"/>
      <c r="DZ48" s="428"/>
      <c r="EA48" s="428"/>
      <c r="EB48" s="428"/>
      <c r="EC48" s="428"/>
      <c r="ED48" s="428"/>
      <c r="EE48" s="428"/>
      <c r="EF48" s="428"/>
    </row>
    <row r="49" spans="1:136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0</v>
      </c>
      <c r="F49" s="643">
        <v>0</v>
      </c>
      <c r="G49" s="643">
        <v>0</v>
      </c>
      <c r="H49" s="643">
        <v>0</v>
      </c>
      <c r="I49" s="643">
        <v>0</v>
      </c>
      <c r="J49" s="643">
        <v>0</v>
      </c>
      <c r="K49" s="643">
        <v>0</v>
      </c>
      <c r="L49" s="643">
        <v>0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6"/>
        <v>0</v>
      </c>
      <c r="S49" s="643">
        <v>0</v>
      </c>
      <c r="T49" s="643">
        <v>0</v>
      </c>
      <c r="U49" s="643">
        <v>0</v>
      </c>
      <c r="V49" s="643">
        <v>0</v>
      </c>
      <c r="W49" s="643">
        <v>38</v>
      </c>
      <c r="X49" s="643">
        <v>0</v>
      </c>
      <c r="Y49" s="643">
        <v>0</v>
      </c>
      <c r="Z49" s="643">
        <v>1</v>
      </c>
      <c r="AA49" s="643">
        <v>0</v>
      </c>
      <c r="AB49" s="643">
        <v>0</v>
      </c>
      <c r="AC49" s="643">
        <v>0</v>
      </c>
      <c r="AD49" s="643">
        <v>0</v>
      </c>
      <c r="AE49" s="643">
        <v>0</v>
      </c>
      <c r="AF49" s="643">
        <v>0</v>
      </c>
      <c r="AG49" s="643">
        <v>66</v>
      </c>
      <c r="AH49" s="643">
        <v>339</v>
      </c>
      <c r="AI49" s="643">
        <v>154</v>
      </c>
      <c r="AJ49" s="643">
        <v>0</v>
      </c>
      <c r="AK49" s="643">
        <v>141</v>
      </c>
      <c r="AL49" s="643">
        <v>5</v>
      </c>
      <c r="AM49" s="643">
        <v>0</v>
      </c>
      <c r="AN49" s="643">
        <v>0</v>
      </c>
      <c r="AO49" s="643">
        <v>0</v>
      </c>
      <c r="AP49" s="644">
        <f t="shared" si="17"/>
        <v>744</v>
      </c>
      <c r="AT49" s="426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7"/>
      <c r="CH49" s="428"/>
      <c r="CI49" s="425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9"/>
      <c r="DW49" s="428"/>
      <c r="DX49" s="428"/>
      <c r="DY49" s="428"/>
      <c r="DZ49" s="428"/>
      <c r="EA49" s="428"/>
      <c r="EB49" s="428"/>
      <c r="EC49" s="428"/>
      <c r="ED49" s="428"/>
      <c r="EE49" s="428"/>
      <c r="EF49" s="428"/>
    </row>
    <row r="50" spans="1:136" s="291" customFormat="1" ht="26.4" customHeight="1" x14ac:dyDescent="0.35">
      <c r="A50" s="289" t="s">
        <v>90</v>
      </c>
      <c r="B50" s="294"/>
      <c r="C50" s="647">
        <f t="shared" ref="C50:AP50" si="18">C51+C52+C53+C54</f>
        <v>0</v>
      </c>
      <c r="D50" s="647">
        <f t="shared" si="18"/>
        <v>0</v>
      </c>
      <c r="E50" s="647">
        <f t="shared" si="18"/>
        <v>3</v>
      </c>
      <c r="F50" s="647">
        <f t="shared" si="18"/>
        <v>0</v>
      </c>
      <c r="G50" s="647">
        <f t="shared" si="18"/>
        <v>0</v>
      </c>
      <c r="H50" s="647">
        <f t="shared" si="18"/>
        <v>0</v>
      </c>
      <c r="I50" s="647">
        <f t="shared" si="18"/>
        <v>0</v>
      </c>
      <c r="J50" s="647">
        <f t="shared" si="18"/>
        <v>0</v>
      </c>
      <c r="K50" s="647">
        <f t="shared" si="18"/>
        <v>0</v>
      </c>
      <c r="L50" s="647">
        <f t="shared" si="18"/>
        <v>0</v>
      </c>
      <c r="M50" s="647">
        <f t="shared" si="18"/>
        <v>0</v>
      </c>
      <c r="N50" s="647">
        <f t="shared" si="18"/>
        <v>0</v>
      </c>
      <c r="O50" s="647">
        <f t="shared" si="18"/>
        <v>0</v>
      </c>
      <c r="P50" s="647">
        <f t="shared" si="18"/>
        <v>0</v>
      </c>
      <c r="Q50" s="647">
        <f t="shared" si="18"/>
        <v>0</v>
      </c>
      <c r="R50" s="647">
        <f t="shared" si="18"/>
        <v>3</v>
      </c>
      <c r="S50" s="647">
        <f t="shared" si="18"/>
        <v>2</v>
      </c>
      <c r="T50" s="647">
        <f t="shared" si="18"/>
        <v>21</v>
      </c>
      <c r="U50" s="647">
        <f t="shared" si="18"/>
        <v>0</v>
      </c>
      <c r="V50" s="647">
        <f t="shared" si="18"/>
        <v>0</v>
      </c>
      <c r="W50" s="647">
        <f t="shared" si="18"/>
        <v>184</v>
      </c>
      <c r="X50" s="647">
        <f t="shared" si="18"/>
        <v>46</v>
      </c>
      <c r="Y50" s="647">
        <f t="shared" si="18"/>
        <v>2</v>
      </c>
      <c r="Z50" s="647">
        <f t="shared" si="18"/>
        <v>0</v>
      </c>
      <c r="AA50" s="647">
        <f t="shared" si="18"/>
        <v>0</v>
      </c>
      <c r="AB50" s="647">
        <f t="shared" si="18"/>
        <v>2</v>
      </c>
      <c r="AC50" s="647">
        <f t="shared" si="18"/>
        <v>4</v>
      </c>
      <c r="AD50" s="647">
        <f t="shared" si="18"/>
        <v>4</v>
      </c>
      <c r="AE50" s="647">
        <f t="shared" si="18"/>
        <v>1</v>
      </c>
      <c r="AF50" s="647">
        <f t="shared" si="18"/>
        <v>0</v>
      </c>
      <c r="AG50" s="647">
        <f t="shared" si="18"/>
        <v>205</v>
      </c>
      <c r="AH50" s="647">
        <f t="shared" si="18"/>
        <v>2928</v>
      </c>
      <c r="AI50" s="647">
        <f t="shared" si="18"/>
        <v>2033</v>
      </c>
      <c r="AJ50" s="647">
        <f t="shared" si="18"/>
        <v>990</v>
      </c>
      <c r="AK50" s="647">
        <f t="shared" si="18"/>
        <v>1110</v>
      </c>
      <c r="AL50" s="647">
        <f t="shared" si="18"/>
        <v>267</v>
      </c>
      <c r="AM50" s="647">
        <f t="shared" si="18"/>
        <v>8</v>
      </c>
      <c r="AN50" s="647">
        <f t="shared" si="18"/>
        <v>0</v>
      </c>
      <c r="AO50" s="647">
        <f t="shared" si="18"/>
        <v>1</v>
      </c>
      <c r="AP50" s="648">
        <f t="shared" si="18"/>
        <v>7811</v>
      </c>
      <c r="AR50" s="286"/>
      <c r="AT50" s="432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7"/>
      <c r="CH50" s="424"/>
      <c r="CI50" s="431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29"/>
      <c r="DW50" s="437"/>
      <c r="DX50" s="437"/>
      <c r="DY50" s="437"/>
      <c r="DZ50" s="437"/>
      <c r="EA50" s="437"/>
      <c r="EB50" s="437"/>
      <c r="EC50" s="437"/>
      <c r="ED50" s="437"/>
      <c r="EE50" s="437"/>
      <c r="EF50" s="437"/>
    </row>
    <row r="51" spans="1:136" s="286" customFormat="1" ht="21" customHeight="1" x14ac:dyDescent="0.35">
      <c r="A51" s="245"/>
      <c r="B51" s="285" t="s">
        <v>91</v>
      </c>
      <c r="C51" s="643">
        <v>0</v>
      </c>
      <c r="D51" s="643">
        <v>0</v>
      </c>
      <c r="E51" s="643">
        <v>0</v>
      </c>
      <c r="F51" s="643">
        <v>0</v>
      </c>
      <c r="G51" s="643">
        <v>0</v>
      </c>
      <c r="H51" s="643">
        <v>0</v>
      </c>
      <c r="I51" s="643">
        <v>0</v>
      </c>
      <c r="J51" s="643">
        <v>0</v>
      </c>
      <c r="K51" s="643">
        <v>0</v>
      </c>
      <c r="L51" s="643">
        <v>0</v>
      </c>
      <c r="M51" s="643">
        <v>0</v>
      </c>
      <c r="N51" s="643">
        <v>0</v>
      </c>
      <c r="O51" s="643">
        <v>0</v>
      </c>
      <c r="P51" s="643">
        <v>0</v>
      </c>
      <c r="Q51" s="643">
        <v>0</v>
      </c>
      <c r="R51" s="643">
        <f>SUM(E51:Q51)</f>
        <v>0</v>
      </c>
      <c r="S51" s="643">
        <v>0</v>
      </c>
      <c r="T51" s="643">
        <v>0</v>
      </c>
      <c r="U51" s="643">
        <v>0</v>
      </c>
      <c r="V51" s="643">
        <v>0</v>
      </c>
      <c r="W51" s="643">
        <v>2</v>
      </c>
      <c r="X51" s="643">
        <v>15</v>
      </c>
      <c r="Y51" s="643">
        <v>0</v>
      </c>
      <c r="Z51" s="643">
        <v>0</v>
      </c>
      <c r="AA51" s="643">
        <v>0</v>
      </c>
      <c r="AB51" s="643">
        <v>0</v>
      </c>
      <c r="AC51" s="643">
        <v>0</v>
      </c>
      <c r="AD51" s="643">
        <v>2</v>
      </c>
      <c r="AE51" s="643">
        <v>1</v>
      </c>
      <c r="AF51" s="643">
        <v>0</v>
      </c>
      <c r="AG51" s="643">
        <v>16</v>
      </c>
      <c r="AH51" s="643">
        <v>318</v>
      </c>
      <c r="AI51" s="643">
        <v>182</v>
      </c>
      <c r="AJ51" s="643">
        <v>95</v>
      </c>
      <c r="AK51" s="643">
        <v>68</v>
      </c>
      <c r="AL51" s="643">
        <v>25</v>
      </c>
      <c r="AM51" s="643">
        <v>1</v>
      </c>
      <c r="AN51" s="643">
        <v>0</v>
      </c>
      <c r="AO51" s="643">
        <v>0</v>
      </c>
      <c r="AP51" s="644">
        <f>SUM(S51:AO51)+R51+C51+D51</f>
        <v>725</v>
      </c>
      <c r="AT51" s="426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7"/>
      <c r="CH51" s="428"/>
      <c r="CI51" s="425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9"/>
      <c r="DW51" s="428"/>
      <c r="DX51" s="428"/>
      <c r="DY51" s="428"/>
      <c r="DZ51" s="428"/>
      <c r="EA51" s="428"/>
      <c r="EB51" s="428"/>
      <c r="EC51" s="428"/>
      <c r="ED51" s="428"/>
      <c r="EE51" s="428"/>
      <c r="EF51" s="428"/>
    </row>
    <row r="52" spans="1:136" s="286" customFormat="1" ht="21" customHeight="1" x14ac:dyDescent="0.35">
      <c r="A52" s="245"/>
      <c r="B52" s="285" t="s">
        <v>90</v>
      </c>
      <c r="C52" s="643">
        <v>0</v>
      </c>
      <c r="D52" s="643">
        <v>0</v>
      </c>
      <c r="E52" s="643">
        <v>0</v>
      </c>
      <c r="F52" s="643">
        <v>0</v>
      </c>
      <c r="G52" s="643">
        <v>0</v>
      </c>
      <c r="H52" s="643">
        <v>0</v>
      </c>
      <c r="I52" s="643">
        <v>0</v>
      </c>
      <c r="J52" s="643">
        <v>0</v>
      </c>
      <c r="K52" s="643">
        <v>0</v>
      </c>
      <c r="L52" s="643">
        <v>0</v>
      </c>
      <c r="M52" s="643">
        <v>0</v>
      </c>
      <c r="N52" s="643">
        <v>0</v>
      </c>
      <c r="O52" s="643">
        <v>0</v>
      </c>
      <c r="P52" s="643">
        <v>0</v>
      </c>
      <c r="Q52" s="643">
        <v>0</v>
      </c>
      <c r="R52" s="643">
        <f>SUM(E52:Q52)</f>
        <v>0</v>
      </c>
      <c r="S52" s="643">
        <v>2</v>
      </c>
      <c r="T52" s="643">
        <v>21</v>
      </c>
      <c r="U52" s="643">
        <v>0</v>
      </c>
      <c r="V52" s="643">
        <v>0</v>
      </c>
      <c r="W52" s="643">
        <v>147</v>
      </c>
      <c r="X52" s="643">
        <v>20</v>
      </c>
      <c r="Y52" s="643">
        <v>0</v>
      </c>
      <c r="Z52" s="643">
        <v>0</v>
      </c>
      <c r="AA52" s="643">
        <v>0</v>
      </c>
      <c r="AB52" s="643">
        <v>2</v>
      </c>
      <c r="AC52" s="643">
        <v>4</v>
      </c>
      <c r="AD52" s="643">
        <v>2</v>
      </c>
      <c r="AE52" s="643">
        <v>0</v>
      </c>
      <c r="AF52" s="643">
        <v>0</v>
      </c>
      <c r="AG52" s="643">
        <v>124</v>
      </c>
      <c r="AH52" s="643">
        <v>1545</v>
      </c>
      <c r="AI52" s="643">
        <v>1053</v>
      </c>
      <c r="AJ52" s="643">
        <v>754</v>
      </c>
      <c r="AK52" s="643">
        <v>347</v>
      </c>
      <c r="AL52" s="643">
        <v>131</v>
      </c>
      <c r="AM52" s="643">
        <v>4</v>
      </c>
      <c r="AN52" s="643">
        <v>0</v>
      </c>
      <c r="AO52" s="643">
        <v>1</v>
      </c>
      <c r="AP52" s="644">
        <f>SUM(S52:AO52)+R52+C52+D52</f>
        <v>4157</v>
      </c>
      <c r="AT52" s="426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7"/>
      <c r="CH52" s="428"/>
      <c r="CI52" s="425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9"/>
      <c r="DW52" s="428"/>
      <c r="DX52" s="428"/>
      <c r="DY52" s="428"/>
      <c r="DZ52" s="428"/>
      <c r="EA52" s="428"/>
      <c r="EB52" s="428"/>
      <c r="EC52" s="428"/>
      <c r="ED52" s="428"/>
      <c r="EE52" s="428"/>
      <c r="EF52" s="428"/>
    </row>
    <row r="53" spans="1:136" s="286" customFormat="1" ht="21" customHeight="1" x14ac:dyDescent="0.35">
      <c r="A53" s="245"/>
      <c r="B53" s="285" t="s">
        <v>92</v>
      </c>
      <c r="C53" s="643">
        <v>0</v>
      </c>
      <c r="D53" s="643">
        <v>0</v>
      </c>
      <c r="E53" s="643">
        <v>3</v>
      </c>
      <c r="F53" s="643">
        <v>0</v>
      </c>
      <c r="G53" s="643">
        <v>0</v>
      </c>
      <c r="H53" s="643">
        <v>0</v>
      </c>
      <c r="I53" s="643">
        <v>0</v>
      </c>
      <c r="J53" s="643">
        <v>0</v>
      </c>
      <c r="K53" s="643">
        <v>0</v>
      </c>
      <c r="L53" s="643">
        <v>0</v>
      </c>
      <c r="M53" s="643">
        <v>0</v>
      </c>
      <c r="N53" s="643">
        <v>0</v>
      </c>
      <c r="O53" s="643">
        <v>0</v>
      </c>
      <c r="P53" s="643">
        <v>0</v>
      </c>
      <c r="Q53" s="643">
        <v>0</v>
      </c>
      <c r="R53" s="643">
        <f>SUM(E53:Q53)</f>
        <v>3</v>
      </c>
      <c r="S53" s="643">
        <v>0</v>
      </c>
      <c r="T53" s="643">
        <v>0</v>
      </c>
      <c r="U53" s="643">
        <v>0</v>
      </c>
      <c r="V53" s="643">
        <v>0</v>
      </c>
      <c r="W53" s="643">
        <v>24</v>
      </c>
      <c r="X53" s="643">
        <v>11</v>
      </c>
      <c r="Y53" s="643">
        <v>2</v>
      </c>
      <c r="Z53" s="643">
        <v>0</v>
      </c>
      <c r="AA53" s="643">
        <v>0</v>
      </c>
      <c r="AB53" s="643">
        <v>0</v>
      </c>
      <c r="AC53" s="643">
        <v>0</v>
      </c>
      <c r="AD53" s="643">
        <v>0</v>
      </c>
      <c r="AE53" s="643">
        <v>0</v>
      </c>
      <c r="AF53" s="643">
        <v>0</v>
      </c>
      <c r="AG53" s="643">
        <v>61</v>
      </c>
      <c r="AH53" s="643">
        <v>723</v>
      </c>
      <c r="AI53" s="643">
        <v>672</v>
      </c>
      <c r="AJ53" s="643">
        <v>94</v>
      </c>
      <c r="AK53" s="643">
        <v>623</v>
      </c>
      <c r="AL53" s="643">
        <v>106</v>
      </c>
      <c r="AM53" s="643">
        <v>3</v>
      </c>
      <c r="AN53" s="643">
        <v>0</v>
      </c>
      <c r="AO53" s="643">
        <v>0</v>
      </c>
      <c r="AP53" s="644">
        <f>SUM(S53:AO53)+R53+C53+D53</f>
        <v>2322</v>
      </c>
      <c r="AT53" s="426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7"/>
      <c r="CH53" s="428"/>
      <c r="CI53" s="425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9"/>
      <c r="DW53" s="428"/>
      <c r="DX53" s="428"/>
      <c r="DY53" s="428"/>
      <c r="DZ53" s="428"/>
      <c r="EA53" s="428"/>
      <c r="EB53" s="428"/>
      <c r="EC53" s="428"/>
      <c r="ED53" s="428"/>
      <c r="EE53" s="428"/>
      <c r="EF53" s="428"/>
    </row>
    <row r="54" spans="1:136" s="286" customFormat="1" ht="21" customHeight="1" x14ac:dyDescent="0.35">
      <c r="A54" s="245"/>
      <c r="B54" s="285" t="s">
        <v>93</v>
      </c>
      <c r="C54" s="643">
        <v>0</v>
      </c>
      <c r="D54" s="643">
        <v>0</v>
      </c>
      <c r="E54" s="643">
        <v>0</v>
      </c>
      <c r="F54" s="643">
        <v>0</v>
      </c>
      <c r="G54" s="643">
        <v>0</v>
      </c>
      <c r="H54" s="643">
        <v>0</v>
      </c>
      <c r="I54" s="643">
        <v>0</v>
      </c>
      <c r="J54" s="643">
        <v>0</v>
      </c>
      <c r="K54" s="643">
        <v>0</v>
      </c>
      <c r="L54" s="643">
        <v>0</v>
      </c>
      <c r="M54" s="643">
        <v>0</v>
      </c>
      <c r="N54" s="643">
        <v>0</v>
      </c>
      <c r="O54" s="643">
        <v>0</v>
      </c>
      <c r="P54" s="643">
        <v>0</v>
      </c>
      <c r="Q54" s="643">
        <v>0</v>
      </c>
      <c r="R54" s="643">
        <f>SUM(E54:Q54)</f>
        <v>0</v>
      </c>
      <c r="S54" s="643">
        <v>0</v>
      </c>
      <c r="T54" s="643">
        <v>0</v>
      </c>
      <c r="U54" s="643">
        <v>0</v>
      </c>
      <c r="V54" s="643">
        <v>0</v>
      </c>
      <c r="W54" s="643">
        <v>11</v>
      </c>
      <c r="X54" s="643">
        <v>0</v>
      </c>
      <c r="Y54" s="643">
        <v>0</v>
      </c>
      <c r="Z54" s="643">
        <v>0</v>
      </c>
      <c r="AA54" s="643">
        <v>0</v>
      </c>
      <c r="AB54" s="643">
        <v>0</v>
      </c>
      <c r="AC54" s="643">
        <v>0</v>
      </c>
      <c r="AD54" s="643">
        <v>0</v>
      </c>
      <c r="AE54" s="643">
        <v>0</v>
      </c>
      <c r="AF54" s="643">
        <v>0</v>
      </c>
      <c r="AG54" s="643">
        <v>4</v>
      </c>
      <c r="AH54" s="643">
        <v>342</v>
      </c>
      <c r="AI54" s="643">
        <v>126</v>
      </c>
      <c r="AJ54" s="643">
        <v>47</v>
      </c>
      <c r="AK54" s="643">
        <v>72</v>
      </c>
      <c r="AL54" s="643">
        <v>5</v>
      </c>
      <c r="AM54" s="643">
        <v>0</v>
      </c>
      <c r="AN54" s="643">
        <v>0</v>
      </c>
      <c r="AO54" s="643">
        <v>0</v>
      </c>
      <c r="AP54" s="644">
        <f>SUM(S54:AO54)+R54+C54+D54</f>
        <v>607</v>
      </c>
      <c r="AT54" s="426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7"/>
      <c r="CH54" s="428"/>
      <c r="CI54" s="425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9"/>
      <c r="DW54" s="428"/>
      <c r="DX54" s="428"/>
      <c r="DY54" s="428"/>
      <c r="DZ54" s="428"/>
      <c r="EA54" s="428"/>
      <c r="EB54" s="428"/>
      <c r="EC54" s="428"/>
      <c r="ED54" s="428"/>
      <c r="EE54" s="428"/>
      <c r="EF54" s="428"/>
    </row>
    <row r="55" spans="1:136" s="291" customFormat="1" ht="26.4" customHeight="1" x14ac:dyDescent="0.35">
      <c r="A55" s="289" t="s">
        <v>94</v>
      </c>
      <c r="B55" s="294"/>
      <c r="C55" s="647">
        <f t="shared" ref="C55:AP55" si="19">SUM(C56:C60)</f>
        <v>0</v>
      </c>
      <c r="D55" s="647">
        <f t="shared" si="19"/>
        <v>0</v>
      </c>
      <c r="E55" s="647">
        <f t="shared" si="19"/>
        <v>0</v>
      </c>
      <c r="F55" s="647">
        <f t="shared" si="19"/>
        <v>0</v>
      </c>
      <c r="G55" s="647">
        <f t="shared" si="19"/>
        <v>0</v>
      </c>
      <c r="H55" s="647">
        <f t="shared" si="19"/>
        <v>0</v>
      </c>
      <c r="I55" s="647">
        <f t="shared" si="19"/>
        <v>0</v>
      </c>
      <c r="J55" s="647">
        <f t="shared" si="19"/>
        <v>0</v>
      </c>
      <c r="K55" s="647">
        <f t="shared" si="19"/>
        <v>0</v>
      </c>
      <c r="L55" s="647">
        <f t="shared" si="19"/>
        <v>0</v>
      </c>
      <c r="M55" s="647">
        <f t="shared" si="19"/>
        <v>0</v>
      </c>
      <c r="N55" s="647">
        <f t="shared" si="19"/>
        <v>0</v>
      </c>
      <c r="O55" s="647">
        <f t="shared" si="19"/>
        <v>0</v>
      </c>
      <c r="P55" s="647">
        <f t="shared" si="19"/>
        <v>0</v>
      </c>
      <c r="Q55" s="647">
        <f t="shared" si="19"/>
        <v>0</v>
      </c>
      <c r="R55" s="647">
        <f t="shared" si="19"/>
        <v>0</v>
      </c>
      <c r="S55" s="647">
        <f t="shared" si="19"/>
        <v>0</v>
      </c>
      <c r="T55" s="647">
        <f t="shared" si="19"/>
        <v>8</v>
      </c>
      <c r="U55" s="647">
        <f t="shared" si="19"/>
        <v>0</v>
      </c>
      <c r="V55" s="647">
        <f t="shared" si="19"/>
        <v>0</v>
      </c>
      <c r="W55" s="647">
        <f t="shared" si="19"/>
        <v>37</v>
      </c>
      <c r="X55" s="647">
        <f t="shared" si="19"/>
        <v>17</v>
      </c>
      <c r="Y55" s="647">
        <f t="shared" si="19"/>
        <v>0</v>
      </c>
      <c r="Z55" s="647">
        <f t="shared" si="19"/>
        <v>0</v>
      </c>
      <c r="AA55" s="647">
        <f t="shared" si="19"/>
        <v>0</v>
      </c>
      <c r="AB55" s="647">
        <f t="shared" si="19"/>
        <v>0</v>
      </c>
      <c r="AC55" s="647">
        <f t="shared" si="19"/>
        <v>0</v>
      </c>
      <c r="AD55" s="647">
        <f t="shared" si="19"/>
        <v>0</v>
      </c>
      <c r="AE55" s="647">
        <f t="shared" si="19"/>
        <v>0</v>
      </c>
      <c r="AF55" s="647">
        <f t="shared" si="19"/>
        <v>0</v>
      </c>
      <c r="AG55" s="647">
        <f t="shared" si="19"/>
        <v>4</v>
      </c>
      <c r="AH55" s="647">
        <f t="shared" si="19"/>
        <v>1001</v>
      </c>
      <c r="AI55" s="647">
        <f t="shared" si="19"/>
        <v>743</v>
      </c>
      <c r="AJ55" s="647">
        <f t="shared" si="19"/>
        <v>315</v>
      </c>
      <c r="AK55" s="647">
        <f t="shared" si="19"/>
        <v>361</v>
      </c>
      <c r="AL55" s="647">
        <f t="shared" si="19"/>
        <v>41</v>
      </c>
      <c r="AM55" s="647">
        <f t="shared" si="19"/>
        <v>2</v>
      </c>
      <c r="AN55" s="647">
        <f t="shared" si="19"/>
        <v>0</v>
      </c>
      <c r="AO55" s="647">
        <f t="shared" si="19"/>
        <v>0</v>
      </c>
      <c r="AP55" s="648">
        <f t="shared" si="19"/>
        <v>2529</v>
      </c>
      <c r="AR55" s="286"/>
      <c r="AT55" s="432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7"/>
      <c r="CH55" s="424"/>
      <c r="CI55" s="431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29"/>
      <c r="DW55" s="437"/>
      <c r="DX55" s="437"/>
      <c r="DY55" s="437"/>
      <c r="DZ55" s="437"/>
      <c r="EA55" s="437"/>
      <c r="EB55" s="437"/>
      <c r="EC55" s="437"/>
      <c r="ED55" s="437"/>
      <c r="EE55" s="437"/>
      <c r="EF55" s="437"/>
    </row>
    <row r="56" spans="1:136" s="286" customFormat="1" ht="21" customHeight="1" x14ac:dyDescent="0.35">
      <c r="A56" s="245"/>
      <c r="B56" s="285" t="s">
        <v>95</v>
      </c>
      <c r="C56" s="643">
        <v>0</v>
      </c>
      <c r="D56" s="643">
        <v>0</v>
      </c>
      <c r="E56" s="643">
        <v>0</v>
      </c>
      <c r="F56" s="643">
        <v>0</v>
      </c>
      <c r="G56" s="643">
        <v>0</v>
      </c>
      <c r="H56" s="643">
        <v>0</v>
      </c>
      <c r="I56" s="643">
        <v>0</v>
      </c>
      <c r="J56" s="643">
        <v>0</v>
      </c>
      <c r="K56" s="643">
        <v>0</v>
      </c>
      <c r="L56" s="643">
        <v>0</v>
      </c>
      <c r="M56" s="643">
        <v>0</v>
      </c>
      <c r="N56" s="643">
        <v>0</v>
      </c>
      <c r="O56" s="643">
        <v>0</v>
      </c>
      <c r="P56" s="643">
        <v>0</v>
      </c>
      <c r="Q56" s="643">
        <v>0</v>
      </c>
      <c r="R56" s="643">
        <f>SUM(E56:Q56)</f>
        <v>0</v>
      </c>
      <c r="S56" s="643">
        <v>0</v>
      </c>
      <c r="T56" s="643">
        <v>0</v>
      </c>
      <c r="U56" s="643">
        <v>0</v>
      </c>
      <c r="V56" s="643">
        <v>0</v>
      </c>
      <c r="W56" s="643">
        <v>11</v>
      </c>
      <c r="X56" s="643">
        <v>0</v>
      </c>
      <c r="Y56" s="643">
        <v>0</v>
      </c>
      <c r="Z56" s="643">
        <v>0</v>
      </c>
      <c r="AA56" s="643">
        <v>0</v>
      </c>
      <c r="AB56" s="643">
        <v>0</v>
      </c>
      <c r="AC56" s="643">
        <v>0</v>
      </c>
      <c r="AD56" s="643">
        <v>0</v>
      </c>
      <c r="AE56" s="643">
        <v>0</v>
      </c>
      <c r="AF56" s="643">
        <v>0</v>
      </c>
      <c r="AG56" s="643">
        <v>0</v>
      </c>
      <c r="AH56" s="643">
        <v>281</v>
      </c>
      <c r="AI56" s="643">
        <v>125</v>
      </c>
      <c r="AJ56" s="643">
        <v>69</v>
      </c>
      <c r="AK56" s="643">
        <v>41</v>
      </c>
      <c r="AL56" s="643">
        <v>6</v>
      </c>
      <c r="AM56" s="643">
        <v>0</v>
      </c>
      <c r="AN56" s="643">
        <v>0</v>
      </c>
      <c r="AO56" s="643">
        <v>0</v>
      </c>
      <c r="AP56" s="644">
        <f>SUM(S56:AO56)+R56+C56+D56</f>
        <v>533</v>
      </c>
      <c r="AT56" s="426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7"/>
      <c r="CH56" s="428"/>
      <c r="CI56" s="425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9"/>
      <c r="DW56" s="428"/>
      <c r="DX56" s="428"/>
      <c r="DY56" s="428"/>
      <c r="DZ56" s="428"/>
      <c r="EA56" s="428"/>
      <c r="EB56" s="428"/>
      <c r="EC56" s="428"/>
      <c r="ED56" s="428"/>
      <c r="EE56" s="428"/>
      <c r="EF56" s="428"/>
    </row>
    <row r="57" spans="1:136" s="286" customFormat="1" ht="21" customHeight="1" x14ac:dyDescent="0.35">
      <c r="A57" s="245"/>
      <c r="B57" s="285" t="s">
        <v>96</v>
      </c>
      <c r="C57" s="643">
        <v>0</v>
      </c>
      <c r="D57" s="643">
        <v>0</v>
      </c>
      <c r="E57" s="643">
        <v>0</v>
      </c>
      <c r="F57" s="643">
        <v>0</v>
      </c>
      <c r="G57" s="643">
        <v>0</v>
      </c>
      <c r="H57" s="643">
        <v>0</v>
      </c>
      <c r="I57" s="643">
        <v>0</v>
      </c>
      <c r="J57" s="643">
        <v>0</v>
      </c>
      <c r="K57" s="643">
        <v>0</v>
      </c>
      <c r="L57" s="643">
        <v>0</v>
      </c>
      <c r="M57" s="643">
        <v>0</v>
      </c>
      <c r="N57" s="643">
        <v>0</v>
      </c>
      <c r="O57" s="643">
        <v>0</v>
      </c>
      <c r="P57" s="643">
        <v>0</v>
      </c>
      <c r="Q57" s="643">
        <v>0</v>
      </c>
      <c r="R57" s="643">
        <f>SUM(E57:Q57)</f>
        <v>0</v>
      </c>
      <c r="S57" s="643">
        <v>0</v>
      </c>
      <c r="T57" s="643">
        <v>0</v>
      </c>
      <c r="U57" s="643">
        <v>0</v>
      </c>
      <c r="V57" s="643">
        <v>0</v>
      </c>
      <c r="W57" s="643">
        <v>8</v>
      </c>
      <c r="X57" s="643">
        <v>1</v>
      </c>
      <c r="Y57" s="643">
        <v>0</v>
      </c>
      <c r="Z57" s="643">
        <v>0</v>
      </c>
      <c r="AA57" s="643">
        <v>0</v>
      </c>
      <c r="AB57" s="643">
        <v>0</v>
      </c>
      <c r="AC57" s="643">
        <v>0</v>
      </c>
      <c r="AD57" s="643">
        <v>0</v>
      </c>
      <c r="AE57" s="643">
        <v>0</v>
      </c>
      <c r="AF57" s="643">
        <v>0</v>
      </c>
      <c r="AG57" s="643">
        <v>3</v>
      </c>
      <c r="AH57" s="643">
        <v>113</v>
      </c>
      <c r="AI57" s="643">
        <v>153</v>
      </c>
      <c r="AJ57" s="643">
        <v>25</v>
      </c>
      <c r="AK57" s="643">
        <v>104</v>
      </c>
      <c r="AL57" s="643">
        <v>10</v>
      </c>
      <c r="AM57" s="643">
        <v>0</v>
      </c>
      <c r="AN57" s="643">
        <v>0</v>
      </c>
      <c r="AO57" s="643">
        <v>0</v>
      </c>
      <c r="AP57" s="644">
        <f>SUM(S57:AO57)+R57+C57+D57</f>
        <v>417</v>
      </c>
      <c r="AT57" s="426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7"/>
      <c r="CH57" s="428"/>
      <c r="CI57" s="425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9"/>
      <c r="DW57" s="428"/>
      <c r="DX57" s="428"/>
      <c r="DY57" s="428"/>
      <c r="DZ57" s="428"/>
      <c r="EA57" s="428"/>
      <c r="EB57" s="428"/>
      <c r="EC57" s="428"/>
      <c r="ED57" s="428"/>
      <c r="EE57" s="428"/>
      <c r="EF57" s="428"/>
    </row>
    <row r="58" spans="1:136" s="286" customFormat="1" ht="21" customHeight="1" x14ac:dyDescent="0.35">
      <c r="A58" s="245"/>
      <c r="B58" s="285" t="s">
        <v>97</v>
      </c>
      <c r="C58" s="643">
        <v>0</v>
      </c>
      <c r="D58" s="643">
        <v>0</v>
      </c>
      <c r="E58" s="643">
        <v>0</v>
      </c>
      <c r="F58" s="643">
        <v>0</v>
      </c>
      <c r="G58" s="643">
        <v>0</v>
      </c>
      <c r="H58" s="643">
        <v>0</v>
      </c>
      <c r="I58" s="643">
        <v>0</v>
      </c>
      <c r="J58" s="643">
        <v>0</v>
      </c>
      <c r="K58" s="643">
        <v>0</v>
      </c>
      <c r="L58" s="643">
        <v>0</v>
      </c>
      <c r="M58" s="643">
        <v>0</v>
      </c>
      <c r="N58" s="643">
        <v>0</v>
      </c>
      <c r="O58" s="643">
        <v>0</v>
      </c>
      <c r="P58" s="643">
        <v>0</v>
      </c>
      <c r="Q58" s="643">
        <v>0</v>
      </c>
      <c r="R58" s="643">
        <f>SUM(E58:Q58)</f>
        <v>0</v>
      </c>
      <c r="S58" s="643">
        <v>0</v>
      </c>
      <c r="T58" s="643">
        <v>3</v>
      </c>
      <c r="U58" s="643">
        <v>0</v>
      </c>
      <c r="V58" s="643">
        <v>0</v>
      </c>
      <c r="W58" s="643">
        <v>4</v>
      </c>
      <c r="X58" s="643">
        <v>1</v>
      </c>
      <c r="Y58" s="643">
        <v>0</v>
      </c>
      <c r="Z58" s="643">
        <v>0</v>
      </c>
      <c r="AA58" s="643">
        <v>0</v>
      </c>
      <c r="AB58" s="643">
        <v>0</v>
      </c>
      <c r="AC58" s="643">
        <v>0</v>
      </c>
      <c r="AD58" s="643">
        <v>0</v>
      </c>
      <c r="AE58" s="643">
        <v>0</v>
      </c>
      <c r="AF58" s="643">
        <v>0</v>
      </c>
      <c r="AG58" s="643">
        <v>1</v>
      </c>
      <c r="AH58" s="643">
        <v>216</v>
      </c>
      <c r="AI58" s="643">
        <v>131</v>
      </c>
      <c r="AJ58" s="643">
        <v>78</v>
      </c>
      <c r="AK58" s="643">
        <v>91</v>
      </c>
      <c r="AL58" s="643">
        <v>10</v>
      </c>
      <c r="AM58" s="643">
        <v>0</v>
      </c>
      <c r="AN58" s="643">
        <v>0</v>
      </c>
      <c r="AO58" s="643">
        <v>0</v>
      </c>
      <c r="AP58" s="644">
        <f>SUM(S58:AO58)+R58+C58+D58</f>
        <v>535</v>
      </c>
      <c r="AT58" s="426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7"/>
      <c r="CH58" s="428"/>
      <c r="CI58" s="425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9"/>
      <c r="DW58" s="428"/>
      <c r="DX58" s="428"/>
      <c r="DY58" s="428"/>
      <c r="DZ58" s="428"/>
      <c r="EA58" s="428"/>
      <c r="EB58" s="428"/>
      <c r="EC58" s="428"/>
      <c r="ED58" s="428"/>
      <c r="EE58" s="428"/>
      <c r="EF58" s="428"/>
    </row>
    <row r="59" spans="1:136" s="286" customFormat="1" ht="21" customHeight="1" x14ac:dyDescent="0.35">
      <c r="A59" s="245"/>
      <c r="B59" s="285" t="s">
        <v>98</v>
      </c>
      <c r="C59" s="643">
        <v>0</v>
      </c>
      <c r="D59" s="643">
        <v>0</v>
      </c>
      <c r="E59" s="643">
        <v>0</v>
      </c>
      <c r="F59" s="643">
        <v>0</v>
      </c>
      <c r="G59" s="643">
        <v>0</v>
      </c>
      <c r="H59" s="643">
        <v>0</v>
      </c>
      <c r="I59" s="643">
        <v>0</v>
      </c>
      <c r="J59" s="643">
        <v>0</v>
      </c>
      <c r="K59" s="643">
        <v>0</v>
      </c>
      <c r="L59" s="643">
        <v>0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0</v>
      </c>
      <c r="S59" s="643">
        <v>0</v>
      </c>
      <c r="T59" s="643">
        <v>0</v>
      </c>
      <c r="U59" s="643">
        <v>0</v>
      </c>
      <c r="V59" s="643">
        <v>0</v>
      </c>
      <c r="W59" s="643">
        <v>10</v>
      </c>
      <c r="X59" s="643">
        <v>5</v>
      </c>
      <c r="Y59" s="643">
        <v>0</v>
      </c>
      <c r="Z59" s="643">
        <v>0</v>
      </c>
      <c r="AA59" s="643">
        <v>0</v>
      </c>
      <c r="AB59" s="643">
        <v>0</v>
      </c>
      <c r="AC59" s="643">
        <v>0</v>
      </c>
      <c r="AD59" s="643">
        <v>0</v>
      </c>
      <c r="AE59" s="643">
        <v>0</v>
      </c>
      <c r="AF59" s="643">
        <v>0</v>
      </c>
      <c r="AG59" s="643">
        <v>0</v>
      </c>
      <c r="AH59" s="643">
        <v>231</v>
      </c>
      <c r="AI59" s="643">
        <v>158</v>
      </c>
      <c r="AJ59" s="643">
        <v>126</v>
      </c>
      <c r="AK59" s="643">
        <v>67</v>
      </c>
      <c r="AL59" s="643">
        <v>14</v>
      </c>
      <c r="AM59" s="643">
        <v>2</v>
      </c>
      <c r="AN59" s="643">
        <v>0</v>
      </c>
      <c r="AO59" s="643">
        <v>0</v>
      </c>
      <c r="AP59" s="644">
        <f>SUM(S59:AO59)+R59+C59+D59</f>
        <v>613</v>
      </c>
      <c r="AT59" s="426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7"/>
      <c r="CH59" s="428"/>
      <c r="CI59" s="425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9"/>
      <c r="DW59" s="428"/>
      <c r="DX59" s="428"/>
      <c r="DY59" s="428"/>
      <c r="DZ59" s="428"/>
      <c r="EA59" s="428"/>
      <c r="EB59" s="428"/>
      <c r="EC59" s="428"/>
      <c r="ED59" s="428"/>
      <c r="EE59" s="428"/>
      <c r="EF59" s="428"/>
    </row>
    <row r="60" spans="1:136" s="286" customFormat="1" ht="21" customHeight="1" x14ac:dyDescent="0.35">
      <c r="A60" s="245"/>
      <c r="B60" s="285" t="s">
        <v>99</v>
      </c>
      <c r="C60" s="643">
        <v>0</v>
      </c>
      <c r="D60" s="643">
        <v>0</v>
      </c>
      <c r="E60" s="643">
        <v>0</v>
      </c>
      <c r="F60" s="643">
        <v>0</v>
      </c>
      <c r="G60" s="643">
        <v>0</v>
      </c>
      <c r="H60" s="643">
        <v>0</v>
      </c>
      <c r="I60" s="643">
        <v>0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0</v>
      </c>
      <c r="P60" s="643">
        <v>0</v>
      </c>
      <c r="Q60" s="643">
        <v>0</v>
      </c>
      <c r="R60" s="643">
        <f>SUM(E60:Q60)</f>
        <v>0</v>
      </c>
      <c r="S60" s="643">
        <v>0</v>
      </c>
      <c r="T60" s="643">
        <v>5</v>
      </c>
      <c r="U60" s="643">
        <v>0</v>
      </c>
      <c r="V60" s="643">
        <v>0</v>
      </c>
      <c r="W60" s="643">
        <v>4</v>
      </c>
      <c r="X60" s="643">
        <v>10</v>
      </c>
      <c r="Y60" s="643">
        <v>0</v>
      </c>
      <c r="Z60" s="643">
        <v>0</v>
      </c>
      <c r="AA60" s="643">
        <v>0</v>
      </c>
      <c r="AB60" s="643">
        <v>0</v>
      </c>
      <c r="AC60" s="643">
        <v>0</v>
      </c>
      <c r="AD60" s="643">
        <v>0</v>
      </c>
      <c r="AE60" s="643">
        <v>0</v>
      </c>
      <c r="AF60" s="643">
        <v>0</v>
      </c>
      <c r="AG60" s="643">
        <v>0</v>
      </c>
      <c r="AH60" s="643">
        <v>160</v>
      </c>
      <c r="AI60" s="643">
        <v>176</v>
      </c>
      <c r="AJ60" s="643">
        <v>17</v>
      </c>
      <c r="AK60" s="643">
        <v>58</v>
      </c>
      <c r="AL60" s="643">
        <v>1</v>
      </c>
      <c r="AM60" s="643">
        <v>0</v>
      </c>
      <c r="AN60" s="643">
        <v>0</v>
      </c>
      <c r="AO60" s="643">
        <v>0</v>
      </c>
      <c r="AP60" s="644">
        <f>SUM(S60:AO60)+R60+C60+D60</f>
        <v>431</v>
      </c>
      <c r="AT60" s="426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7"/>
      <c r="CH60" s="428"/>
      <c r="CI60" s="425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9"/>
      <c r="DW60" s="428"/>
      <c r="DX60" s="428"/>
      <c r="DY60" s="428"/>
      <c r="DZ60" s="428"/>
      <c r="EA60" s="428"/>
      <c r="EB60" s="428"/>
      <c r="EC60" s="428"/>
      <c r="ED60" s="428"/>
      <c r="EE60" s="428"/>
      <c r="EF60" s="428"/>
    </row>
    <row r="61" spans="1:136" s="291" customFormat="1" ht="26.4" customHeight="1" x14ac:dyDescent="0.35">
      <c r="A61" s="289" t="s">
        <v>100</v>
      </c>
      <c r="B61" s="294"/>
      <c r="C61" s="647">
        <f>SUM(C62:C64)</f>
        <v>0</v>
      </c>
      <c r="D61" s="647">
        <f t="shared" ref="D61:AP61" si="20">SUM(D62:D64)</f>
        <v>0</v>
      </c>
      <c r="E61" s="647">
        <f t="shared" si="20"/>
        <v>0</v>
      </c>
      <c r="F61" s="647">
        <f t="shared" si="20"/>
        <v>0</v>
      </c>
      <c r="G61" s="647">
        <f t="shared" si="20"/>
        <v>0</v>
      </c>
      <c r="H61" s="647">
        <f t="shared" si="20"/>
        <v>0</v>
      </c>
      <c r="I61" s="647">
        <f t="shared" si="20"/>
        <v>0</v>
      </c>
      <c r="J61" s="647">
        <f t="shared" si="20"/>
        <v>0</v>
      </c>
      <c r="K61" s="647">
        <f t="shared" si="20"/>
        <v>0</v>
      </c>
      <c r="L61" s="647">
        <f t="shared" si="20"/>
        <v>0</v>
      </c>
      <c r="M61" s="647">
        <f t="shared" si="20"/>
        <v>0</v>
      </c>
      <c r="N61" s="647">
        <f t="shared" si="20"/>
        <v>0</v>
      </c>
      <c r="O61" s="647">
        <f t="shared" si="20"/>
        <v>0</v>
      </c>
      <c r="P61" s="647">
        <f t="shared" si="20"/>
        <v>0</v>
      </c>
      <c r="Q61" s="647">
        <f t="shared" si="20"/>
        <v>0</v>
      </c>
      <c r="R61" s="647">
        <f t="shared" si="20"/>
        <v>0</v>
      </c>
      <c r="S61" s="647">
        <f t="shared" si="20"/>
        <v>0</v>
      </c>
      <c r="T61" s="647">
        <f t="shared" si="20"/>
        <v>5</v>
      </c>
      <c r="U61" s="647">
        <f t="shared" si="20"/>
        <v>0</v>
      </c>
      <c r="V61" s="647">
        <f t="shared" si="20"/>
        <v>0</v>
      </c>
      <c r="W61" s="647">
        <f t="shared" si="20"/>
        <v>85</v>
      </c>
      <c r="X61" s="647">
        <f t="shared" si="20"/>
        <v>58</v>
      </c>
      <c r="Y61" s="647">
        <f t="shared" si="20"/>
        <v>0</v>
      </c>
      <c r="Z61" s="647">
        <f t="shared" si="20"/>
        <v>0</v>
      </c>
      <c r="AA61" s="647">
        <f t="shared" si="20"/>
        <v>0</v>
      </c>
      <c r="AB61" s="647">
        <f t="shared" si="20"/>
        <v>1</v>
      </c>
      <c r="AC61" s="647">
        <f t="shared" si="20"/>
        <v>0</v>
      </c>
      <c r="AD61" s="647">
        <f t="shared" si="20"/>
        <v>2</v>
      </c>
      <c r="AE61" s="647">
        <f t="shared" si="20"/>
        <v>4</v>
      </c>
      <c r="AF61" s="647">
        <f t="shared" si="20"/>
        <v>0</v>
      </c>
      <c r="AG61" s="647">
        <f t="shared" si="20"/>
        <v>1</v>
      </c>
      <c r="AH61" s="647">
        <f t="shared" si="20"/>
        <v>1270</v>
      </c>
      <c r="AI61" s="647">
        <f t="shared" si="20"/>
        <v>613</v>
      </c>
      <c r="AJ61" s="647">
        <f t="shared" si="20"/>
        <v>2</v>
      </c>
      <c r="AK61" s="647">
        <f t="shared" si="20"/>
        <v>394</v>
      </c>
      <c r="AL61" s="647">
        <f t="shared" si="20"/>
        <v>42</v>
      </c>
      <c r="AM61" s="647">
        <f t="shared" si="20"/>
        <v>1</v>
      </c>
      <c r="AN61" s="647">
        <f t="shared" si="20"/>
        <v>0</v>
      </c>
      <c r="AO61" s="647">
        <f t="shared" si="20"/>
        <v>0</v>
      </c>
      <c r="AP61" s="648">
        <f t="shared" si="20"/>
        <v>2478</v>
      </c>
      <c r="AR61" s="286"/>
      <c r="AT61" s="432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7"/>
      <c r="CH61" s="424"/>
      <c r="CI61" s="431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29"/>
      <c r="DW61" s="437"/>
      <c r="DX61" s="437"/>
      <c r="DY61" s="437"/>
      <c r="DZ61" s="437"/>
      <c r="EA61" s="437"/>
      <c r="EB61" s="437"/>
      <c r="EC61" s="437"/>
      <c r="ED61" s="437"/>
      <c r="EE61" s="437"/>
      <c r="EF61" s="437"/>
    </row>
    <row r="62" spans="1:136" s="286" customFormat="1" ht="21" customHeight="1" x14ac:dyDescent="0.35">
      <c r="A62" s="245"/>
      <c r="B62" s="285" t="s">
        <v>101</v>
      </c>
      <c r="C62" s="643">
        <v>0</v>
      </c>
      <c r="D62" s="643">
        <v>0</v>
      </c>
      <c r="E62" s="643">
        <v>0</v>
      </c>
      <c r="F62" s="643">
        <v>0</v>
      </c>
      <c r="G62" s="643">
        <v>0</v>
      </c>
      <c r="H62" s="643">
        <v>0</v>
      </c>
      <c r="I62" s="643">
        <v>0</v>
      </c>
      <c r="J62" s="643">
        <v>0</v>
      </c>
      <c r="K62" s="643">
        <v>0</v>
      </c>
      <c r="L62" s="643">
        <v>0</v>
      </c>
      <c r="M62" s="643">
        <v>0</v>
      </c>
      <c r="N62" s="643">
        <v>0</v>
      </c>
      <c r="O62" s="643">
        <v>0</v>
      </c>
      <c r="P62" s="643">
        <v>0</v>
      </c>
      <c r="Q62" s="643">
        <v>0</v>
      </c>
      <c r="R62" s="643">
        <f>SUM(E62:Q62)</f>
        <v>0</v>
      </c>
      <c r="S62" s="643">
        <v>0</v>
      </c>
      <c r="T62" s="643">
        <v>2</v>
      </c>
      <c r="U62" s="643">
        <v>0</v>
      </c>
      <c r="V62" s="643">
        <v>0</v>
      </c>
      <c r="W62" s="643">
        <v>4</v>
      </c>
      <c r="X62" s="643">
        <v>11</v>
      </c>
      <c r="Y62" s="643">
        <v>0</v>
      </c>
      <c r="Z62" s="643">
        <v>0</v>
      </c>
      <c r="AA62" s="643">
        <v>0</v>
      </c>
      <c r="AB62" s="643">
        <v>0</v>
      </c>
      <c r="AC62" s="643">
        <v>0</v>
      </c>
      <c r="AD62" s="643">
        <v>0</v>
      </c>
      <c r="AE62" s="643">
        <v>0</v>
      </c>
      <c r="AF62" s="643">
        <v>0</v>
      </c>
      <c r="AG62" s="643">
        <v>0</v>
      </c>
      <c r="AH62" s="643">
        <v>305</v>
      </c>
      <c r="AI62" s="643">
        <v>164</v>
      </c>
      <c r="AJ62" s="643">
        <v>0</v>
      </c>
      <c r="AK62" s="643">
        <v>46</v>
      </c>
      <c r="AL62" s="643">
        <v>20</v>
      </c>
      <c r="AM62" s="643">
        <v>0</v>
      </c>
      <c r="AN62" s="643">
        <v>0</v>
      </c>
      <c r="AO62" s="643">
        <v>0</v>
      </c>
      <c r="AP62" s="644">
        <f>SUM(S62:AO62)+R62+C62+D62</f>
        <v>552</v>
      </c>
      <c r="AT62" s="426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7"/>
      <c r="CH62" s="428"/>
      <c r="CI62" s="425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9"/>
      <c r="DW62" s="428"/>
      <c r="DX62" s="428"/>
      <c r="DY62" s="428"/>
      <c r="DZ62" s="428"/>
      <c r="EA62" s="428"/>
      <c r="EB62" s="428"/>
      <c r="EC62" s="428"/>
      <c r="ED62" s="428"/>
      <c r="EE62" s="428"/>
      <c r="EF62" s="428"/>
    </row>
    <row r="63" spans="1:136" s="286" customFormat="1" ht="21" customHeight="1" x14ac:dyDescent="0.35">
      <c r="A63" s="245"/>
      <c r="B63" s="285" t="s">
        <v>100</v>
      </c>
      <c r="C63" s="643">
        <v>0</v>
      </c>
      <c r="D63" s="643">
        <v>0</v>
      </c>
      <c r="E63" s="643">
        <v>0</v>
      </c>
      <c r="F63" s="643">
        <v>0</v>
      </c>
      <c r="G63" s="643">
        <v>0</v>
      </c>
      <c r="H63" s="643">
        <v>0</v>
      </c>
      <c r="I63" s="643">
        <v>0</v>
      </c>
      <c r="J63" s="643">
        <v>0</v>
      </c>
      <c r="K63" s="643">
        <v>0</v>
      </c>
      <c r="L63" s="643">
        <v>0</v>
      </c>
      <c r="M63" s="643">
        <v>0</v>
      </c>
      <c r="N63" s="643">
        <v>0</v>
      </c>
      <c r="O63" s="643">
        <v>0</v>
      </c>
      <c r="P63" s="643">
        <v>0</v>
      </c>
      <c r="Q63" s="643">
        <v>0</v>
      </c>
      <c r="R63" s="643">
        <f>SUM(E63:Q63)</f>
        <v>0</v>
      </c>
      <c r="S63" s="643">
        <v>0</v>
      </c>
      <c r="T63" s="643">
        <v>2</v>
      </c>
      <c r="U63" s="643">
        <v>0</v>
      </c>
      <c r="V63" s="643">
        <v>0</v>
      </c>
      <c r="W63" s="643">
        <v>70</v>
      </c>
      <c r="X63" s="643">
        <v>34</v>
      </c>
      <c r="Y63" s="643">
        <v>0</v>
      </c>
      <c r="Z63" s="643">
        <v>0</v>
      </c>
      <c r="AA63" s="643">
        <v>0</v>
      </c>
      <c r="AB63" s="643">
        <v>1</v>
      </c>
      <c r="AC63" s="643">
        <v>0</v>
      </c>
      <c r="AD63" s="643">
        <v>2</v>
      </c>
      <c r="AE63" s="643">
        <v>1</v>
      </c>
      <c r="AF63" s="643">
        <v>0</v>
      </c>
      <c r="AG63" s="643">
        <v>1</v>
      </c>
      <c r="AH63" s="643">
        <v>776</v>
      </c>
      <c r="AI63" s="643">
        <v>383</v>
      </c>
      <c r="AJ63" s="643">
        <v>2</v>
      </c>
      <c r="AK63" s="643">
        <v>296</v>
      </c>
      <c r="AL63" s="643">
        <v>16</v>
      </c>
      <c r="AM63" s="643">
        <v>1</v>
      </c>
      <c r="AN63" s="643">
        <v>0</v>
      </c>
      <c r="AO63" s="643">
        <v>0</v>
      </c>
      <c r="AP63" s="644">
        <f>SUM(S63:AO63)+R63+C63+D63</f>
        <v>1585</v>
      </c>
      <c r="AT63" s="426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7"/>
      <c r="CH63" s="428"/>
      <c r="CI63" s="425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9"/>
      <c r="DW63" s="428"/>
      <c r="DX63" s="428"/>
      <c r="DY63" s="428"/>
      <c r="DZ63" s="428"/>
      <c r="EA63" s="428"/>
      <c r="EB63" s="428"/>
      <c r="EC63" s="428"/>
      <c r="ED63" s="428"/>
      <c r="EE63" s="428"/>
      <c r="EF63" s="428"/>
    </row>
    <row r="64" spans="1:136" s="286" customFormat="1" ht="21" customHeight="1" x14ac:dyDescent="0.35">
      <c r="A64" s="245"/>
      <c r="B64" s="285" t="s">
        <v>102</v>
      </c>
      <c r="C64" s="643">
        <v>0</v>
      </c>
      <c r="D64" s="643">
        <v>0</v>
      </c>
      <c r="E64" s="643">
        <v>0</v>
      </c>
      <c r="F64" s="643">
        <v>0</v>
      </c>
      <c r="G64" s="643">
        <v>0</v>
      </c>
      <c r="H64" s="643">
        <v>0</v>
      </c>
      <c r="I64" s="643">
        <v>0</v>
      </c>
      <c r="J64" s="643">
        <v>0</v>
      </c>
      <c r="K64" s="643">
        <v>0</v>
      </c>
      <c r="L64" s="643">
        <v>0</v>
      </c>
      <c r="M64" s="643">
        <v>0</v>
      </c>
      <c r="N64" s="643">
        <v>0</v>
      </c>
      <c r="O64" s="643">
        <v>0</v>
      </c>
      <c r="P64" s="643">
        <v>0</v>
      </c>
      <c r="Q64" s="643">
        <v>0</v>
      </c>
      <c r="R64" s="643">
        <f>SUM(E64:Q64)</f>
        <v>0</v>
      </c>
      <c r="S64" s="643">
        <v>0</v>
      </c>
      <c r="T64" s="643">
        <v>1</v>
      </c>
      <c r="U64" s="643">
        <v>0</v>
      </c>
      <c r="V64" s="643">
        <v>0</v>
      </c>
      <c r="W64" s="643">
        <v>11</v>
      </c>
      <c r="X64" s="643">
        <v>13</v>
      </c>
      <c r="Y64" s="643">
        <v>0</v>
      </c>
      <c r="Z64" s="643">
        <v>0</v>
      </c>
      <c r="AA64" s="643">
        <v>0</v>
      </c>
      <c r="AB64" s="643">
        <v>0</v>
      </c>
      <c r="AC64" s="643">
        <v>0</v>
      </c>
      <c r="AD64" s="643">
        <v>0</v>
      </c>
      <c r="AE64" s="643">
        <v>3</v>
      </c>
      <c r="AF64" s="643">
        <v>0</v>
      </c>
      <c r="AG64" s="643">
        <v>0</v>
      </c>
      <c r="AH64" s="643">
        <v>189</v>
      </c>
      <c r="AI64" s="643">
        <v>66</v>
      </c>
      <c r="AJ64" s="643">
        <v>0</v>
      </c>
      <c r="AK64" s="643">
        <v>52</v>
      </c>
      <c r="AL64" s="643">
        <v>6</v>
      </c>
      <c r="AM64" s="643">
        <v>0</v>
      </c>
      <c r="AN64" s="643">
        <v>0</v>
      </c>
      <c r="AO64" s="643">
        <v>0</v>
      </c>
      <c r="AP64" s="644">
        <f>SUM(S64:AO64)+R64+C64+D64</f>
        <v>341</v>
      </c>
      <c r="AT64" s="426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7"/>
      <c r="CH64" s="428"/>
      <c r="CI64" s="425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9"/>
      <c r="DW64" s="428"/>
      <c r="DX64" s="428"/>
      <c r="DY64" s="428"/>
      <c r="DZ64" s="428"/>
      <c r="EA64" s="428"/>
      <c r="EB64" s="428"/>
      <c r="EC64" s="428"/>
      <c r="ED64" s="428"/>
      <c r="EE64" s="428"/>
      <c r="EF64" s="428"/>
    </row>
    <row r="65" spans="1:136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f t="shared" ref="R65:R66" si="21">SUM(E65:Q65)</f>
        <v>0</v>
      </c>
      <c r="S65" s="647">
        <v>0</v>
      </c>
      <c r="T65" s="647">
        <v>0</v>
      </c>
      <c r="U65" s="647">
        <v>0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0</v>
      </c>
      <c r="AD65" s="647">
        <v>0</v>
      </c>
      <c r="AE65" s="647">
        <v>0</v>
      </c>
      <c r="AF65" s="647">
        <v>0</v>
      </c>
      <c r="AG65" s="647">
        <v>0</v>
      </c>
      <c r="AH65" s="647">
        <v>0</v>
      </c>
      <c r="AI65" s="647">
        <v>0</v>
      </c>
      <c r="AJ65" s="647">
        <v>0</v>
      </c>
      <c r="AK65" s="647">
        <v>0</v>
      </c>
      <c r="AL65" s="647">
        <v>0</v>
      </c>
      <c r="AM65" s="647">
        <v>0</v>
      </c>
      <c r="AN65" s="647">
        <v>0</v>
      </c>
      <c r="AO65" s="647">
        <v>0</v>
      </c>
      <c r="AP65" s="648">
        <f t="shared" ref="AP65" si="22">SUM(S65:AO65)+R65+C65+D65</f>
        <v>0</v>
      </c>
      <c r="AT65" s="426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7"/>
      <c r="CH65" s="428"/>
      <c r="CI65" s="425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429"/>
      <c r="CY65" s="429"/>
      <c r="CZ65" s="429"/>
      <c r="DA65" s="429"/>
      <c r="DB65" s="429"/>
      <c r="DC65" s="429"/>
      <c r="DD65" s="429"/>
      <c r="DE65" s="429"/>
      <c r="DF65" s="429"/>
      <c r="DG65" s="429"/>
      <c r="DH65" s="429"/>
      <c r="DI65" s="429"/>
      <c r="DJ65" s="429"/>
      <c r="DK65" s="429"/>
      <c r="DL65" s="429"/>
      <c r="DM65" s="429"/>
      <c r="DN65" s="429"/>
      <c r="DO65" s="429"/>
      <c r="DP65" s="429"/>
      <c r="DQ65" s="429"/>
      <c r="DR65" s="429"/>
      <c r="DS65" s="429"/>
      <c r="DT65" s="429"/>
      <c r="DU65" s="429"/>
      <c r="DV65" s="429"/>
      <c r="DW65" s="428"/>
      <c r="DX65" s="428"/>
      <c r="DY65" s="428"/>
      <c r="DZ65" s="428"/>
      <c r="EA65" s="428"/>
      <c r="EB65" s="428"/>
      <c r="EC65" s="428"/>
      <c r="ED65" s="428"/>
      <c r="EE65" s="428"/>
      <c r="EF65" s="428"/>
    </row>
    <row r="66" spans="1:136" s="286" customFormat="1" ht="42" customHeight="1" x14ac:dyDescent="0.35">
      <c r="A66" s="743" t="s">
        <v>297</v>
      </c>
      <c r="B66" s="725"/>
      <c r="C66" s="647">
        <v>0</v>
      </c>
      <c r="D66" s="647">
        <v>0</v>
      </c>
      <c r="E66" s="647">
        <v>0</v>
      </c>
      <c r="F66" s="647">
        <v>0</v>
      </c>
      <c r="G66" s="647">
        <v>0</v>
      </c>
      <c r="H66" s="647">
        <v>0</v>
      </c>
      <c r="I66" s="647">
        <v>0</v>
      </c>
      <c r="J66" s="647">
        <v>0</v>
      </c>
      <c r="K66" s="647">
        <v>0</v>
      </c>
      <c r="L66" s="647">
        <v>0</v>
      </c>
      <c r="M66" s="647">
        <v>0</v>
      </c>
      <c r="N66" s="647">
        <v>0</v>
      </c>
      <c r="O66" s="647">
        <v>0</v>
      </c>
      <c r="P66" s="647">
        <v>0</v>
      </c>
      <c r="Q66" s="647">
        <v>0</v>
      </c>
      <c r="R66" s="647">
        <f t="shared" si="21"/>
        <v>0</v>
      </c>
      <c r="S66" s="647">
        <v>0</v>
      </c>
      <c r="T66" s="647">
        <v>0</v>
      </c>
      <c r="U66" s="647">
        <v>0</v>
      </c>
      <c r="V66" s="647">
        <v>0</v>
      </c>
      <c r="W66" s="647">
        <v>4</v>
      </c>
      <c r="X66" s="647">
        <v>1</v>
      </c>
      <c r="Y66" s="647">
        <v>2</v>
      </c>
      <c r="Z66" s="647">
        <v>0</v>
      </c>
      <c r="AA66" s="647">
        <v>0</v>
      </c>
      <c r="AB66" s="647">
        <v>0</v>
      </c>
      <c r="AC66" s="647">
        <v>0</v>
      </c>
      <c r="AD66" s="647">
        <v>0</v>
      </c>
      <c r="AE66" s="647">
        <v>0</v>
      </c>
      <c r="AF66" s="647">
        <v>0</v>
      </c>
      <c r="AG66" s="647">
        <v>0</v>
      </c>
      <c r="AH66" s="647">
        <v>258</v>
      </c>
      <c r="AI66" s="647">
        <v>314</v>
      </c>
      <c r="AJ66" s="647">
        <v>0</v>
      </c>
      <c r="AK66" s="647">
        <v>152</v>
      </c>
      <c r="AL66" s="647">
        <v>60</v>
      </c>
      <c r="AM66" s="647">
        <v>0</v>
      </c>
      <c r="AN66" s="647">
        <v>0</v>
      </c>
      <c r="AO66" s="647">
        <v>0</v>
      </c>
      <c r="AP66" s="648">
        <f t="shared" ref="AP66" si="23">SUM(S66:AO66)+R66+C66+D66</f>
        <v>791</v>
      </c>
      <c r="AT66" s="426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7"/>
      <c r="CH66" s="428"/>
      <c r="CI66" s="425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429"/>
      <c r="CY66" s="429"/>
      <c r="CZ66" s="429"/>
      <c r="DA66" s="429"/>
      <c r="DB66" s="429"/>
      <c r="DC66" s="429"/>
      <c r="DD66" s="429"/>
      <c r="DE66" s="429"/>
      <c r="DF66" s="429"/>
      <c r="DG66" s="429"/>
      <c r="DH66" s="429"/>
      <c r="DI66" s="429"/>
      <c r="DJ66" s="429"/>
      <c r="DK66" s="429"/>
      <c r="DL66" s="429"/>
      <c r="DM66" s="429"/>
      <c r="DN66" s="429"/>
      <c r="DO66" s="429"/>
      <c r="DP66" s="429"/>
      <c r="DQ66" s="429"/>
      <c r="DR66" s="429"/>
      <c r="DS66" s="429"/>
      <c r="DT66" s="429"/>
      <c r="DU66" s="429"/>
      <c r="DV66" s="429"/>
      <c r="DW66" s="428"/>
      <c r="DX66" s="428"/>
      <c r="DY66" s="428"/>
      <c r="DZ66" s="428"/>
      <c r="EA66" s="428"/>
      <c r="EB66" s="428"/>
      <c r="EC66" s="428"/>
      <c r="ED66" s="428"/>
      <c r="EE66" s="428"/>
      <c r="EF66" s="428"/>
    </row>
    <row r="67" spans="1:136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33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  <c r="DX67" s="428"/>
      <c r="DY67" s="428"/>
      <c r="DZ67" s="428"/>
      <c r="EA67" s="428"/>
      <c r="EB67" s="428"/>
      <c r="EC67" s="428"/>
      <c r="ED67" s="428"/>
      <c r="EE67" s="428"/>
      <c r="EF67" s="428"/>
    </row>
    <row r="68" spans="1:136" s="298" customFormat="1" ht="35.25" customHeight="1" thickBot="1" x14ac:dyDescent="0.3">
      <c r="A68" s="296" t="s">
        <v>103</v>
      </c>
      <c r="B68" s="297"/>
      <c r="C68" s="249">
        <f t="shared" ref="C68:AP68" si="24">C8+C10+C39</f>
        <v>0</v>
      </c>
      <c r="D68" s="249">
        <f t="shared" si="24"/>
        <v>0</v>
      </c>
      <c r="E68" s="249">
        <f t="shared" si="24"/>
        <v>3</v>
      </c>
      <c r="F68" s="249">
        <f t="shared" si="24"/>
        <v>0</v>
      </c>
      <c r="G68" s="249">
        <f t="shared" si="24"/>
        <v>0</v>
      </c>
      <c r="H68" s="249">
        <f t="shared" si="24"/>
        <v>0</v>
      </c>
      <c r="I68" s="249">
        <f t="shared" si="24"/>
        <v>0</v>
      </c>
      <c r="J68" s="249">
        <f t="shared" si="24"/>
        <v>0</v>
      </c>
      <c r="K68" s="249">
        <f t="shared" si="24"/>
        <v>0</v>
      </c>
      <c r="L68" s="249">
        <f t="shared" si="24"/>
        <v>0</v>
      </c>
      <c r="M68" s="249">
        <f t="shared" si="24"/>
        <v>0</v>
      </c>
      <c r="N68" s="249">
        <f t="shared" si="24"/>
        <v>0</v>
      </c>
      <c r="O68" s="249">
        <f t="shared" si="24"/>
        <v>0</v>
      </c>
      <c r="P68" s="249">
        <f t="shared" si="24"/>
        <v>0</v>
      </c>
      <c r="Q68" s="249">
        <f t="shared" si="24"/>
        <v>3</v>
      </c>
      <c r="R68" s="249">
        <f t="shared" si="24"/>
        <v>6</v>
      </c>
      <c r="S68" s="249">
        <f t="shared" si="24"/>
        <v>2</v>
      </c>
      <c r="T68" s="249">
        <f t="shared" si="24"/>
        <v>315</v>
      </c>
      <c r="U68" s="249">
        <f t="shared" si="24"/>
        <v>2</v>
      </c>
      <c r="V68" s="249">
        <f t="shared" si="24"/>
        <v>0</v>
      </c>
      <c r="W68" s="249">
        <f t="shared" si="24"/>
        <v>2016</v>
      </c>
      <c r="X68" s="249">
        <f t="shared" si="24"/>
        <v>409</v>
      </c>
      <c r="Y68" s="249">
        <f t="shared" si="24"/>
        <v>3</v>
      </c>
      <c r="Z68" s="249">
        <f t="shared" si="24"/>
        <v>2</v>
      </c>
      <c r="AA68" s="249">
        <f t="shared" si="24"/>
        <v>0</v>
      </c>
      <c r="AB68" s="249">
        <f t="shared" si="24"/>
        <v>7</v>
      </c>
      <c r="AC68" s="249">
        <f t="shared" si="24"/>
        <v>17</v>
      </c>
      <c r="AD68" s="249">
        <f t="shared" si="24"/>
        <v>19</v>
      </c>
      <c r="AE68" s="249">
        <f t="shared" si="24"/>
        <v>90</v>
      </c>
      <c r="AF68" s="249">
        <f t="shared" si="24"/>
        <v>4</v>
      </c>
      <c r="AG68" s="249">
        <f t="shared" si="24"/>
        <v>1125</v>
      </c>
      <c r="AH68" s="249">
        <f t="shared" si="24"/>
        <v>20330</v>
      </c>
      <c r="AI68" s="249">
        <f>AI8+AI10+AI39</f>
        <v>19161</v>
      </c>
      <c r="AJ68" s="249">
        <f t="shared" si="24"/>
        <v>2780</v>
      </c>
      <c r="AK68" s="249">
        <f t="shared" si="24"/>
        <v>13377</v>
      </c>
      <c r="AL68" s="249">
        <f t="shared" si="24"/>
        <v>2056</v>
      </c>
      <c r="AM68" s="249">
        <f t="shared" si="24"/>
        <v>89</v>
      </c>
      <c r="AN68" s="249">
        <f t="shared" si="24"/>
        <v>0</v>
      </c>
      <c r="AO68" s="249">
        <f t="shared" si="24"/>
        <v>147</v>
      </c>
      <c r="AP68" s="250">
        <f t="shared" si="24"/>
        <v>61957</v>
      </c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  <c r="DX68" s="434"/>
      <c r="DY68" s="434"/>
      <c r="DZ68" s="434"/>
      <c r="EA68" s="434"/>
      <c r="EB68" s="434"/>
      <c r="EC68" s="434"/>
      <c r="ED68" s="434"/>
      <c r="EE68" s="434"/>
      <c r="EF68" s="434"/>
    </row>
    <row r="69" spans="1:136" s="524" customFormat="1" ht="15" customHeight="1" x14ac:dyDescent="0.3">
      <c r="A69" s="572" t="s">
        <v>282</v>
      </c>
      <c r="AP69" s="554"/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  <c r="CX69" s="525"/>
      <c r="CY69" s="525"/>
      <c r="CZ69" s="525"/>
      <c r="DA69" s="525"/>
      <c r="DB69" s="525"/>
      <c r="DC69" s="525"/>
      <c r="DD69" s="525"/>
      <c r="DE69" s="525"/>
      <c r="DF69" s="525"/>
      <c r="DG69" s="525"/>
      <c r="DH69" s="525"/>
      <c r="DI69" s="525"/>
      <c r="DJ69" s="525"/>
      <c r="DK69" s="525"/>
      <c r="DL69" s="525"/>
      <c r="DM69" s="525"/>
      <c r="DN69" s="525"/>
      <c r="DO69" s="525"/>
      <c r="DP69" s="525"/>
      <c r="DQ69" s="525"/>
      <c r="DR69" s="525"/>
      <c r="DS69" s="525"/>
      <c r="DT69" s="525"/>
      <c r="DU69" s="525"/>
      <c r="DV69" s="525"/>
      <c r="DW69" s="525"/>
      <c r="DX69" s="525"/>
      <c r="DY69" s="525"/>
      <c r="DZ69" s="525"/>
      <c r="EA69" s="525"/>
      <c r="EB69" s="525"/>
      <c r="EC69" s="525"/>
      <c r="ED69" s="525"/>
      <c r="EE69" s="525"/>
      <c r="EF69" s="525"/>
    </row>
    <row r="70" spans="1:136" s="270" customFormat="1" ht="15" x14ac:dyDescent="0.25">
      <c r="C70" s="276"/>
      <c r="AP70" s="443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  <c r="DX70" s="420"/>
      <c r="DY70" s="420"/>
      <c r="DZ70" s="420"/>
      <c r="EA70" s="420"/>
      <c r="EB70" s="420"/>
      <c r="EC70" s="420"/>
      <c r="ED70" s="420"/>
      <c r="EE70" s="420"/>
      <c r="EF70" s="420"/>
    </row>
    <row r="71" spans="1:136" s="270" customFormat="1" ht="10.95" customHeight="1" x14ac:dyDescent="0.25">
      <c r="C71" s="276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  <c r="DX71" s="420"/>
      <c r="DY71" s="420"/>
      <c r="DZ71" s="420"/>
      <c r="EA71" s="420"/>
      <c r="EB71" s="420"/>
      <c r="EC71" s="420"/>
      <c r="ED71" s="420"/>
      <c r="EE71" s="420"/>
      <c r="EF71" s="420"/>
    </row>
    <row r="72" spans="1:136" s="270" customFormat="1" ht="10.95" customHeight="1" x14ac:dyDescent="0.25">
      <c r="C72" s="276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  <c r="DX72" s="420"/>
      <c r="DY72" s="420"/>
      <c r="DZ72" s="420"/>
      <c r="EA72" s="420"/>
      <c r="EB72" s="420"/>
      <c r="EC72" s="420"/>
      <c r="ED72" s="420"/>
      <c r="EE72" s="420"/>
      <c r="EF72" s="420"/>
    </row>
    <row r="73" spans="1:136" s="270" customFormat="1" ht="15" x14ac:dyDescent="0.25">
      <c r="C73" s="276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  <c r="DX73" s="420"/>
      <c r="DY73" s="420"/>
      <c r="DZ73" s="420"/>
      <c r="EA73" s="420"/>
      <c r="EB73" s="420"/>
      <c r="EC73" s="420"/>
      <c r="ED73" s="420"/>
      <c r="EE73" s="420"/>
      <c r="EF73" s="420"/>
    </row>
    <row r="74" spans="1:136" s="270" customFormat="1" ht="15" x14ac:dyDescent="0.25"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  <c r="DX74" s="420"/>
      <c r="DY74" s="420"/>
      <c r="DZ74" s="420"/>
      <c r="EA74" s="420"/>
      <c r="EB74" s="420"/>
      <c r="EC74" s="420"/>
      <c r="ED74" s="420"/>
      <c r="EE74" s="420"/>
      <c r="EF74" s="420"/>
    </row>
    <row r="75" spans="1:136" s="270" customFormat="1" ht="15" x14ac:dyDescent="0.25"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  <c r="DX75" s="420"/>
      <c r="DY75" s="420"/>
      <c r="DZ75" s="420"/>
      <c r="EA75" s="420"/>
      <c r="EB75" s="420"/>
      <c r="EC75" s="420"/>
      <c r="ED75" s="420"/>
      <c r="EE75" s="420"/>
      <c r="EF75" s="420"/>
    </row>
    <row r="76" spans="1:136" s="270" customFormat="1" ht="15" x14ac:dyDescent="0.25"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  <c r="DX76" s="420"/>
      <c r="DY76" s="420"/>
      <c r="DZ76" s="420"/>
      <c r="EA76" s="420"/>
      <c r="EB76" s="420"/>
      <c r="EC76" s="420"/>
      <c r="ED76" s="420"/>
      <c r="EE76" s="420"/>
      <c r="EF76" s="420"/>
    </row>
    <row r="77" spans="1:136" s="270" customFormat="1" ht="15" x14ac:dyDescent="0.25"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  <c r="DX77" s="420"/>
      <c r="DY77" s="420"/>
      <c r="DZ77" s="420"/>
      <c r="EA77" s="420"/>
      <c r="EB77" s="420"/>
      <c r="EC77" s="420"/>
      <c r="ED77" s="420"/>
      <c r="EE77" s="420"/>
      <c r="EF77" s="420"/>
    </row>
    <row r="78" spans="1:136" s="270" customFormat="1" ht="15" x14ac:dyDescent="0.25"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  <c r="DX78" s="420"/>
      <c r="DY78" s="420"/>
      <c r="DZ78" s="420"/>
      <c r="EA78" s="420"/>
      <c r="EB78" s="420"/>
      <c r="EC78" s="420"/>
      <c r="ED78" s="420"/>
      <c r="EE78" s="420"/>
      <c r="EF78" s="420"/>
    </row>
    <row r="79" spans="1:136" s="270" customFormat="1" ht="15" x14ac:dyDescent="0.25"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  <c r="DX79" s="420"/>
      <c r="DY79" s="420"/>
      <c r="DZ79" s="420"/>
      <c r="EA79" s="420"/>
      <c r="EB79" s="420"/>
      <c r="EC79" s="420"/>
      <c r="ED79" s="420"/>
      <c r="EE79" s="420"/>
      <c r="EF79" s="420"/>
    </row>
    <row r="80" spans="1:136" s="270" customFormat="1" ht="15" x14ac:dyDescent="0.25"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  <c r="DX80" s="420"/>
      <c r="DY80" s="420"/>
      <c r="DZ80" s="420"/>
      <c r="EA80" s="420"/>
      <c r="EB80" s="420"/>
      <c r="EC80" s="420"/>
      <c r="ED80" s="420"/>
      <c r="EE80" s="420"/>
      <c r="EF80" s="420"/>
    </row>
    <row r="81" spans="46:136" s="270" customFormat="1" ht="15" x14ac:dyDescent="0.25"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  <c r="DX81" s="420"/>
      <c r="DY81" s="420"/>
      <c r="DZ81" s="420"/>
      <c r="EA81" s="420"/>
      <c r="EB81" s="420"/>
      <c r="EC81" s="420"/>
      <c r="ED81" s="420"/>
      <c r="EE81" s="420"/>
      <c r="EF81" s="420"/>
    </row>
    <row r="82" spans="46:136" s="270" customFormat="1" ht="15" x14ac:dyDescent="0.25"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  <c r="DX82" s="420"/>
      <c r="DY82" s="420"/>
      <c r="DZ82" s="420"/>
      <c r="EA82" s="420"/>
      <c r="EB82" s="420"/>
      <c r="EC82" s="420"/>
      <c r="ED82" s="420"/>
      <c r="EE82" s="420"/>
      <c r="EF82" s="420"/>
    </row>
    <row r="83" spans="46:136" s="270" customFormat="1" ht="15" x14ac:dyDescent="0.25"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  <c r="DX83" s="420"/>
      <c r="DY83" s="420"/>
      <c r="DZ83" s="420"/>
      <c r="EA83" s="420"/>
      <c r="EB83" s="420"/>
      <c r="EC83" s="420"/>
      <c r="ED83" s="420"/>
      <c r="EE83" s="420"/>
      <c r="EF83" s="420"/>
    </row>
    <row r="84" spans="46:136" s="270" customFormat="1" ht="15" x14ac:dyDescent="0.25"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  <c r="DX84" s="420"/>
      <c r="DY84" s="420"/>
      <c r="DZ84" s="420"/>
      <c r="EA84" s="420"/>
      <c r="EB84" s="420"/>
      <c r="EC84" s="420"/>
      <c r="ED84" s="420"/>
      <c r="EE84" s="420"/>
      <c r="EF84" s="420"/>
    </row>
    <row r="85" spans="46:136" s="270" customFormat="1" ht="15" x14ac:dyDescent="0.25"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  <c r="DX85" s="420"/>
      <c r="DY85" s="420"/>
      <c r="DZ85" s="420"/>
      <c r="EA85" s="420"/>
      <c r="EB85" s="420"/>
      <c r="EC85" s="420"/>
      <c r="ED85" s="420"/>
      <c r="EE85" s="420"/>
      <c r="EF85" s="420"/>
    </row>
    <row r="86" spans="46:136" s="270" customFormat="1" ht="15" x14ac:dyDescent="0.25"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  <c r="DX86" s="420"/>
      <c r="DY86" s="420"/>
      <c r="DZ86" s="420"/>
      <c r="EA86" s="420"/>
      <c r="EB86" s="420"/>
      <c r="EC86" s="420"/>
      <c r="ED86" s="420"/>
      <c r="EE86" s="420"/>
      <c r="EF86" s="420"/>
    </row>
    <row r="87" spans="46:136" s="270" customFormat="1" ht="15" x14ac:dyDescent="0.25"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  <c r="DX87" s="420"/>
      <c r="DY87" s="420"/>
      <c r="DZ87" s="420"/>
      <c r="EA87" s="420"/>
      <c r="EB87" s="420"/>
      <c r="EC87" s="420"/>
      <c r="ED87" s="420"/>
      <c r="EE87" s="420"/>
      <c r="EF87" s="420"/>
    </row>
    <row r="88" spans="46:136" s="270" customFormat="1" ht="15" x14ac:dyDescent="0.25"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  <c r="DX88" s="420"/>
      <c r="DY88" s="420"/>
      <c r="DZ88" s="420"/>
      <c r="EA88" s="420"/>
      <c r="EB88" s="420"/>
      <c r="EC88" s="420"/>
      <c r="ED88" s="420"/>
      <c r="EE88" s="420"/>
      <c r="EF88" s="420"/>
    </row>
    <row r="89" spans="46:136" s="270" customFormat="1" ht="15" x14ac:dyDescent="0.25"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  <c r="DX89" s="420"/>
      <c r="DY89" s="420"/>
      <c r="DZ89" s="420"/>
      <c r="EA89" s="420"/>
      <c r="EB89" s="420"/>
      <c r="EC89" s="420"/>
      <c r="ED89" s="420"/>
      <c r="EE89" s="420"/>
      <c r="EF89" s="420"/>
    </row>
    <row r="90" spans="46:136" s="270" customFormat="1" ht="15" x14ac:dyDescent="0.25"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  <c r="DX90" s="420"/>
      <c r="DY90" s="420"/>
      <c r="DZ90" s="420"/>
      <c r="EA90" s="420"/>
      <c r="EB90" s="420"/>
      <c r="EC90" s="420"/>
      <c r="ED90" s="420"/>
      <c r="EE90" s="420"/>
      <c r="EF90" s="420"/>
    </row>
    <row r="91" spans="46:136" s="270" customFormat="1" ht="15" x14ac:dyDescent="0.25"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  <c r="DX91" s="420"/>
      <c r="DY91" s="420"/>
      <c r="DZ91" s="420"/>
      <c r="EA91" s="420"/>
      <c r="EB91" s="420"/>
      <c r="EC91" s="420"/>
      <c r="ED91" s="420"/>
      <c r="EE91" s="420"/>
      <c r="EF91" s="420"/>
    </row>
    <row r="92" spans="46:136" s="270" customFormat="1" ht="15" x14ac:dyDescent="0.25"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  <c r="DX92" s="420"/>
      <c r="DY92" s="420"/>
      <c r="DZ92" s="420"/>
      <c r="EA92" s="420"/>
      <c r="EB92" s="420"/>
      <c r="EC92" s="420"/>
      <c r="ED92" s="420"/>
      <c r="EE92" s="420"/>
      <c r="EF92" s="420"/>
    </row>
    <row r="93" spans="46:136" s="270" customFormat="1" ht="15" x14ac:dyDescent="0.25"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  <c r="DX93" s="420"/>
      <c r="DY93" s="420"/>
      <c r="DZ93" s="420"/>
      <c r="EA93" s="420"/>
      <c r="EB93" s="420"/>
      <c r="EC93" s="420"/>
      <c r="ED93" s="420"/>
      <c r="EE93" s="420"/>
      <c r="EF93" s="420"/>
    </row>
    <row r="94" spans="46:136" s="270" customFormat="1" ht="15" x14ac:dyDescent="0.25"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  <c r="DX94" s="420"/>
      <c r="DY94" s="420"/>
      <c r="DZ94" s="420"/>
      <c r="EA94" s="420"/>
      <c r="EB94" s="420"/>
      <c r="EC94" s="420"/>
      <c r="ED94" s="420"/>
      <c r="EE94" s="420"/>
      <c r="EF94" s="420"/>
    </row>
    <row r="95" spans="46:136" s="270" customFormat="1" ht="15" x14ac:dyDescent="0.25"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  <c r="DX95" s="420"/>
      <c r="DY95" s="420"/>
      <c r="DZ95" s="420"/>
      <c r="EA95" s="420"/>
      <c r="EB95" s="420"/>
      <c r="EC95" s="420"/>
      <c r="ED95" s="420"/>
      <c r="EE95" s="420"/>
      <c r="EF95" s="420"/>
    </row>
    <row r="96" spans="46:136" s="270" customFormat="1" ht="15" x14ac:dyDescent="0.25"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  <c r="DX96" s="420"/>
      <c r="DY96" s="420"/>
      <c r="DZ96" s="420"/>
      <c r="EA96" s="420"/>
      <c r="EB96" s="420"/>
      <c r="EC96" s="420"/>
      <c r="ED96" s="420"/>
      <c r="EE96" s="420"/>
      <c r="EF96" s="420"/>
    </row>
    <row r="97" spans="46:136" s="270" customFormat="1" ht="15" x14ac:dyDescent="0.25"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  <c r="DX97" s="420"/>
      <c r="DY97" s="420"/>
      <c r="DZ97" s="420"/>
      <c r="EA97" s="420"/>
      <c r="EB97" s="420"/>
      <c r="EC97" s="420"/>
      <c r="ED97" s="420"/>
      <c r="EE97" s="420"/>
      <c r="EF97" s="420"/>
    </row>
    <row r="98" spans="46:136" s="270" customFormat="1" ht="15" x14ac:dyDescent="0.25"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  <c r="DX98" s="420"/>
      <c r="DY98" s="420"/>
      <c r="DZ98" s="420"/>
      <c r="EA98" s="420"/>
      <c r="EB98" s="420"/>
      <c r="EC98" s="420"/>
      <c r="ED98" s="420"/>
      <c r="EE98" s="420"/>
      <c r="EF98" s="420"/>
    </row>
    <row r="99" spans="46:136" s="270" customFormat="1" ht="15" x14ac:dyDescent="0.25"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  <c r="DX99" s="420"/>
      <c r="DY99" s="420"/>
      <c r="DZ99" s="420"/>
      <c r="EA99" s="420"/>
      <c r="EB99" s="420"/>
      <c r="EC99" s="420"/>
      <c r="ED99" s="420"/>
      <c r="EE99" s="420"/>
      <c r="EF99" s="420"/>
    </row>
    <row r="100" spans="46:136" s="270" customFormat="1" ht="15" x14ac:dyDescent="0.25"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  <c r="DX100" s="420"/>
      <c r="DY100" s="420"/>
      <c r="DZ100" s="420"/>
      <c r="EA100" s="420"/>
      <c r="EB100" s="420"/>
      <c r="EC100" s="420"/>
      <c r="ED100" s="420"/>
      <c r="EE100" s="420"/>
      <c r="EF100" s="420"/>
    </row>
    <row r="101" spans="46:136" s="270" customFormat="1" ht="15" x14ac:dyDescent="0.25"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  <c r="DX101" s="420"/>
      <c r="DY101" s="420"/>
      <c r="DZ101" s="420"/>
      <c r="EA101" s="420"/>
      <c r="EB101" s="420"/>
      <c r="EC101" s="420"/>
      <c r="ED101" s="420"/>
      <c r="EE101" s="420"/>
      <c r="EF101" s="420"/>
    </row>
    <row r="102" spans="46:136" s="270" customFormat="1" ht="15" x14ac:dyDescent="0.25"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  <c r="DX102" s="420"/>
      <c r="DY102" s="420"/>
      <c r="DZ102" s="420"/>
      <c r="EA102" s="420"/>
      <c r="EB102" s="420"/>
      <c r="EC102" s="420"/>
      <c r="ED102" s="420"/>
      <c r="EE102" s="420"/>
      <c r="EF102" s="420"/>
    </row>
    <row r="103" spans="46:136" s="270" customFormat="1" ht="15" x14ac:dyDescent="0.25"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  <c r="DX103" s="420"/>
      <c r="DY103" s="420"/>
      <c r="DZ103" s="420"/>
      <c r="EA103" s="420"/>
      <c r="EB103" s="420"/>
      <c r="EC103" s="420"/>
      <c r="ED103" s="420"/>
      <c r="EE103" s="420"/>
      <c r="EF103" s="420"/>
    </row>
    <row r="104" spans="46:136" s="270" customFormat="1" ht="15" x14ac:dyDescent="0.25"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  <c r="DX104" s="420"/>
      <c r="DY104" s="420"/>
      <c r="DZ104" s="420"/>
      <c r="EA104" s="420"/>
      <c r="EB104" s="420"/>
      <c r="EC104" s="420"/>
      <c r="ED104" s="420"/>
      <c r="EE104" s="420"/>
      <c r="EF104" s="420"/>
    </row>
    <row r="105" spans="46:136" s="270" customFormat="1" ht="15" x14ac:dyDescent="0.25"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  <c r="DX105" s="420"/>
      <c r="DY105" s="420"/>
      <c r="DZ105" s="420"/>
      <c r="EA105" s="420"/>
      <c r="EB105" s="420"/>
      <c r="EC105" s="420"/>
      <c r="ED105" s="420"/>
      <c r="EE105" s="420"/>
      <c r="EF105" s="420"/>
    </row>
    <row r="106" spans="46:136" s="270" customFormat="1" ht="15" x14ac:dyDescent="0.25"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  <c r="DX106" s="420"/>
      <c r="DY106" s="420"/>
      <c r="DZ106" s="420"/>
      <c r="EA106" s="420"/>
      <c r="EB106" s="420"/>
      <c r="EC106" s="420"/>
      <c r="ED106" s="420"/>
      <c r="EE106" s="420"/>
      <c r="EF106" s="420"/>
    </row>
    <row r="107" spans="46:136" s="270" customFormat="1" ht="15" x14ac:dyDescent="0.25"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  <c r="DX107" s="420"/>
      <c r="DY107" s="420"/>
      <c r="DZ107" s="420"/>
      <c r="EA107" s="420"/>
      <c r="EB107" s="420"/>
      <c r="EC107" s="420"/>
      <c r="ED107" s="420"/>
      <c r="EE107" s="420"/>
      <c r="EF107" s="420"/>
    </row>
    <row r="108" spans="46:136" s="270" customFormat="1" ht="15" x14ac:dyDescent="0.25"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  <c r="DX108" s="420"/>
      <c r="DY108" s="420"/>
      <c r="DZ108" s="420"/>
      <c r="EA108" s="420"/>
      <c r="EB108" s="420"/>
      <c r="EC108" s="420"/>
      <c r="ED108" s="420"/>
      <c r="EE108" s="420"/>
      <c r="EF108" s="420"/>
    </row>
    <row r="109" spans="46:136" s="270" customFormat="1" ht="15" x14ac:dyDescent="0.25"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  <c r="DX109" s="420"/>
      <c r="DY109" s="420"/>
      <c r="DZ109" s="420"/>
      <c r="EA109" s="420"/>
      <c r="EB109" s="420"/>
      <c r="EC109" s="420"/>
      <c r="ED109" s="420"/>
      <c r="EE109" s="420"/>
      <c r="EF109" s="420"/>
    </row>
    <row r="110" spans="46:136" s="270" customFormat="1" ht="15" x14ac:dyDescent="0.25"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  <c r="DX110" s="420"/>
      <c r="DY110" s="420"/>
      <c r="DZ110" s="420"/>
      <c r="EA110" s="420"/>
      <c r="EB110" s="420"/>
      <c r="EC110" s="420"/>
      <c r="ED110" s="420"/>
      <c r="EE110" s="420"/>
      <c r="EF110" s="420"/>
    </row>
    <row r="111" spans="46:136" s="270" customFormat="1" ht="15" x14ac:dyDescent="0.25"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  <c r="DX111" s="420"/>
      <c r="DY111" s="420"/>
      <c r="DZ111" s="420"/>
      <c r="EA111" s="420"/>
      <c r="EB111" s="420"/>
      <c r="EC111" s="420"/>
      <c r="ED111" s="420"/>
      <c r="EE111" s="420"/>
      <c r="EF111" s="420"/>
    </row>
    <row r="112" spans="46:136" s="270" customFormat="1" ht="15" x14ac:dyDescent="0.25"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  <c r="DX112" s="420"/>
      <c r="DY112" s="420"/>
      <c r="DZ112" s="420"/>
      <c r="EA112" s="420"/>
      <c r="EB112" s="420"/>
      <c r="EC112" s="420"/>
      <c r="ED112" s="420"/>
      <c r="EE112" s="420"/>
      <c r="EF112" s="420"/>
    </row>
    <row r="113" spans="46:136" s="270" customFormat="1" ht="15" x14ac:dyDescent="0.25"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  <c r="DX113" s="420"/>
      <c r="DY113" s="420"/>
      <c r="DZ113" s="420"/>
      <c r="EA113" s="420"/>
      <c r="EB113" s="420"/>
      <c r="EC113" s="420"/>
      <c r="ED113" s="420"/>
      <c r="EE113" s="420"/>
      <c r="EF113" s="420"/>
    </row>
    <row r="114" spans="46:136" s="270" customFormat="1" ht="15" x14ac:dyDescent="0.25"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  <c r="DX114" s="420"/>
      <c r="DY114" s="420"/>
      <c r="DZ114" s="420"/>
      <c r="EA114" s="420"/>
      <c r="EB114" s="420"/>
      <c r="EC114" s="420"/>
      <c r="ED114" s="420"/>
      <c r="EE114" s="420"/>
      <c r="EF114" s="420"/>
    </row>
    <row r="115" spans="46:136" s="270" customFormat="1" ht="15" x14ac:dyDescent="0.25"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  <c r="DX115" s="420"/>
      <c r="DY115" s="420"/>
      <c r="DZ115" s="420"/>
      <c r="EA115" s="420"/>
      <c r="EB115" s="420"/>
      <c r="EC115" s="420"/>
      <c r="ED115" s="420"/>
      <c r="EE115" s="420"/>
      <c r="EF115" s="420"/>
    </row>
    <row r="116" spans="46:136" s="270" customFormat="1" ht="15" x14ac:dyDescent="0.25"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  <c r="DX116" s="420"/>
      <c r="DY116" s="420"/>
      <c r="DZ116" s="420"/>
      <c r="EA116" s="420"/>
      <c r="EB116" s="420"/>
      <c r="EC116" s="420"/>
      <c r="ED116" s="420"/>
      <c r="EE116" s="420"/>
      <c r="EF116" s="420"/>
    </row>
    <row r="117" spans="46:136" s="270" customFormat="1" ht="15" x14ac:dyDescent="0.25"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  <c r="DX117" s="420"/>
      <c r="DY117" s="420"/>
      <c r="DZ117" s="420"/>
      <c r="EA117" s="420"/>
      <c r="EB117" s="420"/>
      <c r="EC117" s="420"/>
      <c r="ED117" s="420"/>
      <c r="EE117" s="420"/>
      <c r="EF117" s="420"/>
    </row>
    <row r="118" spans="46:136" s="270" customFormat="1" ht="15" x14ac:dyDescent="0.25"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  <c r="DX118" s="420"/>
      <c r="DY118" s="420"/>
      <c r="DZ118" s="420"/>
      <c r="EA118" s="420"/>
      <c r="EB118" s="420"/>
      <c r="EC118" s="420"/>
      <c r="ED118" s="420"/>
      <c r="EE118" s="420"/>
      <c r="EF118" s="420"/>
    </row>
    <row r="119" spans="46:136" s="270" customFormat="1" ht="15" x14ac:dyDescent="0.25"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  <c r="DX119" s="420"/>
      <c r="DY119" s="420"/>
      <c r="DZ119" s="420"/>
      <c r="EA119" s="420"/>
      <c r="EB119" s="420"/>
      <c r="EC119" s="420"/>
      <c r="ED119" s="420"/>
      <c r="EE119" s="420"/>
      <c r="EF119" s="420"/>
    </row>
    <row r="120" spans="46:136" s="270" customFormat="1" ht="15" x14ac:dyDescent="0.25"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  <c r="DX120" s="420"/>
      <c r="DY120" s="420"/>
      <c r="DZ120" s="420"/>
      <c r="EA120" s="420"/>
      <c r="EB120" s="420"/>
      <c r="EC120" s="420"/>
      <c r="ED120" s="420"/>
      <c r="EE120" s="420"/>
      <c r="EF120" s="420"/>
    </row>
    <row r="121" spans="46:136" s="270" customFormat="1" ht="15" x14ac:dyDescent="0.25"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  <c r="DX121" s="420"/>
      <c r="DY121" s="420"/>
      <c r="DZ121" s="420"/>
      <c r="EA121" s="420"/>
      <c r="EB121" s="420"/>
      <c r="EC121" s="420"/>
      <c r="ED121" s="420"/>
      <c r="EE121" s="420"/>
      <c r="EF121" s="420"/>
    </row>
    <row r="122" spans="46:136" s="270" customFormat="1" ht="15" x14ac:dyDescent="0.25"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  <c r="DX122" s="420"/>
      <c r="DY122" s="420"/>
      <c r="DZ122" s="420"/>
      <c r="EA122" s="420"/>
      <c r="EB122" s="420"/>
      <c r="EC122" s="420"/>
      <c r="ED122" s="420"/>
      <c r="EE122" s="420"/>
      <c r="EF122" s="420"/>
    </row>
    <row r="123" spans="46:136" s="270" customFormat="1" ht="15" x14ac:dyDescent="0.25"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  <c r="DX123" s="420"/>
      <c r="DY123" s="420"/>
      <c r="DZ123" s="420"/>
      <c r="EA123" s="420"/>
      <c r="EB123" s="420"/>
      <c r="EC123" s="420"/>
      <c r="ED123" s="420"/>
      <c r="EE123" s="420"/>
      <c r="EF123" s="420"/>
    </row>
    <row r="124" spans="46:136" s="270" customFormat="1" ht="15" x14ac:dyDescent="0.25"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  <c r="DX124" s="420"/>
      <c r="DY124" s="420"/>
      <c r="DZ124" s="420"/>
      <c r="EA124" s="420"/>
      <c r="EB124" s="420"/>
      <c r="EC124" s="420"/>
      <c r="ED124" s="420"/>
      <c r="EE124" s="420"/>
      <c r="EF124" s="420"/>
    </row>
    <row r="125" spans="46:136" s="270" customFormat="1" ht="15" x14ac:dyDescent="0.25"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  <c r="DX125" s="420"/>
      <c r="DY125" s="420"/>
      <c r="DZ125" s="420"/>
      <c r="EA125" s="420"/>
      <c r="EB125" s="420"/>
      <c r="EC125" s="420"/>
      <c r="ED125" s="420"/>
      <c r="EE125" s="420"/>
      <c r="EF125" s="420"/>
    </row>
    <row r="126" spans="46:136" s="270" customFormat="1" ht="15" x14ac:dyDescent="0.25"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  <c r="DX126" s="420"/>
      <c r="DY126" s="420"/>
      <c r="DZ126" s="420"/>
      <c r="EA126" s="420"/>
      <c r="EB126" s="420"/>
      <c r="EC126" s="420"/>
      <c r="ED126" s="420"/>
      <c r="EE126" s="420"/>
      <c r="EF126" s="420"/>
    </row>
    <row r="127" spans="46:136" s="270" customFormat="1" ht="15" x14ac:dyDescent="0.25"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  <c r="DX127" s="420"/>
      <c r="DY127" s="420"/>
      <c r="DZ127" s="420"/>
      <c r="EA127" s="420"/>
      <c r="EB127" s="420"/>
      <c r="EC127" s="420"/>
      <c r="ED127" s="420"/>
      <c r="EE127" s="420"/>
      <c r="EF127" s="420"/>
    </row>
    <row r="128" spans="46:136" s="270" customFormat="1" ht="15" x14ac:dyDescent="0.25"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  <c r="DX128" s="420"/>
      <c r="DY128" s="420"/>
      <c r="DZ128" s="420"/>
      <c r="EA128" s="420"/>
      <c r="EB128" s="420"/>
      <c r="EC128" s="420"/>
      <c r="ED128" s="420"/>
      <c r="EE128" s="420"/>
      <c r="EF128" s="420"/>
    </row>
    <row r="129" spans="1:136" s="270" customFormat="1" ht="15" x14ac:dyDescent="0.25"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  <c r="DX129" s="420"/>
      <c r="DY129" s="420"/>
      <c r="DZ129" s="420"/>
      <c r="EA129" s="420"/>
      <c r="EB129" s="420"/>
      <c r="EC129" s="420"/>
      <c r="ED129" s="420"/>
      <c r="EE129" s="420"/>
      <c r="EF129" s="420"/>
    </row>
    <row r="130" spans="1:136" s="270" customFormat="1" ht="15" x14ac:dyDescent="0.25"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  <c r="DX130" s="420"/>
      <c r="DY130" s="420"/>
      <c r="DZ130" s="420"/>
      <c r="EA130" s="420"/>
      <c r="EB130" s="420"/>
      <c r="EC130" s="420"/>
      <c r="ED130" s="420"/>
      <c r="EE130" s="420"/>
      <c r="EF130" s="420"/>
    </row>
    <row r="131" spans="1:136" s="270" customFormat="1" ht="15" x14ac:dyDescent="0.25"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  <c r="DX131" s="420"/>
      <c r="DY131" s="420"/>
      <c r="DZ131" s="420"/>
      <c r="EA131" s="420"/>
      <c r="EB131" s="420"/>
      <c r="EC131" s="420"/>
      <c r="ED131" s="420"/>
      <c r="EE131" s="420"/>
      <c r="EF131" s="420"/>
    </row>
    <row r="132" spans="1:136" s="270" customFormat="1" ht="15" x14ac:dyDescent="0.25"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  <c r="DX132" s="420"/>
      <c r="DY132" s="420"/>
      <c r="DZ132" s="420"/>
      <c r="EA132" s="420"/>
      <c r="EB132" s="420"/>
      <c r="EC132" s="420"/>
      <c r="ED132" s="420"/>
      <c r="EE132" s="420"/>
      <c r="EF132" s="420"/>
    </row>
    <row r="133" spans="1:136" s="270" customFormat="1" x14ac:dyDescent="0.3">
      <c r="A133" s="299"/>
      <c r="B133" s="299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  <c r="DX133" s="420"/>
      <c r="DY133" s="420"/>
      <c r="DZ133" s="420"/>
      <c r="EA133" s="420"/>
      <c r="EB133" s="420"/>
      <c r="EC133" s="420"/>
      <c r="ED133" s="420"/>
      <c r="EE133" s="420"/>
      <c r="EF133" s="420"/>
    </row>
    <row r="134" spans="1:136" s="270" customFormat="1" x14ac:dyDescent="0.3">
      <c r="A134" s="299"/>
      <c r="B134" s="299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  <c r="DX134" s="420"/>
      <c r="DY134" s="420"/>
      <c r="DZ134" s="420"/>
      <c r="EA134" s="420"/>
      <c r="EB134" s="420"/>
      <c r="EC134" s="420"/>
      <c r="ED134" s="420"/>
      <c r="EE134" s="420"/>
      <c r="EF134" s="420"/>
    </row>
    <row r="135" spans="1:136" s="270" customFormat="1" x14ac:dyDescent="0.3">
      <c r="A135" s="299"/>
      <c r="B135" s="299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  <c r="DX135" s="420"/>
      <c r="DY135" s="420"/>
      <c r="DZ135" s="420"/>
      <c r="EA135" s="420"/>
      <c r="EB135" s="420"/>
      <c r="EC135" s="420"/>
      <c r="ED135" s="420"/>
      <c r="EE135" s="420"/>
      <c r="EF135" s="420"/>
    </row>
    <row r="136" spans="1:136" s="270" customFormat="1" x14ac:dyDescent="0.3">
      <c r="A136" s="299"/>
      <c r="B136" s="299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  <c r="DX136" s="420"/>
      <c r="DY136" s="420"/>
      <c r="DZ136" s="420"/>
      <c r="EA136" s="420"/>
      <c r="EB136" s="420"/>
      <c r="EC136" s="420"/>
      <c r="ED136" s="420"/>
      <c r="EE136" s="420"/>
      <c r="EF136" s="420"/>
    </row>
    <row r="137" spans="1:136" s="270" customFormat="1" x14ac:dyDescent="0.3">
      <c r="A137" s="299"/>
      <c r="B137" s="299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  <c r="DX137" s="420"/>
      <c r="DY137" s="420"/>
      <c r="DZ137" s="420"/>
      <c r="EA137" s="420"/>
      <c r="EB137" s="420"/>
      <c r="EC137" s="420"/>
      <c r="ED137" s="420"/>
      <c r="EE137" s="420"/>
      <c r="EF137" s="420"/>
    </row>
    <row r="138" spans="1:136" s="270" customFormat="1" x14ac:dyDescent="0.3">
      <c r="A138" s="299"/>
      <c r="B138" s="299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  <c r="DX138" s="420"/>
      <c r="DY138" s="420"/>
      <c r="DZ138" s="420"/>
      <c r="EA138" s="420"/>
      <c r="EB138" s="420"/>
      <c r="EC138" s="420"/>
      <c r="ED138" s="420"/>
      <c r="EE138" s="420"/>
      <c r="EF138" s="420"/>
    </row>
    <row r="139" spans="1:136" s="270" customFormat="1" x14ac:dyDescent="0.3">
      <c r="A139" s="299"/>
      <c r="B139" s="299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  <c r="DX139" s="420"/>
      <c r="DY139" s="420"/>
      <c r="DZ139" s="420"/>
      <c r="EA139" s="420"/>
      <c r="EB139" s="420"/>
      <c r="EC139" s="420"/>
      <c r="ED139" s="420"/>
      <c r="EE139" s="420"/>
      <c r="EF139" s="420"/>
    </row>
    <row r="140" spans="1:136" s="270" customFormat="1" x14ac:dyDescent="0.3">
      <c r="A140" s="299"/>
      <c r="B140" s="299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  <c r="DX140" s="420"/>
      <c r="DY140" s="420"/>
      <c r="DZ140" s="420"/>
      <c r="EA140" s="420"/>
      <c r="EB140" s="420"/>
      <c r="EC140" s="420"/>
      <c r="ED140" s="420"/>
      <c r="EE140" s="420"/>
      <c r="EF140" s="420"/>
    </row>
    <row r="141" spans="1:136" s="270" customFormat="1" x14ac:dyDescent="0.3">
      <c r="A141" s="299"/>
      <c r="B141" s="299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  <c r="DX141" s="420"/>
      <c r="DY141" s="420"/>
      <c r="DZ141" s="420"/>
      <c r="EA141" s="420"/>
      <c r="EB141" s="420"/>
      <c r="EC141" s="420"/>
      <c r="ED141" s="420"/>
      <c r="EE141" s="420"/>
      <c r="EF141" s="420"/>
    </row>
    <row r="142" spans="1:136" s="270" customFormat="1" x14ac:dyDescent="0.3">
      <c r="A142" s="299"/>
      <c r="B142" s="299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  <c r="DX142" s="420"/>
      <c r="DY142" s="420"/>
      <c r="DZ142" s="420"/>
      <c r="EA142" s="420"/>
      <c r="EB142" s="420"/>
      <c r="EC142" s="420"/>
      <c r="ED142" s="420"/>
      <c r="EE142" s="420"/>
      <c r="EF142" s="420"/>
    </row>
    <row r="143" spans="1:136" s="270" customFormat="1" x14ac:dyDescent="0.3">
      <c r="A143" s="299"/>
      <c r="B143" s="299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  <c r="DX143" s="420"/>
      <c r="DY143" s="420"/>
      <c r="DZ143" s="420"/>
      <c r="EA143" s="420"/>
      <c r="EB143" s="420"/>
      <c r="EC143" s="420"/>
      <c r="ED143" s="420"/>
      <c r="EE143" s="420"/>
      <c r="EF143" s="420"/>
    </row>
    <row r="144" spans="1:136" s="270" customFormat="1" x14ac:dyDescent="0.3">
      <c r="A144" s="299"/>
      <c r="B144" s="299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  <c r="DX144" s="420"/>
      <c r="DY144" s="420"/>
      <c r="DZ144" s="420"/>
      <c r="EA144" s="420"/>
      <c r="EB144" s="420"/>
      <c r="EC144" s="420"/>
      <c r="ED144" s="420"/>
      <c r="EE144" s="420"/>
      <c r="EF144" s="420"/>
    </row>
    <row r="145" spans="1:136" s="270" customFormat="1" x14ac:dyDescent="0.3">
      <c r="A145" s="299"/>
      <c r="B145" s="299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  <c r="DX145" s="420"/>
      <c r="DY145" s="420"/>
      <c r="DZ145" s="420"/>
      <c r="EA145" s="420"/>
      <c r="EB145" s="420"/>
      <c r="EC145" s="420"/>
      <c r="ED145" s="420"/>
      <c r="EE145" s="420"/>
      <c r="EF145" s="420"/>
    </row>
    <row r="146" spans="1:136" s="270" customFormat="1" x14ac:dyDescent="0.3">
      <c r="A146" s="299"/>
      <c r="B146" s="299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  <c r="DX146" s="420"/>
      <c r="DY146" s="420"/>
      <c r="DZ146" s="420"/>
      <c r="EA146" s="420"/>
      <c r="EB146" s="420"/>
      <c r="EC146" s="420"/>
      <c r="ED146" s="420"/>
      <c r="EE146" s="420"/>
      <c r="EF146" s="420"/>
    </row>
    <row r="147" spans="1:136" s="270" customFormat="1" x14ac:dyDescent="0.3">
      <c r="A147" s="299"/>
      <c r="B147" s="299"/>
      <c r="AT147" s="420"/>
      <c r="AU147" s="420"/>
      <c r="AV147" s="420"/>
      <c r="AW147" s="420"/>
      <c r="AX147" s="420"/>
      <c r="AY147" s="420"/>
      <c r="AZ147" s="420"/>
      <c r="BA147" s="420"/>
      <c r="BB147" s="420"/>
      <c r="BC147" s="420"/>
      <c r="BD147" s="420"/>
      <c r="BE147" s="420"/>
      <c r="BF147" s="420"/>
      <c r="BG147" s="420"/>
      <c r="BH147" s="420"/>
      <c r="BI147" s="420"/>
      <c r="BJ147" s="420"/>
      <c r="BK147" s="420"/>
      <c r="BL147" s="420"/>
      <c r="BM147" s="420"/>
      <c r="BN147" s="420"/>
      <c r="BO147" s="420"/>
      <c r="BP147" s="420"/>
      <c r="BQ147" s="420"/>
      <c r="BR147" s="420"/>
      <c r="BS147" s="420"/>
      <c r="BT147" s="420"/>
      <c r="BU147" s="420"/>
      <c r="BV147" s="420"/>
      <c r="BW147" s="420"/>
      <c r="BX147" s="420"/>
      <c r="BY147" s="420"/>
      <c r="BZ147" s="420"/>
      <c r="CA147" s="420"/>
      <c r="CB147" s="420"/>
      <c r="CC147" s="420"/>
      <c r="CD147" s="420"/>
      <c r="CE147" s="420"/>
      <c r="CF147" s="420"/>
      <c r="CG147" s="420"/>
      <c r="CH147" s="420"/>
      <c r="CI147" s="420"/>
      <c r="CJ147" s="420"/>
      <c r="CK147" s="420"/>
      <c r="CL147" s="420"/>
      <c r="CM147" s="420"/>
      <c r="CN147" s="420"/>
      <c r="CO147" s="420"/>
      <c r="CP147" s="420"/>
      <c r="CQ147" s="420"/>
      <c r="CR147" s="420"/>
      <c r="CS147" s="420"/>
      <c r="CT147" s="420"/>
      <c r="CU147" s="420"/>
      <c r="CV147" s="420"/>
      <c r="CW147" s="420"/>
      <c r="CX147" s="420"/>
      <c r="CY147" s="420"/>
      <c r="CZ147" s="420"/>
      <c r="DA147" s="420"/>
      <c r="DB147" s="420"/>
      <c r="DC147" s="420"/>
      <c r="DD147" s="420"/>
      <c r="DE147" s="420"/>
      <c r="DF147" s="420"/>
      <c r="DG147" s="420"/>
      <c r="DH147" s="420"/>
      <c r="DI147" s="420"/>
      <c r="DJ147" s="420"/>
      <c r="DK147" s="420"/>
      <c r="DL147" s="420"/>
      <c r="DM147" s="420"/>
      <c r="DN147" s="420"/>
      <c r="DO147" s="420"/>
      <c r="DP147" s="420"/>
      <c r="DQ147" s="420"/>
      <c r="DR147" s="420"/>
      <c r="DS147" s="420"/>
      <c r="DT147" s="420"/>
      <c r="DU147" s="420"/>
      <c r="DV147" s="420"/>
      <c r="DW147" s="420"/>
      <c r="DX147" s="420"/>
      <c r="DY147" s="420"/>
      <c r="DZ147" s="420"/>
      <c r="EA147" s="420"/>
      <c r="EB147" s="420"/>
      <c r="EC147" s="420"/>
      <c r="ED147" s="420"/>
      <c r="EE147" s="420"/>
      <c r="EF147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verticalDpi="4294967292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EC147"/>
  <sheetViews>
    <sheetView showGridLines="0" view="pageBreakPreview" zoomScale="56" zoomScaleNormal="60" zoomScaleSheetLayoutView="56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3" width="12.6640625" style="299" customWidth="1"/>
    <col min="45" max="45" width="12.6640625" style="299" customWidth="1"/>
    <col min="46" max="126" width="12.6640625" style="435" customWidth="1"/>
    <col min="127" max="133" width="12.6640625" style="435"/>
    <col min="134" max="16384" width="12.6640625" style="299"/>
  </cols>
  <sheetData>
    <row r="1" spans="1:133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"&amp;Feuil1!A8&amp;""</f>
        <v>en naar plaats van tewerkstelling op 31 december 2023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  <c r="DX1" s="416"/>
      <c r="DY1" s="416"/>
      <c r="DZ1" s="416"/>
      <c r="EA1" s="416"/>
      <c r="EB1" s="416"/>
      <c r="EC1" s="416"/>
    </row>
    <row r="2" spans="1:133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256"/>
      <c r="S2" s="256"/>
      <c r="T2" s="256"/>
      <c r="U2" s="258" t="s">
        <v>225</v>
      </c>
      <c r="V2" s="300" t="s">
        <v>220</v>
      </c>
      <c r="W2" s="256"/>
      <c r="X2" s="256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  <c r="CX2" s="417"/>
      <c r="CY2" s="417"/>
      <c r="CZ2" s="417"/>
      <c r="DA2" s="417"/>
      <c r="DB2" s="417"/>
      <c r="DC2" s="417"/>
      <c r="DD2" s="417"/>
      <c r="DE2" s="417"/>
      <c r="DF2" s="417"/>
      <c r="DG2" s="417"/>
      <c r="DH2" s="417"/>
      <c r="DI2" s="417"/>
      <c r="DJ2" s="417"/>
      <c r="DK2" s="417"/>
      <c r="DL2" s="417"/>
      <c r="DM2" s="417"/>
      <c r="DN2" s="417"/>
      <c r="DO2" s="417"/>
      <c r="DP2" s="417"/>
      <c r="DQ2" s="417"/>
      <c r="DR2" s="417"/>
      <c r="DS2" s="417"/>
      <c r="DT2" s="417"/>
      <c r="DU2" s="417"/>
      <c r="DV2" s="417"/>
      <c r="DW2" s="417"/>
      <c r="DX2" s="417"/>
      <c r="DY2" s="417"/>
      <c r="DZ2" s="417"/>
      <c r="EA2" s="417"/>
      <c r="EB2" s="417"/>
      <c r="EC2" s="417"/>
    </row>
    <row r="3" spans="1:133" s="260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4</v>
      </c>
      <c r="V3" s="310" t="s">
        <v>7</v>
      </c>
      <c r="W3" s="304"/>
      <c r="X3" s="304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  <c r="CX3" s="418"/>
      <c r="CY3" s="418"/>
      <c r="CZ3" s="418"/>
      <c r="DA3" s="418"/>
      <c r="DB3" s="418"/>
      <c r="DC3" s="418"/>
      <c r="DD3" s="418"/>
      <c r="DE3" s="418"/>
      <c r="DF3" s="418"/>
      <c r="DG3" s="418"/>
      <c r="DH3" s="418"/>
      <c r="DI3" s="418"/>
      <c r="DJ3" s="418"/>
      <c r="DK3" s="418"/>
      <c r="DL3" s="418"/>
      <c r="DM3" s="418"/>
      <c r="DN3" s="418"/>
      <c r="DO3" s="418"/>
      <c r="DP3" s="418"/>
      <c r="DQ3" s="418"/>
      <c r="DR3" s="418"/>
      <c r="DS3" s="418"/>
      <c r="DT3" s="418"/>
      <c r="DU3" s="418"/>
      <c r="DV3" s="418"/>
      <c r="DW3" s="418"/>
      <c r="DX3" s="418"/>
      <c r="DY3" s="418"/>
      <c r="DZ3" s="418"/>
      <c r="EA3" s="418"/>
      <c r="EB3" s="418"/>
      <c r="EC3" s="418"/>
    </row>
    <row r="4" spans="1:133" s="266" customFormat="1" ht="20.100000000000001" customHeight="1" x14ac:dyDescent="0.25">
      <c r="A4" s="261"/>
      <c r="B4" s="262"/>
      <c r="C4" s="262"/>
      <c r="D4" s="262"/>
      <c r="E4" s="262"/>
      <c r="F4" s="262"/>
      <c r="G4" s="263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4"/>
      <c r="V4" s="264"/>
      <c r="W4" s="264"/>
      <c r="X4" s="264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  <c r="DX4" s="419"/>
      <c r="DY4" s="419"/>
      <c r="DZ4" s="419"/>
      <c r="EA4" s="419"/>
      <c r="EB4" s="419"/>
      <c r="EC4" s="419"/>
    </row>
    <row r="5" spans="1:133" s="270" customFormat="1" ht="22.5" customHeight="1" thickBot="1" x14ac:dyDescent="0.3">
      <c r="A5" s="267" t="s">
        <v>228</v>
      </c>
      <c r="B5" s="268"/>
      <c r="C5" s="268"/>
      <c r="D5" s="268"/>
      <c r="E5" s="268"/>
      <c r="F5" s="268"/>
      <c r="G5" s="269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  <c r="DX5" s="420"/>
      <c r="DY5" s="420"/>
      <c r="DZ5" s="420"/>
      <c r="EA5" s="420"/>
      <c r="EB5" s="420"/>
      <c r="EC5" s="420"/>
    </row>
    <row r="6" spans="1:133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  <c r="DX6" s="421"/>
      <c r="DY6" s="421"/>
      <c r="DZ6" s="421"/>
      <c r="EA6" s="421"/>
      <c r="EB6" s="421"/>
      <c r="EC6" s="421"/>
    </row>
    <row r="7" spans="1:133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1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  <c r="DX7" s="421"/>
      <c r="DY7" s="421"/>
      <c r="DZ7" s="421"/>
      <c r="EA7" s="421"/>
      <c r="EB7" s="421"/>
      <c r="EC7" s="421"/>
    </row>
    <row r="8" spans="1:133" s="283" customFormat="1" ht="33.9" customHeight="1" x14ac:dyDescent="0.35">
      <c r="A8" s="281" t="s">
        <v>215</v>
      </c>
      <c r="B8" s="282"/>
      <c r="C8" s="641">
        <f t="shared" ref="C8:AP8" si="0">C9</f>
        <v>0</v>
      </c>
      <c r="D8" s="641">
        <f t="shared" si="0"/>
        <v>0</v>
      </c>
      <c r="E8" s="641">
        <f t="shared" si="0"/>
        <v>0</v>
      </c>
      <c r="F8" s="641">
        <f t="shared" si="0"/>
        <v>0</v>
      </c>
      <c r="G8" s="641">
        <f t="shared" si="0"/>
        <v>0</v>
      </c>
      <c r="H8" s="641">
        <f t="shared" si="0"/>
        <v>0</v>
      </c>
      <c r="I8" s="641">
        <f t="shared" si="0"/>
        <v>0</v>
      </c>
      <c r="J8" s="641">
        <f t="shared" si="0"/>
        <v>0</v>
      </c>
      <c r="K8" s="641">
        <f t="shared" si="0"/>
        <v>0</v>
      </c>
      <c r="L8" s="641">
        <f t="shared" si="0"/>
        <v>0</v>
      </c>
      <c r="M8" s="641">
        <f t="shared" si="0"/>
        <v>0</v>
      </c>
      <c r="N8" s="641">
        <f t="shared" si="0"/>
        <v>0</v>
      </c>
      <c r="O8" s="641">
        <f t="shared" si="0"/>
        <v>0</v>
      </c>
      <c r="P8" s="641">
        <f t="shared" si="0"/>
        <v>0</v>
      </c>
      <c r="Q8" s="641">
        <f t="shared" si="0"/>
        <v>96</v>
      </c>
      <c r="R8" s="641">
        <f t="shared" si="0"/>
        <v>96</v>
      </c>
      <c r="S8" s="641">
        <f t="shared" si="0"/>
        <v>0</v>
      </c>
      <c r="T8" s="641">
        <f t="shared" si="0"/>
        <v>324</v>
      </c>
      <c r="U8" s="641">
        <f t="shared" si="0"/>
        <v>46</v>
      </c>
      <c r="V8" s="641">
        <f t="shared" si="0"/>
        <v>0</v>
      </c>
      <c r="W8" s="641">
        <f t="shared" si="0"/>
        <v>6605</v>
      </c>
      <c r="X8" s="641">
        <f t="shared" si="0"/>
        <v>44</v>
      </c>
      <c r="Y8" s="641">
        <f t="shared" si="0"/>
        <v>1488</v>
      </c>
      <c r="Z8" s="641">
        <f t="shared" si="0"/>
        <v>3318</v>
      </c>
      <c r="AA8" s="641">
        <f t="shared" si="0"/>
        <v>286</v>
      </c>
      <c r="AB8" s="641">
        <f t="shared" si="0"/>
        <v>1293</v>
      </c>
      <c r="AC8" s="641">
        <f t="shared" si="0"/>
        <v>54</v>
      </c>
      <c r="AD8" s="641">
        <f t="shared" si="0"/>
        <v>145</v>
      </c>
      <c r="AE8" s="641">
        <f t="shared" si="0"/>
        <v>2914</v>
      </c>
      <c r="AF8" s="641">
        <f t="shared" si="0"/>
        <v>133</v>
      </c>
      <c r="AG8" s="641">
        <f t="shared" si="0"/>
        <v>626</v>
      </c>
      <c r="AH8" s="641">
        <f t="shared" si="0"/>
        <v>12093</v>
      </c>
      <c r="AI8" s="641">
        <f t="shared" si="0"/>
        <v>12209</v>
      </c>
      <c r="AJ8" s="641">
        <f t="shared" si="0"/>
        <v>2199</v>
      </c>
      <c r="AK8" s="641">
        <f t="shared" si="0"/>
        <v>986</v>
      </c>
      <c r="AL8" s="641">
        <f t="shared" si="0"/>
        <v>977</v>
      </c>
      <c r="AM8" s="641">
        <f t="shared" si="0"/>
        <v>68</v>
      </c>
      <c r="AN8" s="641">
        <f t="shared" si="0"/>
        <v>0</v>
      </c>
      <c r="AO8" s="641">
        <f t="shared" si="0"/>
        <v>942</v>
      </c>
      <c r="AP8" s="642">
        <f t="shared" si="0"/>
        <v>46846</v>
      </c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4"/>
      <c r="CH8" s="424"/>
      <c r="CI8" s="425"/>
      <c r="CJ8" s="424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  <c r="DX8" s="424"/>
      <c r="DY8" s="424"/>
      <c r="DZ8" s="424"/>
      <c r="EA8" s="424"/>
      <c r="EB8" s="424"/>
      <c r="EC8" s="424"/>
    </row>
    <row r="9" spans="1:133" s="286" customFormat="1" ht="21" customHeight="1" x14ac:dyDescent="0.35">
      <c r="A9" s="284"/>
      <c r="B9" s="285" t="s">
        <v>54</v>
      </c>
      <c r="C9" s="643">
        <v>0</v>
      </c>
      <c r="D9" s="643">
        <v>0</v>
      </c>
      <c r="E9" s="643">
        <v>0</v>
      </c>
      <c r="F9" s="643">
        <v>0</v>
      </c>
      <c r="G9" s="643">
        <v>0</v>
      </c>
      <c r="H9" s="643">
        <v>0</v>
      </c>
      <c r="I9" s="643">
        <v>0</v>
      </c>
      <c r="J9" s="643">
        <v>0</v>
      </c>
      <c r="K9" s="643">
        <v>0</v>
      </c>
      <c r="L9" s="643">
        <v>0</v>
      </c>
      <c r="M9" s="643">
        <v>0</v>
      </c>
      <c r="N9" s="643">
        <v>0</v>
      </c>
      <c r="O9" s="643">
        <v>0</v>
      </c>
      <c r="P9" s="643">
        <v>0</v>
      </c>
      <c r="Q9" s="643">
        <v>96</v>
      </c>
      <c r="R9" s="643">
        <f>SUM(E9:Q9)</f>
        <v>96</v>
      </c>
      <c r="S9" s="643">
        <v>0</v>
      </c>
      <c r="T9" s="643">
        <v>324</v>
      </c>
      <c r="U9" s="643">
        <v>46</v>
      </c>
      <c r="V9" s="643">
        <v>0</v>
      </c>
      <c r="W9" s="643">
        <v>6605</v>
      </c>
      <c r="X9" s="643">
        <v>44</v>
      </c>
      <c r="Y9" s="643">
        <v>1488</v>
      </c>
      <c r="Z9" s="643">
        <v>3318</v>
      </c>
      <c r="AA9" s="643">
        <v>286</v>
      </c>
      <c r="AB9" s="643">
        <v>1293</v>
      </c>
      <c r="AC9" s="643">
        <v>54</v>
      </c>
      <c r="AD9" s="643">
        <v>145</v>
      </c>
      <c r="AE9" s="643">
        <v>2914</v>
      </c>
      <c r="AF9" s="643">
        <v>133</v>
      </c>
      <c r="AG9" s="643">
        <v>626</v>
      </c>
      <c r="AH9" s="643">
        <v>12093</v>
      </c>
      <c r="AI9" s="643">
        <v>12209</v>
      </c>
      <c r="AJ9" s="643">
        <v>2199</v>
      </c>
      <c r="AK9" s="643">
        <v>986</v>
      </c>
      <c r="AL9" s="643">
        <v>977</v>
      </c>
      <c r="AM9" s="643">
        <v>68</v>
      </c>
      <c r="AN9" s="643">
        <v>0</v>
      </c>
      <c r="AO9" s="643">
        <v>942</v>
      </c>
      <c r="AP9" s="644">
        <f>SUM(S9:AO9)+R9+C9+D9</f>
        <v>46846</v>
      </c>
      <c r="AT9" s="427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8"/>
      <c r="CH9" s="425"/>
      <c r="CI9" s="429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8"/>
      <c r="DW9" s="428"/>
      <c r="DX9" s="428"/>
      <c r="DY9" s="428"/>
      <c r="DZ9" s="428"/>
      <c r="EA9" s="428"/>
      <c r="EB9" s="428"/>
      <c r="EC9" s="428"/>
    </row>
    <row r="10" spans="1:133" s="283" customFormat="1" ht="33.9" customHeight="1" x14ac:dyDescent="0.35">
      <c r="A10" s="281" t="s">
        <v>55</v>
      </c>
      <c r="B10" s="288"/>
      <c r="C10" s="645">
        <f>C11+C15+C18+C22+C29+C38</f>
        <v>0</v>
      </c>
      <c r="D10" s="645">
        <f t="shared" ref="D10:AP10" si="1">D11+D15+D18+D22+D29+D38</f>
        <v>0</v>
      </c>
      <c r="E10" s="645">
        <f t="shared" si="1"/>
        <v>0</v>
      </c>
      <c r="F10" s="645">
        <f t="shared" si="1"/>
        <v>0</v>
      </c>
      <c r="G10" s="645">
        <f t="shared" si="1"/>
        <v>0</v>
      </c>
      <c r="H10" s="645">
        <f t="shared" si="1"/>
        <v>0</v>
      </c>
      <c r="I10" s="645">
        <f t="shared" si="1"/>
        <v>0</v>
      </c>
      <c r="J10" s="645">
        <f t="shared" si="1"/>
        <v>0</v>
      </c>
      <c r="K10" s="645">
        <f t="shared" si="1"/>
        <v>0</v>
      </c>
      <c r="L10" s="645">
        <f t="shared" si="1"/>
        <v>0</v>
      </c>
      <c r="M10" s="645">
        <f t="shared" si="1"/>
        <v>0</v>
      </c>
      <c r="N10" s="645">
        <f t="shared" si="1"/>
        <v>0</v>
      </c>
      <c r="O10" s="645">
        <f t="shared" si="1"/>
        <v>0</v>
      </c>
      <c r="P10" s="645">
        <f t="shared" si="1"/>
        <v>0</v>
      </c>
      <c r="Q10" s="645">
        <f t="shared" si="1"/>
        <v>45</v>
      </c>
      <c r="R10" s="645">
        <f t="shared" si="1"/>
        <v>45</v>
      </c>
      <c r="S10" s="645">
        <f t="shared" si="1"/>
        <v>0</v>
      </c>
      <c r="T10" s="645">
        <f t="shared" si="1"/>
        <v>1381</v>
      </c>
      <c r="U10" s="645">
        <f t="shared" si="1"/>
        <v>33</v>
      </c>
      <c r="V10" s="645">
        <f t="shared" si="1"/>
        <v>0</v>
      </c>
      <c r="W10" s="645">
        <f t="shared" si="1"/>
        <v>10195</v>
      </c>
      <c r="X10" s="645">
        <f t="shared" si="1"/>
        <v>378</v>
      </c>
      <c r="Y10" s="645">
        <f t="shared" si="1"/>
        <v>27</v>
      </c>
      <c r="Z10" s="645">
        <f t="shared" si="1"/>
        <v>959</v>
      </c>
      <c r="AA10" s="645">
        <f t="shared" si="1"/>
        <v>343</v>
      </c>
      <c r="AB10" s="645">
        <f t="shared" si="1"/>
        <v>32</v>
      </c>
      <c r="AC10" s="645">
        <f t="shared" si="1"/>
        <v>3</v>
      </c>
      <c r="AD10" s="645">
        <f t="shared" si="1"/>
        <v>86</v>
      </c>
      <c r="AE10" s="645">
        <f t="shared" si="1"/>
        <v>859</v>
      </c>
      <c r="AF10" s="645">
        <f t="shared" si="1"/>
        <v>0</v>
      </c>
      <c r="AG10" s="645">
        <f t="shared" si="1"/>
        <v>1277</v>
      </c>
      <c r="AH10" s="645">
        <f t="shared" si="1"/>
        <v>13276</v>
      </c>
      <c r="AI10" s="645">
        <f t="shared" si="1"/>
        <v>27121</v>
      </c>
      <c r="AJ10" s="645">
        <f t="shared" si="1"/>
        <v>2257</v>
      </c>
      <c r="AK10" s="645">
        <f t="shared" si="1"/>
        <v>3393</v>
      </c>
      <c r="AL10" s="645">
        <f t="shared" si="1"/>
        <v>2540</v>
      </c>
      <c r="AM10" s="645">
        <f t="shared" si="1"/>
        <v>101</v>
      </c>
      <c r="AN10" s="645">
        <f t="shared" si="1"/>
        <v>0</v>
      </c>
      <c r="AO10" s="645">
        <f t="shared" si="1"/>
        <v>61</v>
      </c>
      <c r="AP10" s="646">
        <f t="shared" si="1"/>
        <v>64367</v>
      </c>
      <c r="AT10" s="427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4"/>
      <c r="CH10" s="431"/>
      <c r="CI10" s="429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4"/>
      <c r="DW10" s="424"/>
      <c r="DX10" s="424"/>
      <c r="DY10" s="424"/>
      <c r="DZ10" s="424"/>
      <c r="EA10" s="424"/>
      <c r="EB10" s="424"/>
      <c r="EC10" s="424"/>
    </row>
    <row r="11" spans="1:133" s="291" customFormat="1" ht="26.4" customHeight="1" x14ac:dyDescent="0.35">
      <c r="A11" s="289" t="s">
        <v>56</v>
      </c>
      <c r="B11" s="290"/>
      <c r="C11" s="647">
        <f t="shared" ref="C11:AP11" si="2">SUM(C12:C14)</f>
        <v>0</v>
      </c>
      <c r="D11" s="647">
        <f t="shared" si="2"/>
        <v>0</v>
      </c>
      <c r="E11" s="647">
        <f t="shared" si="2"/>
        <v>0</v>
      </c>
      <c r="F11" s="647">
        <f t="shared" si="2"/>
        <v>0</v>
      </c>
      <c r="G11" s="647">
        <f t="shared" si="2"/>
        <v>0</v>
      </c>
      <c r="H11" s="647">
        <f t="shared" si="2"/>
        <v>0</v>
      </c>
      <c r="I11" s="647">
        <f t="shared" si="2"/>
        <v>0</v>
      </c>
      <c r="J11" s="647">
        <f t="shared" si="2"/>
        <v>0</v>
      </c>
      <c r="K11" s="647">
        <f t="shared" si="2"/>
        <v>0</v>
      </c>
      <c r="L11" s="647">
        <f t="shared" si="2"/>
        <v>0</v>
      </c>
      <c r="M11" s="647">
        <f t="shared" si="2"/>
        <v>0</v>
      </c>
      <c r="N11" s="647">
        <f t="shared" si="2"/>
        <v>0</v>
      </c>
      <c r="O11" s="647">
        <f t="shared" si="2"/>
        <v>0</v>
      </c>
      <c r="P11" s="647">
        <f t="shared" si="2"/>
        <v>0</v>
      </c>
      <c r="Q11" s="647">
        <f t="shared" si="2"/>
        <v>45</v>
      </c>
      <c r="R11" s="647">
        <f t="shared" si="2"/>
        <v>45</v>
      </c>
      <c r="S11" s="647">
        <f t="shared" si="2"/>
        <v>0</v>
      </c>
      <c r="T11" s="647">
        <f t="shared" si="2"/>
        <v>539</v>
      </c>
      <c r="U11" s="647">
        <f t="shared" si="2"/>
        <v>11</v>
      </c>
      <c r="V11" s="647">
        <f t="shared" si="2"/>
        <v>0</v>
      </c>
      <c r="W11" s="647">
        <f t="shared" si="2"/>
        <v>3520</v>
      </c>
      <c r="X11" s="647">
        <f t="shared" si="2"/>
        <v>48</v>
      </c>
      <c r="Y11" s="647">
        <f t="shared" si="2"/>
        <v>6</v>
      </c>
      <c r="Z11" s="647">
        <f t="shared" si="2"/>
        <v>272</v>
      </c>
      <c r="AA11" s="647">
        <f t="shared" si="2"/>
        <v>203</v>
      </c>
      <c r="AB11" s="647">
        <f t="shared" si="2"/>
        <v>20</v>
      </c>
      <c r="AC11" s="647">
        <f t="shared" si="2"/>
        <v>0</v>
      </c>
      <c r="AD11" s="647">
        <f t="shared" si="2"/>
        <v>52</v>
      </c>
      <c r="AE11" s="647">
        <f t="shared" si="2"/>
        <v>443</v>
      </c>
      <c r="AF11" s="647">
        <f t="shared" si="2"/>
        <v>0</v>
      </c>
      <c r="AG11" s="647">
        <f t="shared" si="2"/>
        <v>672</v>
      </c>
      <c r="AH11" s="647">
        <f t="shared" si="2"/>
        <v>4534</v>
      </c>
      <c r="AI11" s="647">
        <f t="shared" si="2"/>
        <v>7489</v>
      </c>
      <c r="AJ11" s="647">
        <f t="shared" si="2"/>
        <v>239</v>
      </c>
      <c r="AK11" s="647">
        <f t="shared" si="2"/>
        <v>1147</v>
      </c>
      <c r="AL11" s="647">
        <f t="shared" si="2"/>
        <v>867</v>
      </c>
      <c r="AM11" s="647">
        <f t="shared" si="2"/>
        <v>45</v>
      </c>
      <c r="AN11" s="647">
        <f t="shared" si="2"/>
        <v>0</v>
      </c>
      <c r="AO11" s="647">
        <f t="shared" si="2"/>
        <v>19</v>
      </c>
      <c r="AP11" s="648">
        <f t="shared" si="2"/>
        <v>20171</v>
      </c>
      <c r="AT11" s="427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4"/>
      <c r="CH11" s="431"/>
      <c r="CI11" s="429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37"/>
      <c r="DW11" s="437"/>
      <c r="DX11" s="437"/>
      <c r="DY11" s="437"/>
      <c r="DZ11" s="437"/>
      <c r="EA11" s="437"/>
      <c r="EB11" s="437"/>
      <c r="EC11" s="437"/>
    </row>
    <row r="12" spans="1:133" s="286" customFormat="1" ht="21" customHeight="1" x14ac:dyDescent="0.35">
      <c r="A12" s="292"/>
      <c r="B12" s="285" t="s">
        <v>56</v>
      </c>
      <c r="C12" s="643">
        <v>0</v>
      </c>
      <c r="D12" s="643">
        <v>0</v>
      </c>
      <c r="E12" s="643">
        <v>0</v>
      </c>
      <c r="F12" s="643">
        <v>0</v>
      </c>
      <c r="G12" s="643">
        <v>0</v>
      </c>
      <c r="H12" s="643">
        <v>0</v>
      </c>
      <c r="I12" s="643">
        <v>0</v>
      </c>
      <c r="J12" s="643">
        <v>0</v>
      </c>
      <c r="K12" s="643">
        <v>0</v>
      </c>
      <c r="L12" s="643">
        <v>0</v>
      </c>
      <c r="M12" s="643">
        <v>0</v>
      </c>
      <c r="N12" s="643">
        <v>0</v>
      </c>
      <c r="O12" s="643">
        <v>0</v>
      </c>
      <c r="P12" s="643">
        <v>0</v>
      </c>
      <c r="Q12" s="643">
        <v>0</v>
      </c>
      <c r="R12" s="643">
        <f>SUM(E12:Q12)</f>
        <v>0</v>
      </c>
      <c r="S12" s="643">
        <v>0</v>
      </c>
      <c r="T12" s="643">
        <v>381</v>
      </c>
      <c r="U12" s="643">
        <v>7</v>
      </c>
      <c r="V12" s="643">
        <v>0</v>
      </c>
      <c r="W12" s="643">
        <v>2394</v>
      </c>
      <c r="X12" s="643">
        <v>27</v>
      </c>
      <c r="Y12" s="643">
        <v>6</v>
      </c>
      <c r="Z12" s="643">
        <v>199</v>
      </c>
      <c r="AA12" s="643">
        <v>198</v>
      </c>
      <c r="AB12" s="643">
        <v>3</v>
      </c>
      <c r="AC12" s="643">
        <v>0</v>
      </c>
      <c r="AD12" s="643">
        <v>52</v>
      </c>
      <c r="AE12" s="643">
        <v>4</v>
      </c>
      <c r="AF12" s="643">
        <v>0</v>
      </c>
      <c r="AG12" s="643">
        <v>539</v>
      </c>
      <c r="AH12" s="643">
        <v>3095</v>
      </c>
      <c r="AI12" s="643">
        <v>5230</v>
      </c>
      <c r="AJ12" s="643">
        <v>3</v>
      </c>
      <c r="AK12" s="643">
        <v>835</v>
      </c>
      <c r="AL12" s="643">
        <v>609</v>
      </c>
      <c r="AM12" s="643">
        <v>17</v>
      </c>
      <c r="AN12" s="643">
        <v>0</v>
      </c>
      <c r="AO12" s="643">
        <v>19</v>
      </c>
      <c r="AP12" s="644">
        <f>SUM(S12:AO12)+R12+C12+D12</f>
        <v>13618</v>
      </c>
      <c r="AT12" s="427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8"/>
      <c r="CH12" s="425"/>
      <c r="CI12" s="429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8"/>
      <c r="DW12" s="428"/>
      <c r="DX12" s="428"/>
      <c r="DY12" s="428"/>
      <c r="DZ12" s="428"/>
      <c r="EA12" s="428"/>
      <c r="EB12" s="428"/>
      <c r="EC12" s="428"/>
    </row>
    <row r="13" spans="1:133" s="286" customFormat="1" ht="21" customHeight="1" x14ac:dyDescent="0.35">
      <c r="A13" s="284"/>
      <c r="B13" s="285" t="s">
        <v>57</v>
      </c>
      <c r="C13" s="643">
        <v>0</v>
      </c>
      <c r="D13" s="643">
        <v>0</v>
      </c>
      <c r="E13" s="643">
        <v>0</v>
      </c>
      <c r="F13" s="643">
        <v>0</v>
      </c>
      <c r="G13" s="643">
        <v>0</v>
      </c>
      <c r="H13" s="643">
        <v>0</v>
      </c>
      <c r="I13" s="643">
        <v>0</v>
      </c>
      <c r="J13" s="643">
        <v>0</v>
      </c>
      <c r="K13" s="643">
        <v>0</v>
      </c>
      <c r="L13" s="643">
        <v>0</v>
      </c>
      <c r="M13" s="643">
        <v>0</v>
      </c>
      <c r="N13" s="643">
        <v>0</v>
      </c>
      <c r="O13" s="643">
        <v>0</v>
      </c>
      <c r="P13" s="643">
        <v>0</v>
      </c>
      <c r="Q13" s="643">
        <v>45</v>
      </c>
      <c r="R13" s="643">
        <f>SUM(E13:Q13)</f>
        <v>45</v>
      </c>
      <c r="S13" s="643">
        <v>0</v>
      </c>
      <c r="T13" s="643">
        <v>37</v>
      </c>
      <c r="U13" s="643">
        <v>4</v>
      </c>
      <c r="V13" s="643">
        <v>0</v>
      </c>
      <c r="W13" s="643">
        <v>603</v>
      </c>
      <c r="X13" s="643">
        <v>6</v>
      </c>
      <c r="Y13" s="643">
        <v>0</v>
      </c>
      <c r="Z13" s="643">
        <v>49</v>
      </c>
      <c r="AA13" s="643">
        <v>0</v>
      </c>
      <c r="AB13" s="643">
        <v>16</v>
      </c>
      <c r="AC13" s="643">
        <v>0</v>
      </c>
      <c r="AD13" s="643">
        <v>0</v>
      </c>
      <c r="AE13" s="643">
        <v>0</v>
      </c>
      <c r="AF13" s="643">
        <v>0</v>
      </c>
      <c r="AG13" s="643">
        <v>50</v>
      </c>
      <c r="AH13" s="643">
        <v>626</v>
      </c>
      <c r="AI13" s="643">
        <v>1133</v>
      </c>
      <c r="AJ13" s="643">
        <v>0</v>
      </c>
      <c r="AK13" s="643">
        <v>111</v>
      </c>
      <c r="AL13" s="643">
        <v>95</v>
      </c>
      <c r="AM13" s="643">
        <v>28</v>
      </c>
      <c r="AN13" s="643">
        <v>0</v>
      </c>
      <c r="AO13" s="643">
        <v>0</v>
      </c>
      <c r="AP13" s="644">
        <f>SUM(S13:AO13)+R13+C13+D13</f>
        <v>2803</v>
      </c>
      <c r="AT13" s="427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8"/>
      <c r="CH13" s="425"/>
      <c r="CI13" s="429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8"/>
      <c r="DW13" s="428"/>
      <c r="DX13" s="428"/>
      <c r="DY13" s="428"/>
      <c r="DZ13" s="428"/>
      <c r="EA13" s="428"/>
      <c r="EB13" s="428"/>
      <c r="EC13" s="428"/>
    </row>
    <row r="14" spans="1:133" s="286" customFormat="1" ht="21" customHeight="1" x14ac:dyDescent="0.35">
      <c r="A14" s="293"/>
      <c r="B14" s="285" t="s">
        <v>58</v>
      </c>
      <c r="C14" s="643">
        <v>0</v>
      </c>
      <c r="D14" s="643">
        <v>0</v>
      </c>
      <c r="E14" s="643">
        <v>0</v>
      </c>
      <c r="F14" s="643">
        <v>0</v>
      </c>
      <c r="G14" s="643">
        <v>0</v>
      </c>
      <c r="H14" s="643">
        <v>0</v>
      </c>
      <c r="I14" s="643">
        <v>0</v>
      </c>
      <c r="J14" s="643">
        <v>0</v>
      </c>
      <c r="K14" s="643">
        <v>0</v>
      </c>
      <c r="L14" s="643">
        <v>0</v>
      </c>
      <c r="M14" s="643">
        <v>0</v>
      </c>
      <c r="N14" s="643">
        <v>0</v>
      </c>
      <c r="O14" s="643">
        <v>0</v>
      </c>
      <c r="P14" s="643">
        <v>0</v>
      </c>
      <c r="Q14" s="643">
        <v>0</v>
      </c>
      <c r="R14" s="643">
        <f>SUM(E14:Q14)</f>
        <v>0</v>
      </c>
      <c r="S14" s="643">
        <v>0</v>
      </c>
      <c r="T14" s="643">
        <v>121</v>
      </c>
      <c r="U14" s="643">
        <v>0</v>
      </c>
      <c r="V14" s="643">
        <v>0</v>
      </c>
      <c r="W14" s="643">
        <v>523</v>
      </c>
      <c r="X14" s="643">
        <v>15</v>
      </c>
      <c r="Y14" s="643">
        <v>0</v>
      </c>
      <c r="Z14" s="643">
        <v>24</v>
      </c>
      <c r="AA14" s="643">
        <v>5</v>
      </c>
      <c r="AB14" s="643">
        <v>1</v>
      </c>
      <c r="AC14" s="643">
        <v>0</v>
      </c>
      <c r="AD14" s="643">
        <v>0</v>
      </c>
      <c r="AE14" s="643">
        <v>439</v>
      </c>
      <c r="AF14" s="643">
        <v>0</v>
      </c>
      <c r="AG14" s="643">
        <v>83</v>
      </c>
      <c r="AH14" s="643">
        <v>813</v>
      </c>
      <c r="AI14" s="643">
        <v>1126</v>
      </c>
      <c r="AJ14" s="643">
        <v>236</v>
      </c>
      <c r="AK14" s="643">
        <v>201</v>
      </c>
      <c r="AL14" s="643">
        <v>163</v>
      </c>
      <c r="AM14" s="643">
        <v>0</v>
      </c>
      <c r="AN14" s="643">
        <v>0</v>
      </c>
      <c r="AO14" s="643">
        <v>0</v>
      </c>
      <c r="AP14" s="644">
        <f>SUM(S14:AO14)+R14+C14+D14</f>
        <v>3750</v>
      </c>
      <c r="AT14" s="427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8"/>
      <c r="CH14" s="425"/>
      <c r="CI14" s="429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8"/>
      <c r="DW14" s="428"/>
      <c r="DX14" s="428"/>
      <c r="DY14" s="428"/>
      <c r="DZ14" s="428"/>
      <c r="EA14" s="428"/>
      <c r="EB14" s="428"/>
      <c r="EC14" s="428"/>
    </row>
    <row r="15" spans="1:133" s="291" customFormat="1" ht="26.4" customHeight="1" x14ac:dyDescent="0.35">
      <c r="A15" s="289" t="s">
        <v>59</v>
      </c>
      <c r="B15" s="244"/>
      <c r="C15" s="647">
        <f t="shared" ref="C15:AP15" si="3">SUM(C16:C17)</f>
        <v>0</v>
      </c>
      <c r="D15" s="647">
        <f t="shared" si="3"/>
        <v>0</v>
      </c>
      <c r="E15" s="647">
        <f t="shared" si="3"/>
        <v>0</v>
      </c>
      <c r="F15" s="647">
        <f t="shared" si="3"/>
        <v>0</v>
      </c>
      <c r="G15" s="647">
        <f t="shared" si="3"/>
        <v>0</v>
      </c>
      <c r="H15" s="647">
        <f t="shared" si="3"/>
        <v>0</v>
      </c>
      <c r="I15" s="647">
        <f t="shared" si="3"/>
        <v>0</v>
      </c>
      <c r="J15" s="647">
        <f t="shared" si="3"/>
        <v>0</v>
      </c>
      <c r="K15" s="647">
        <f t="shared" si="3"/>
        <v>0</v>
      </c>
      <c r="L15" s="647">
        <f t="shared" si="3"/>
        <v>0</v>
      </c>
      <c r="M15" s="647">
        <f t="shared" si="3"/>
        <v>0</v>
      </c>
      <c r="N15" s="647">
        <f t="shared" si="3"/>
        <v>0</v>
      </c>
      <c r="O15" s="647">
        <f t="shared" si="3"/>
        <v>0</v>
      </c>
      <c r="P15" s="647">
        <f t="shared" si="3"/>
        <v>0</v>
      </c>
      <c r="Q15" s="647">
        <f t="shared" si="3"/>
        <v>0</v>
      </c>
      <c r="R15" s="647">
        <f t="shared" si="3"/>
        <v>0</v>
      </c>
      <c r="S15" s="647">
        <f t="shared" si="3"/>
        <v>0</v>
      </c>
      <c r="T15" s="647">
        <f t="shared" si="3"/>
        <v>105</v>
      </c>
      <c r="U15" s="647">
        <f t="shared" si="3"/>
        <v>5</v>
      </c>
      <c r="V15" s="647">
        <f t="shared" si="3"/>
        <v>0</v>
      </c>
      <c r="W15" s="647">
        <f t="shared" si="3"/>
        <v>1840</v>
      </c>
      <c r="X15" s="647">
        <f t="shared" si="3"/>
        <v>89</v>
      </c>
      <c r="Y15" s="647">
        <f t="shared" si="3"/>
        <v>6</v>
      </c>
      <c r="Z15" s="647">
        <f t="shared" si="3"/>
        <v>107</v>
      </c>
      <c r="AA15" s="647">
        <f t="shared" si="3"/>
        <v>0</v>
      </c>
      <c r="AB15" s="647">
        <f t="shared" si="3"/>
        <v>6</v>
      </c>
      <c r="AC15" s="647">
        <f t="shared" si="3"/>
        <v>0</v>
      </c>
      <c r="AD15" s="647">
        <f t="shared" si="3"/>
        <v>5</v>
      </c>
      <c r="AE15" s="647">
        <f t="shared" si="3"/>
        <v>16</v>
      </c>
      <c r="AF15" s="647">
        <f t="shared" si="3"/>
        <v>0</v>
      </c>
      <c r="AG15" s="647">
        <f t="shared" si="3"/>
        <v>110</v>
      </c>
      <c r="AH15" s="647">
        <f t="shared" si="3"/>
        <v>1834</v>
      </c>
      <c r="AI15" s="647">
        <f t="shared" si="3"/>
        <v>6644</v>
      </c>
      <c r="AJ15" s="647">
        <f t="shared" si="3"/>
        <v>0</v>
      </c>
      <c r="AK15" s="647">
        <f t="shared" si="3"/>
        <v>434</v>
      </c>
      <c r="AL15" s="647">
        <f t="shared" si="3"/>
        <v>478</v>
      </c>
      <c r="AM15" s="647">
        <f t="shared" si="3"/>
        <v>17</v>
      </c>
      <c r="AN15" s="647">
        <f t="shared" si="3"/>
        <v>0</v>
      </c>
      <c r="AO15" s="647">
        <f t="shared" si="3"/>
        <v>42</v>
      </c>
      <c r="AP15" s="648">
        <f t="shared" si="3"/>
        <v>11738</v>
      </c>
      <c r="AT15" s="427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4"/>
      <c r="CH15" s="431"/>
      <c r="CI15" s="429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37"/>
      <c r="DW15" s="437"/>
      <c r="DX15" s="437"/>
      <c r="DY15" s="437"/>
      <c r="DZ15" s="437"/>
      <c r="EA15" s="437"/>
      <c r="EB15" s="437"/>
      <c r="EC15" s="437"/>
    </row>
    <row r="16" spans="1:133" s="286" customFormat="1" ht="21" customHeight="1" x14ac:dyDescent="0.35">
      <c r="A16" s="293"/>
      <c r="B16" s="285" t="s">
        <v>60</v>
      </c>
      <c r="C16" s="643">
        <v>0</v>
      </c>
      <c r="D16" s="643">
        <v>0</v>
      </c>
      <c r="E16" s="643">
        <v>0</v>
      </c>
      <c r="F16" s="643">
        <v>0</v>
      </c>
      <c r="G16" s="643">
        <v>0</v>
      </c>
      <c r="H16" s="643">
        <v>0</v>
      </c>
      <c r="I16" s="643">
        <v>0</v>
      </c>
      <c r="J16" s="643">
        <v>0</v>
      </c>
      <c r="K16" s="643">
        <v>0</v>
      </c>
      <c r="L16" s="643">
        <v>0</v>
      </c>
      <c r="M16" s="643">
        <v>0</v>
      </c>
      <c r="N16" s="643">
        <v>0</v>
      </c>
      <c r="O16" s="643">
        <v>0</v>
      </c>
      <c r="P16" s="643">
        <v>0</v>
      </c>
      <c r="Q16" s="643">
        <v>0</v>
      </c>
      <c r="R16" s="643">
        <f>SUM(E16:Q16)</f>
        <v>0</v>
      </c>
      <c r="S16" s="643">
        <v>0</v>
      </c>
      <c r="T16" s="643">
        <v>37</v>
      </c>
      <c r="U16" s="643">
        <v>0</v>
      </c>
      <c r="V16" s="643">
        <v>0</v>
      </c>
      <c r="W16" s="643">
        <v>1117</v>
      </c>
      <c r="X16" s="643">
        <v>12</v>
      </c>
      <c r="Y16" s="643">
        <v>0</v>
      </c>
      <c r="Z16" s="643">
        <v>70</v>
      </c>
      <c r="AA16" s="643">
        <v>0</v>
      </c>
      <c r="AB16" s="643">
        <v>3</v>
      </c>
      <c r="AC16" s="643">
        <v>0</v>
      </c>
      <c r="AD16" s="643">
        <v>1</v>
      </c>
      <c r="AE16" s="643">
        <v>11</v>
      </c>
      <c r="AF16" s="643">
        <v>0</v>
      </c>
      <c r="AG16" s="643">
        <v>54</v>
      </c>
      <c r="AH16" s="643">
        <v>861</v>
      </c>
      <c r="AI16" s="643">
        <v>1216</v>
      </c>
      <c r="AJ16" s="643">
        <v>0</v>
      </c>
      <c r="AK16" s="643">
        <v>221</v>
      </c>
      <c r="AL16" s="643">
        <v>191</v>
      </c>
      <c r="AM16" s="643">
        <v>7</v>
      </c>
      <c r="AN16" s="643">
        <v>0</v>
      </c>
      <c r="AO16" s="643">
        <v>42</v>
      </c>
      <c r="AP16" s="644">
        <f>SUM(S16:AO16)+R16+C16+D16</f>
        <v>3843</v>
      </c>
      <c r="AT16" s="427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8"/>
      <c r="CH16" s="425"/>
      <c r="CI16" s="429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8"/>
      <c r="DW16" s="428"/>
      <c r="DX16" s="428"/>
      <c r="DY16" s="428"/>
      <c r="DZ16" s="428"/>
      <c r="EA16" s="428"/>
      <c r="EB16" s="428"/>
      <c r="EC16" s="428"/>
    </row>
    <row r="17" spans="1:133" s="286" customFormat="1" ht="21" customHeight="1" x14ac:dyDescent="0.35">
      <c r="A17" s="293"/>
      <c r="B17" s="285" t="s">
        <v>61</v>
      </c>
      <c r="C17" s="643">
        <v>0</v>
      </c>
      <c r="D17" s="643">
        <v>0</v>
      </c>
      <c r="E17" s="643">
        <v>0</v>
      </c>
      <c r="F17" s="643">
        <v>0</v>
      </c>
      <c r="G17" s="643">
        <v>0</v>
      </c>
      <c r="H17" s="643">
        <v>0</v>
      </c>
      <c r="I17" s="643">
        <v>0</v>
      </c>
      <c r="J17" s="643">
        <v>0</v>
      </c>
      <c r="K17" s="643">
        <v>0</v>
      </c>
      <c r="L17" s="643">
        <v>0</v>
      </c>
      <c r="M17" s="643">
        <v>0</v>
      </c>
      <c r="N17" s="643">
        <v>0</v>
      </c>
      <c r="O17" s="643">
        <v>0</v>
      </c>
      <c r="P17" s="643">
        <v>0</v>
      </c>
      <c r="Q17" s="643">
        <v>0</v>
      </c>
      <c r="R17" s="643">
        <f>SUM(E17:Q17)</f>
        <v>0</v>
      </c>
      <c r="S17" s="643">
        <v>0</v>
      </c>
      <c r="T17" s="643">
        <v>68</v>
      </c>
      <c r="U17" s="643">
        <v>5</v>
      </c>
      <c r="V17" s="643">
        <v>0</v>
      </c>
      <c r="W17" s="643">
        <v>723</v>
      </c>
      <c r="X17" s="643">
        <v>77</v>
      </c>
      <c r="Y17" s="643">
        <v>6</v>
      </c>
      <c r="Z17" s="643">
        <v>37</v>
      </c>
      <c r="AA17" s="643">
        <v>0</v>
      </c>
      <c r="AB17" s="643">
        <v>3</v>
      </c>
      <c r="AC17" s="643">
        <v>0</v>
      </c>
      <c r="AD17" s="643">
        <v>4</v>
      </c>
      <c r="AE17" s="643">
        <v>5</v>
      </c>
      <c r="AF17" s="643">
        <v>0</v>
      </c>
      <c r="AG17" s="643">
        <v>56</v>
      </c>
      <c r="AH17" s="643">
        <v>973</v>
      </c>
      <c r="AI17" s="643">
        <v>5428</v>
      </c>
      <c r="AJ17" s="643">
        <v>0</v>
      </c>
      <c r="AK17" s="643">
        <v>213</v>
      </c>
      <c r="AL17" s="643">
        <v>287</v>
      </c>
      <c r="AM17" s="643">
        <v>10</v>
      </c>
      <c r="AN17" s="643">
        <v>0</v>
      </c>
      <c r="AO17" s="643">
        <v>0</v>
      </c>
      <c r="AP17" s="644">
        <f>SUM(S17:AO17)+R17+C17+D17</f>
        <v>7895</v>
      </c>
      <c r="AT17" s="427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8"/>
      <c r="CH17" s="425"/>
      <c r="CI17" s="429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8"/>
      <c r="DW17" s="428"/>
      <c r="DX17" s="428"/>
      <c r="DY17" s="428"/>
      <c r="DZ17" s="428"/>
      <c r="EA17" s="428"/>
      <c r="EB17" s="428"/>
      <c r="EC17" s="428"/>
    </row>
    <row r="18" spans="1:133" s="291" customFormat="1" ht="26.4" customHeight="1" x14ac:dyDescent="0.35">
      <c r="A18" s="289" t="s">
        <v>62</v>
      </c>
      <c r="B18" s="285"/>
      <c r="C18" s="647">
        <f t="shared" ref="C18:AP18" si="4">SUM(C19:C21)</f>
        <v>0</v>
      </c>
      <c r="D18" s="647">
        <f t="shared" si="4"/>
        <v>0</v>
      </c>
      <c r="E18" s="647">
        <f t="shared" si="4"/>
        <v>0</v>
      </c>
      <c r="F18" s="647">
        <f t="shared" si="4"/>
        <v>0</v>
      </c>
      <c r="G18" s="647">
        <f t="shared" si="4"/>
        <v>0</v>
      </c>
      <c r="H18" s="647">
        <f t="shared" si="4"/>
        <v>0</v>
      </c>
      <c r="I18" s="647">
        <f t="shared" si="4"/>
        <v>0</v>
      </c>
      <c r="J18" s="647">
        <f t="shared" si="4"/>
        <v>0</v>
      </c>
      <c r="K18" s="647">
        <f t="shared" si="4"/>
        <v>0</v>
      </c>
      <c r="L18" s="647">
        <f t="shared" si="4"/>
        <v>0</v>
      </c>
      <c r="M18" s="647">
        <f t="shared" si="4"/>
        <v>0</v>
      </c>
      <c r="N18" s="647">
        <f t="shared" si="4"/>
        <v>0</v>
      </c>
      <c r="O18" s="647">
        <f t="shared" si="4"/>
        <v>0</v>
      </c>
      <c r="P18" s="647">
        <f t="shared" si="4"/>
        <v>0</v>
      </c>
      <c r="Q18" s="647">
        <f t="shared" si="4"/>
        <v>0</v>
      </c>
      <c r="R18" s="647">
        <f t="shared" si="4"/>
        <v>0</v>
      </c>
      <c r="S18" s="647">
        <f t="shared" si="4"/>
        <v>0</v>
      </c>
      <c r="T18" s="647">
        <f t="shared" si="4"/>
        <v>203</v>
      </c>
      <c r="U18" s="647">
        <f t="shared" si="4"/>
        <v>1</v>
      </c>
      <c r="V18" s="647">
        <f t="shared" si="4"/>
        <v>0</v>
      </c>
      <c r="W18" s="647">
        <f t="shared" si="4"/>
        <v>1118</v>
      </c>
      <c r="X18" s="647">
        <f t="shared" si="4"/>
        <v>60</v>
      </c>
      <c r="Y18" s="647">
        <f t="shared" si="4"/>
        <v>4</v>
      </c>
      <c r="Z18" s="647">
        <f t="shared" si="4"/>
        <v>154</v>
      </c>
      <c r="AA18" s="647">
        <f t="shared" si="4"/>
        <v>0</v>
      </c>
      <c r="AB18" s="647">
        <f t="shared" si="4"/>
        <v>6</v>
      </c>
      <c r="AC18" s="647">
        <f t="shared" si="4"/>
        <v>0</v>
      </c>
      <c r="AD18" s="647">
        <f t="shared" si="4"/>
        <v>5</v>
      </c>
      <c r="AE18" s="647">
        <f t="shared" si="4"/>
        <v>118</v>
      </c>
      <c r="AF18" s="647">
        <f t="shared" si="4"/>
        <v>0</v>
      </c>
      <c r="AG18" s="647">
        <f t="shared" si="4"/>
        <v>126</v>
      </c>
      <c r="AH18" s="647">
        <f t="shared" si="4"/>
        <v>1677</v>
      </c>
      <c r="AI18" s="647">
        <f t="shared" si="4"/>
        <v>2968</v>
      </c>
      <c r="AJ18" s="647">
        <f t="shared" si="4"/>
        <v>806</v>
      </c>
      <c r="AK18" s="647">
        <f t="shared" si="4"/>
        <v>422</v>
      </c>
      <c r="AL18" s="647">
        <f t="shared" si="4"/>
        <v>265</v>
      </c>
      <c r="AM18" s="647">
        <f t="shared" si="4"/>
        <v>2</v>
      </c>
      <c r="AN18" s="647">
        <f t="shared" si="4"/>
        <v>0</v>
      </c>
      <c r="AO18" s="647">
        <f t="shared" si="4"/>
        <v>0</v>
      </c>
      <c r="AP18" s="648">
        <f t="shared" si="4"/>
        <v>7935</v>
      </c>
      <c r="AT18" s="427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4"/>
      <c r="CH18" s="431"/>
      <c r="CI18" s="429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37"/>
      <c r="DW18" s="437"/>
      <c r="DX18" s="437"/>
      <c r="DY18" s="437"/>
      <c r="DZ18" s="437"/>
      <c r="EA18" s="437"/>
      <c r="EB18" s="437"/>
      <c r="EC18" s="437"/>
    </row>
    <row r="19" spans="1:133" s="286" customFormat="1" ht="21" customHeight="1" x14ac:dyDescent="0.35">
      <c r="A19" s="293"/>
      <c r="B19" s="285" t="s">
        <v>63</v>
      </c>
      <c r="C19" s="643">
        <v>0</v>
      </c>
      <c r="D19" s="643">
        <v>0</v>
      </c>
      <c r="E19" s="643">
        <v>0</v>
      </c>
      <c r="F19" s="643">
        <v>0</v>
      </c>
      <c r="G19" s="643">
        <v>0</v>
      </c>
      <c r="H19" s="643">
        <v>0</v>
      </c>
      <c r="I19" s="643">
        <v>0</v>
      </c>
      <c r="J19" s="643">
        <v>0</v>
      </c>
      <c r="K19" s="643">
        <v>0</v>
      </c>
      <c r="L19" s="643">
        <v>0</v>
      </c>
      <c r="M19" s="643">
        <v>0</v>
      </c>
      <c r="N19" s="643">
        <v>0</v>
      </c>
      <c r="O19" s="643">
        <v>0</v>
      </c>
      <c r="P19" s="643">
        <v>0</v>
      </c>
      <c r="Q19" s="643">
        <v>0</v>
      </c>
      <c r="R19" s="643">
        <f>SUM(E19:Q19)</f>
        <v>0</v>
      </c>
      <c r="S19" s="643">
        <v>0</v>
      </c>
      <c r="T19" s="643">
        <v>152</v>
      </c>
      <c r="U19" s="643">
        <v>1</v>
      </c>
      <c r="V19" s="643">
        <v>0</v>
      </c>
      <c r="W19" s="643">
        <v>725</v>
      </c>
      <c r="X19" s="643">
        <v>38</v>
      </c>
      <c r="Y19" s="643">
        <v>4</v>
      </c>
      <c r="Z19" s="643">
        <v>152</v>
      </c>
      <c r="AA19" s="643">
        <v>0</v>
      </c>
      <c r="AB19" s="643">
        <v>6</v>
      </c>
      <c r="AC19" s="643">
        <v>0</v>
      </c>
      <c r="AD19" s="643">
        <v>5</v>
      </c>
      <c r="AE19" s="643">
        <v>118</v>
      </c>
      <c r="AF19" s="643">
        <v>0</v>
      </c>
      <c r="AG19" s="643">
        <v>90</v>
      </c>
      <c r="AH19" s="643">
        <v>1081</v>
      </c>
      <c r="AI19" s="643">
        <v>2178</v>
      </c>
      <c r="AJ19" s="643">
        <v>484</v>
      </c>
      <c r="AK19" s="643">
        <v>238</v>
      </c>
      <c r="AL19" s="643">
        <v>101</v>
      </c>
      <c r="AM19" s="643">
        <v>2</v>
      </c>
      <c r="AN19" s="643">
        <v>0</v>
      </c>
      <c r="AO19" s="643">
        <v>0</v>
      </c>
      <c r="AP19" s="644">
        <f>SUM(S19:AO19)+R19+C19+D19</f>
        <v>5375</v>
      </c>
      <c r="AT19" s="427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8"/>
      <c r="CH19" s="425"/>
      <c r="CI19" s="429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8"/>
      <c r="DW19" s="428"/>
      <c r="DX19" s="428"/>
      <c r="DY19" s="428"/>
      <c r="DZ19" s="428"/>
      <c r="EA19" s="428"/>
      <c r="EB19" s="428"/>
      <c r="EC19" s="428"/>
    </row>
    <row r="20" spans="1:133" s="286" customFormat="1" ht="21" customHeight="1" x14ac:dyDescent="0.35">
      <c r="A20" s="245"/>
      <c r="B20" s="285" t="s">
        <v>64</v>
      </c>
      <c r="C20" s="643">
        <v>0</v>
      </c>
      <c r="D20" s="643">
        <v>0</v>
      </c>
      <c r="E20" s="643">
        <v>0</v>
      </c>
      <c r="F20" s="643">
        <v>0</v>
      </c>
      <c r="G20" s="643">
        <v>0</v>
      </c>
      <c r="H20" s="643">
        <v>0</v>
      </c>
      <c r="I20" s="643">
        <v>0</v>
      </c>
      <c r="J20" s="643">
        <v>0</v>
      </c>
      <c r="K20" s="643">
        <v>0</v>
      </c>
      <c r="L20" s="643">
        <v>0</v>
      </c>
      <c r="M20" s="643">
        <v>0</v>
      </c>
      <c r="N20" s="643">
        <v>0</v>
      </c>
      <c r="O20" s="643">
        <v>0</v>
      </c>
      <c r="P20" s="643">
        <v>0</v>
      </c>
      <c r="Q20" s="643">
        <v>0</v>
      </c>
      <c r="R20" s="643">
        <f>SUM(E20:Q20)</f>
        <v>0</v>
      </c>
      <c r="S20" s="643">
        <v>0</v>
      </c>
      <c r="T20" s="643">
        <v>33</v>
      </c>
      <c r="U20" s="643">
        <v>0</v>
      </c>
      <c r="V20" s="643">
        <v>0</v>
      </c>
      <c r="W20" s="643">
        <v>289</v>
      </c>
      <c r="X20" s="643">
        <v>14</v>
      </c>
      <c r="Y20" s="643">
        <v>0</v>
      </c>
      <c r="Z20" s="643">
        <v>0</v>
      </c>
      <c r="AA20" s="643">
        <v>0</v>
      </c>
      <c r="AB20" s="643">
        <v>0</v>
      </c>
      <c r="AC20" s="643">
        <v>0</v>
      </c>
      <c r="AD20" s="643">
        <v>0</v>
      </c>
      <c r="AE20" s="643">
        <v>0</v>
      </c>
      <c r="AF20" s="643">
        <v>0</v>
      </c>
      <c r="AG20" s="643">
        <v>4</v>
      </c>
      <c r="AH20" s="643">
        <v>335</v>
      </c>
      <c r="AI20" s="643">
        <v>399</v>
      </c>
      <c r="AJ20" s="643">
        <v>62</v>
      </c>
      <c r="AK20" s="643">
        <v>102</v>
      </c>
      <c r="AL20" s="643">
        <v>75</v>
      </c>
      <c r="AM20" s="643">
        <v>0</v>
      </c>
      <c r="AN20" s="643">
        <v>0</v>
      </c>
      <c r="AO20" s="643">
        <v>0</v>
      </c>
      <c r="AP20" s="644">
        <f>SUM(S20:AO20)+R20+C20+D20</f>
        <v>1313</v>
      </c>
      <c r="AT20" s="427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8"/>
      <c r="CH20" s="425"/>
      <c r="CI20" s="429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8"/>
      <c r="DW20" s="428"/>
      <c r="DX20" s="428"/>
      <c r="DY20" s="428"/>
      <c r="DZ20" s="428"/>
      <c r="EA20" s="428"/>
      <c r="EB20" s="428"/>
      <c r="EC20" s="428"/>
    </row>
    <row r="21" spans="1:133" s="286" customFormat="1" ht="21" customHeight="1" x14ac:dyDescent="0.35">
      <c r="A21" s="245"/>
      <c r="B21" s="285" t="s">
        <v>65</v>
      </c>
      <c r="C21" s="643">
        <v>0</v>
      </c>
      <c r="D21" s="643">
        <v>0</v>
      </c>
      <c r="E21" s="643">
        <v>0</v>
      </c>
      <c r="F21" s="643">
        <v>0</v>
      </c>
      <c r="G21" s="643">
        <v>0</v>
      </c>
      <c r="H21" s="643">
        <v>0</v>
      </c>
      <c r="I21" s="643">
        <v>0</v>
      </c>
      <c r="J21" s="643">
        <v>0</v>
      </c>
      <c r="K21" s="643">
        <v>0</v>
      </c>
      <c r="L21" s="643">
        <v>0</v>
      </c>
      <c r="M21" s="643">
        <v>0</v>
      </c>
      <c r="N21" s="643">
        <v>0</v>
      </c>
      <c r="O21" s="643">
        <v>0</v>
      </c>
      <c r="P21" s="643">
        <v>0</v>
      </c>
      <c r="Q21" s="643">
        <v>0</v>
      </c>
      <c r="R21" s="643">
        <f>SUM(E21:Q21)</f>
        <v>0</v>
      </c>
      <c r="S21" s="643">
        <v>0</v>
      </c>
      <c r="T21" s="643">
        <v>18</v>
      </c>
      <c r="U21" s="643">
        <v>0</v>
      </c>
      <c r="V21" s="643">
        <v>0</v>
      </c>
      <c r="W21" s="643">
        <v>104</v>
      </c>
      <c r="X21" s="643">
        <v>8</v>
      </c>
      <c r="Y21" s="643">
        <v>0</v>
      </c>
      <c r="Z21" s="643">
        <v>2</v>
      </c>
      <c r="AA21" s="643">
        <v>0</v>
      </c>
      <c r="AB21" s="643">
        <v>0</v>
      </c>
      <c r="AC21" s="643">
        <v>0</v>
      </c>
      <c r="AD21" s="643">
        <v>0</v>
      </c>
      <c r="AE21" s="643">
        <v>0</v>
      </c>
      <c r="AF21" s="643">
        <v>0</v>
      </c>
      <c r="AG21" s="643">
        <v>32</v>
      </c>
      <c r="AH21" s="643">
        <v>261</v>
      </c>
      <c r="AI21" s="643">
        <v>391</v>
      </c>
      <c r="AJ21" s="643">
        <v>260</v>
      </c>
      <c r="AK21" s="643">
        <v>82</v>
      </c>
      <c r="AL21" s="643">
        <v>89</v>
      </c>
      <c r="AM21" s="643">
        <v>0</v>
      </c>
      <c r="AN21" s="643">
        <v>0</v>
      </c>
      <c r="AO21" s="643">
        <v>0</v>
      </c>
      <c r="AP21" s="644">
        <f>SUM(S21:AO21)+R21+C21+D21</f>
        <v>1247</v>
      </c>
      <c r="AT21" s="427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8"/>
      <c r="CH21" s="425"/>
      <c r="CI21" s="429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8"/>
      <c r="DW21" s="428"/>
      <c r="DX21" s="428"/>
      <c r="DY21" s="428"/>
      <c r="DZ21" s="428"/>
      <c r="EA21" s="428"/>
      <c r="EB21" s="428"/>
      <c r="EC21" s="428"/>
    </row>
    <row r="22" spans="1:133" s="291" customFormat="1" ht="26.4" customHeight="1" x14ac:dyDescent="0.35">
      <c r="A22" s="289" t="s">
        <v>66</v>
      </c>
      <c r="B22" s="294"/>
      <c r="C22" s="647">
        <f t="shared" ref="C22:AP22" si="5">SUM(C23:C28)</f>
        <v>0</v>
      </c>
      <c r="D22" s="647">
        <f t="shared" si="5"/>
        <v>0</v>
      </c>
      <c r="E22" s="647">
        <f t="shared" si="5"/>
        <v>0</v>
      </c>
      <c r="F22" s="647">
        <f t="shared" si="5"/>
        <v>0</v>
      </c>
      <c r="G22" s="647">
        <f t="shared" si="5"/>
        <v>0</v>
      </c>
      <c r="H22" s="647">
        <f t="shared" si="5"/>
        <v>0</v>
      </c>
      <c r="I22" s="647">
        <f t="shared" si="5"/>
        <v>0</v>
      </c>
      <c r="J22" s="647">
        <f t="shared" si="5"/>
        <v>0</v>
      </c>
      <c r="K22" s="647">
        <f t="shared" si="5"/>
        <v>0</v>
      </c>
      <c r="L22" s="647">
        <f t="shared" si="5"/>
        <v>0</v>
      </c>
      <c r="M22" s="647">
        <f t="shared" si="5"/>
        <v>0</v>
      </c>
      <c r="N22" s="647">
        <f t="shared" si="5"/>
        <v>0</v>
      </c>
      <c r="O22" s="647">
        <f t="shared" si="5"/>
        <v>0</v>
      </c>
      <c r="P22" s="647">
        <f t="shared" si="5"/>
        <v>0</v>
      </c>
      <c r="Q22" s="647">
        <f t="shared" si="5"/>
        <v>0</v>
      </c>
      <c r="R22" s="647">
        <f t="shared" si="5"/>
        <v>0</v>
      </c>
      <c r="S22" s="647">
        <f t="shared" si="5"/>
        <v>0</v>
      </c>
      <c r="T22" s="647">
        <f t="shared" si="5"/>
        <v>333</v>
      </c>
      <c r="U22" s="647">
        <f t="shared" si="5"/>
        <v>11</v>
      </c>
      <c r="V22" s="647">
        <f t="shared" si="5"/>
        <v>0</v>
      </c>
      <c r="W22" s="647">
        <f t="shared" si="5"/>
        <v>2275</v>
      </c>
      <c r="X22" s="647">
        <f t="shared" si="5"/>
        <v>65</v>
      </c>
      <c r="Y22" s="647">
        <f t="shared" si="5"/>
        <v>6</v>
      </c>
      <c r="Z22" s="647">
        <f t="shared" si="5"/>
        <v>236</v>
      </c>
      <c r="AA22" s="647">
        <f t="shared" si="5"/>
        <v>140</v>
      </c>
      <c r="AB22" s="647">
        <f t="shared" si="5"/>
        <v>0</v>
      </c>
      <c r="AC22" s="647">
        <f t="shared" si="5"/>
        <v>0</v>
      </c>
      <c r="AD22" s="647">
        <f t="shared" si="5"/>
        <v>16</v>
      </c>
      <c r="AE22" s="647">
        <f t="shared" si="5"/>
        <v>222</v>
      </c>
      <c r="AF22" s="647">
        <f t="shared" si="5"/>
        <v>0</v>
      </c>
      <c r="AG22" s="647">
        <f t="shared" si="5"/>
        <v>183</v>
      </c>
      <c r="AH22" s="647">
        <f t="shared" si="5"/>
        <v>2736</v>
      </c>
      <c r="AI22" s="647">
        <f t="shared" si="5"/>
        <v>6913</v>
      </c>
      <c r="AJ22" s="647">
        <f t="shared" si="5"/>
        <v>753</v>
      </c>
      <c r="AK22" s="647">
        <f t="shared" si="5"/>
        <v>720</v>
      </c>
      <c r="AL22" s="647">
        <f t="shared" si="5"/>
        <v>526</v>
      </c>
      <c r="AM22" s="647">
        <f t="shared" si="5"/>
        <v>25</v>
      </c>
      <c r="AN22" s="647">
        <f t="shared" si="5"/>
        <v>0</v>
      </c>
      <c r="AO22" s="647">
        <f t="shared" si="5"/>
        <v>0</v>
      </c>
      <c r="AP22" s="648">
        <f t="shared" si="5"/>
        <v>15160</v>
      </c>
      <c r="AT22" s="427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4"/>
      <c r="CH22" s="431"/>
      <c r="CI22" s="429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37"/>
      <c r="DW22" s="437"/>
      <c r="DX22" s="437"/>
      <c r="DY22" s="437"/>
      <c r="DZ22" s="437"/>
      <c r="EA22" s="437"/>
      <c r="EB22" s="437"/>
      <c r="EC22" s="437"/>
    </row>
    <row r="23" spans="1:133" s="286" customFormat="1" ht="21" customHeight="1" x14ac:dyDescent="0.35">
      <c r="A23" s="245"/>
      <c r="B23" s="285" t="s">
        <v>67</v>
      </c>
      <c r="C23" s="643">
        <v>0</v>
      </c>
      <c r="D23" s="643">
        <v>0</v>
      </c>
      <c r="E23" s="643">
        <v>0</v>
      </c>
      <c r="F23" s="643">
        <v>0</v>
      </c>
      <c r="G23" s="643">
        <v>0</v>
      </c>
      <c r="H23" s="643">
        <v>0</v>
      </c>
      <c r="I23" s="643">
        <v>0</v>
      </c>
      <c r="J23" s="643">
        <v>0</v>
      </c>
      <c r="K23" s="643">
        <v>0</v>
      </c>
      <c r="L23" s="643">
        <v>0</v>
      </c>
      <c r="M23" s="643">
        <v>0</v>
      </c>
      <c r="N23" s="643">
        <v>0</v>
      </c>
      <c r="O23" s="643">
        <v>0</v>
      </c>
      <c r="P23" s="643">
        <v>0</v>
      </c>
      <c r="Q23" s="643">
        <v>0</v>
      </c>
      <c r="R23" s="643">
        <f t="shared" ref="R23:R28" si="6">SUM(E23:Q23)</f>
        <v>0</v>
      </c>
      <c r="S23" s="643">
        <v>0</v>
      </c>
      <c r="T23" s="643">
        <v>17</v>
      </c>
      <c r="U23" s="643">
        <v>3</v>
      </c>
      <c r="V23" s="643">
        <v>0</v>
      </c>
      <c r="W23" s="643">
        <v>288</v>
      </c>
      <c r="X23" s="643">
        <v>1</v>
      </c>
      <c r="Y23" s="643">
        <v>0</v>
      </c>
      <c r="Z23" s="643">
        <v>10</v>
      </c>
      <c r="AA23" s="643">
        <v>0</v>
      </c>
      <c r="AB23" s="643">
        <v>0</v>
      </c>
      <c r="AC23" s="643">
        <v>0</v>
      </c>
      <c r="AD23" s="643">
        <v>0</v>
      </c>
      <c r="AE23" s="643">
        <v>12</v>
      </c>
      <c r="AF23" s="643">
        <v>0</v>
      </c>
      <c r="AG23" s="643">
        <v>15</v>
      </c>
      <c r="AH23" s="643">
        <v>430</v>
      </c>
      <c r="AI23" s="643">
        <v>674</v>
      </c>
      <c r="AJ23" s="643">
        <v>181</v>
      </c>
      <c r="AK23" s="643">
        <v>96</v>
      </c>
      <c r="AL23" s="643">
        <v>83</v>
      </c>
      <c r="AM23" s="643">
        <v>3</v>
      </c>
      <c r="AN23" s="643">
        <v>0</v>
      </c>
      <c r="AO23" s="643">
        <v>0</v>
      </c>
      <c r="AP23" s="644">
        <f t="shared" ref="AP23:AP28" si="7">SUM(S23:AO23)+R23+C23+D23</f>
        <v>1813</v>
      </c>
      <c r="AT23" s="427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8"/>
      <c r="CH23" s="425"/>
      <c r="CI23" s="429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8"/>
      <c r="DW23" s="428"/>
      <c r="DX23" s="428"/>
      <c r="DY23" s="428"/>
      <c r="DZ23" s="428"/>
      <c r="EA23" s="428"/>
      <c r="EB23" s="428"/>
      <c r="EC23" s="428"/>
    </row>
    <row r="24" spans="1:133" s="286" customFormat="1" ht="21" customHeight="1" x14ac:dyDescent="0.35">
      <c r="A24" s="245"/>
      <c r="B24" s="285" t="s">
        <v>68</v>
      </c>
      <c r="C24" s="643">
        <v>0</v>
      </c>
      <c r="D24" s="643">
        <v>0</v>
      </c>
      <c r="E24" s="643">
        <v>0</v>
      </c>
      <c r="F24" s="643">
        <v>0</v>
      </c>
      <c r="G24" s="643">
        <v>0</v>
      </c>
      <c r="H24" s="643">
        <v>0</v>
      </c>
      <c r="I24" s="643">
        <v>0</v>
      </c>
      <c r="J24" s="643">
        <v>0</v>
      </c>
      <c r="K24" s="643">
        <v>0</v>
      </c>
      <c r="L24" s="643">
        <v>0</v>
      </c>
      <c r="M24" s="643">
        <v>0</v>
      </c>
      <c r="N24" s="643">
        <v>0</v>
      </c>
      <c r="O24" s="643">
        <v>0</v>
      </c>
      <c r="P24" s="643">
        <v>0</v>
      </c>
      <c r="Q24" s="643">
        <v>0</v>
      </c>
      <c r="R24" s="643">
        <f t="shared" si="6"/>
        <v>0</v>
      </c>
      <c r="S24" s="643">
        <v>0</v>
      </c>
      <c r="T24" s="643">
        <v>9</v>
      </c>
      <c r="U24" s="643">
        <v>0</v>
      </c>
      <c r="V24" s="643">
        <v>0</v>
      </c>
      <c r="W24" s="643">
        <v>152</v>
      </c>
      <c r="X24" s="643">
        <v>4</v>
      </c>
      <c r="Y24" s="643">
        <v>0</v>
      </c>
      <c r="Z24" s="643">
        <v>3</v>
      </c>
      <c r="AA24" s="643">
        <v>0</v>
      </c>
      <c r="AB24" s="643">
        <v>0</v>
      </c>
      <c r="AC24" s="643">
        <v>0</v>
      </c>
      <c r="AD24" s="643">
        <v>0</v>
      </c>
      <c r="AE24" s="643">
        <v>0</v>
      </c>
      <c r="AF24" s="643">
        <v>0</v>
      </c>
      <c r="AG24" s="643">
        <v>14</v>
      </c>
      <c r="AH24" s="643">
        <v>307</v>
      </c>
      <c r="AI24" s="643">
        <v>359</v>
      </c>
      <c r="AJ24" s="643">
        <v>13</v>
      </c>
      <c r="AK24" s="643">
        <v>88</v>
      </c>
      <c r="AL24" s="643">
        <v>39</v>
      </c>
      <c r="AM24" s="643">
        <v>0</v>
      </c>
      <c r="AN24" s="643">
        <v>0</v>
      </c>
      <c r="AO24" s="643">
        <v>0</v>
      </c>
      <c r="AP24" s="644">
        <f t="shared" si="7"/>
        <v>988</v>
      </c>
      <c r="AT24" s="427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8"/>
      <c r="CH24" s="425"/>
      <c r="CI24" s="429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8"/>
      <c r="DW24" s="428"/>
      <c r="DX24" s="428"/>
      <c r="DY24" s="428"/>
      <c r="DZ24" s="428"/>
      <c r="EA24" s="428"/>
      <c r="EB24" s="428"/>
      <c r="EC24" s="428"/>
    </row>
    <row r="25" spans="1:133" s="286" customFormat="1" ht="21" customHeight="1" x14ac:dyDescent="0.35">
      <c r="A25" s="245"/>
      <c r="B25" s="285" t="s">
        <v>69</v>
      </c>
      <c r="C25" s="643">
        <v>0</v>
      </c>
      <c r="D25" s="643">
        <v>0</v>
      </c>
      <c r="E25" s="643">
        <v>0</v>
      </c>
      <c r="F25" s="643">
        <v>0</v>
      </c>
      <c r="G25" s="643">
        <v>0</v>
      </c>
      <c r="H25" s="643">
        <v>0</v>
      </c>
      <c r="I25" s="643">
        <v>0</v>
      </c>
      <c r="J25" s="643">
        <v>0</v>
      </c>
      <c r="K25" s="643">
        <v>0</v>
      </c>
      <c r="L25" s="643">
        <v>0</v>
      </c>
      <c r="M25" s="643">
        <v>0</v>
      </c>
      <c r="N25" s="643">
        <v>0</v>
      </c>
      <c r="O25" s="643">
        <v>0</v>
      </c>
      <c r="P25" s="643">
        <v>0</v>
      </c>
      <c r="Q25" s="643">
        <v>0</v>
      </c>
      <c r="R25" s="643">
        <f t="shared" si="6"/>
        <v>0</v>
      </c>
      <c r="S25" s="643">
        <v>0</v>
      </c>
      <c r="T25" s="643">
        <v>62</v>
      </c>
      <c r="U25" s="643">
        <v>0</v>
      </c>
      <c r="V25" s="643">
        <v>0</v>
      </c>
      <c r="W25" s="643">
        <v>52</v>
      </c>
      <c r="X25" s="643">
        <v>0</v>
      </c>
      <c r="Y25" s="643">
        <v>0</v>
      </c>
      <c r="Z25" s="643">
        <v>4</v>
      </c>
      <c r="AA25" s="643">
        <v>0</v>
      </c>
      <c r="AB25" s="643">
        <v>0</v>
      </c>
      <c r="AC25" s="643">
        <v>0</v>
      </c>
      <c r="AD25" s="643">
        <v>0</v>
      </c>
      <c r="AE25" s="643">
        <v>0</v>
      </c>
      <c r="AF25" s="643">
        <v>0</v>
      </c>
      <c r="AG25" s="643">
        <v>1</v>
      </c>
      <c r="AH25" s="643">
        <v>95</v>
      </c>
      <c r="AI25" s="643">
        <v>173</v>
      </c>
      <c r="AJ25" s="643">
        <v>0</v>
      </c>
      <c r="AK25" s="643">
        <v>20</v>
      </c>
      <c r="AL25" s="643">
        <v>24</v>
      </c>
      <c r="AM25" s="643">
        <v>1</v>
      </c>
      <c r="AN25" s="643">
        <v>0</v>
      </c>
      <c r="AO25" s="643">
        <v>0</v>
      </c>
      <c r="AP25" s="644">
        <f t="shared" si="7"/>
        <v>432</v>
      </c>
      <c r="AT25" s="427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8"/>
      <c r="CH25" s="425"/>
      <c r="CI25" s="429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8"/>
      <c r="DW25" s="428"/>
      <c r="DX25" s="428"/>
      <c r="DY25" s="428"/>
      <c r="DZ25" s="428"/>
      <c r="EA25" s="428"/>
      <c r="EB25" s="428"/>
      <c r="EC25" s="428"/>
    </row>
    <row r="26" spans="1:133" s="286" customFormat="1" ht="21" customHeight="1" x14ac:dyDescent="0.35">
      <c r="A26" s="245"/>
      <c r="B26" s="285" t="s">
        <v>70</v>
      </c>
      <c r="C26" s="643">
        <v>0</v>
      </c>
      <c r="D26" s="643">
        <v>0</v>
      </c>
      <c r="E26" s="643">
        <v>0</v>
      </c>
      <c r="F26" s="643">
        <v>0</v>
      </c>
      <c r="G26" s="643">
        <v>0</v>
      </c>
      <c r="H26" s="643">
        <v>0</v>
      </c>
      <c r="I26" s="643">
        <v>0</v>
      </c>
      <c r="J26" s="643">
        <v>0</v>
      </c>
      <c r="K26" s="643">
        <v>0</v>
      </c>
      <c r="L26" s="643">
        <v>0</v>
      </c>
      <c r="M26" s="643">
        <v>0</v>
      </c>
      <c r="N26" s="643">
        <v>0</v>
      </c>
      <c r="O26" s="643">
        <v>0</v>
      </c>
      <c r="P26" s="643">
        <v>0</v>
      </c>
      <c r="Q26" s="643">
        <v>0</v>
      </c>
      <c r="R26" s="643">
        <f t="shared" si="6"/>
        <v>0</v>
      </c>
      <c r="S26" s="643">
        <v>0</v>
      </c>
      <c r="T26" s="643">
        <v>224</v>
      </c>
      <c r="U26" s="643">
        <v>8</v>
      </c>
      <c r="V26" s="643">
        <v>0</v>
      </c>
      <c r="W26" s="643">
        <v>1287</v>
      </c>
      <c r="X26" s="643">
        <v>43</v>
      </c>
      <c r="Y26" s="643">
        <v>6</v>
      </c>
      <c r="Z26" s="643">
        <v>192</v>
      </c>
      <c r="AA26" s="643">
        <v>140</v>
      </c>
      <c r="AB26" s="643">
        <v>0</v>
      </c>
      <c r="AC26" s="643">
        <v>0</v>
      </c>
      <c r="AD26" s="643">
        <v>15</v>
      </c>
      <c r="AE26" s="643">
        <v>210</v>
      </c>
      <c r="AF26" s="643">
        <v>0</v>
      </c>
      <c r="AG26" s="643">
        <v>101</v>
      </c>
      <c r="AH26" s="643">
        <v>1479</v>
      </c>
      <c r="AI26" s="643">
        <v>4890</v>
      </c>
      <c r="AJ26" s="643">
        <v>559</v>
      </c>
      <c r="AK26" s="643">
        <v>377</v>
      </c>
      <c r="AL26" s="643">
        <v>296</v>
      </c>
      <c r="AM26" s="643">
        <v>18</v>
      </c>
      <c r="AN26" s="643">
        <v>0</v>
      </c>
      <c r="AO26" s="643">
        <v>0</v>
      </c>
      <c r="AP26" s="644">
        <f t="shared" si="7"/>
        <v>9845</v>
      </c>
      <c r="AT26" s="427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8"/>
      <c r="CH26" s="425"/>
      <c r="CI26" s="429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8"/>
      <c r="DW26" s="428"/>
      <c r="DX26" s="428"/>
      <c r="DY26" s="428"/>
      <c r="DZ26" s="428"/>
      <c r="EA26" s="428"/>
      <c r="EB26" s="428"/>
      <c r="EC26" s="428"/>
    </row>
    <row r="27" spans="1:133" s="286" customFormat="1" ht="21" customHeight="1" x14ac:dyDescent="0.35">
      <c r="A27" s="245"/>
      <c r="B27" s="285" t="s">
        <v>71</v>
      </c>
      <c r="C27" s="643">
        <v>0</v>
      </c>
      <c r="D27" s="643">
        <v>0</v>
      </c>
      <c r="E27" s="643">
        <v>0</v>
      </c>
      <c r="F27" s="643">
        <v>0</v>
      </c>
      <c r="G27" s="643">
        <v>0</v>
      </c>
      <c r="H27" s="643">
        <v>0</v>
      </c>
      <c r="I27" s="643">
        <v>0</v>
      </c>
      <c r="J27" s="643">
        <v>0</v>
      </c>
      <c r="K27" s="643">
        <v>0</v>
      </c>
      <c r="L27" s="643">
        <v>0</v>
      </c>
      <c r="M27" s="643">
        <v>0</v>
      </c>
      <c r="N27" s="643">
        <v>0</v>
      </c>
      <c r="O27" s="643">
        <v>0</v>
      </c>
      <c r="P27" s="643">
        <v>0</v>
      </c>
      <c r="Q27" s="643">
        <v>0</v>
      </c>
      <c r="R27" s="643">
        <f t="shared" si="6"/>
        <v>0</v>
      </c>
      <c r="S27" s="643">
        <v>0</v>
      </c>
      <c r="T27" s="643">
        <v>11</v>
      </c>
      <c r="U27" s="643">
        <v>0</v>
      </c>
      <c r="V27" s="643">
        <v>0</v>
      </c>
      <c r="W27" s="643">
        <v>141</v>
      </c>
      <c r="X27" s="643">
        <v>14</v>
      </c>
      <c r="Y27" s="643">
        <v>0</v>
      </c>
      <c r="Z27" s="643">
        <v>4</v>
      </c>
      <c r="AA27" s="643">
        <v>0</v>
      </c>
      <c r="AB27" s="643">
        <v>0</v>
      </c>
      <c r="AC27" s="643">
        <v>0</v>
      </c>
      <c r="AD27" s="643">
        <v>0</v>
      </c>
      <c r="AE27" s="643">
        <v>0</v>
      </c>
      <c r="AF27" s="643">
        <v>0</v>
      </c>
      <c r="AG27" s="643">
        <v>8</v>
      </c>
      <c r="AH27" s="643">
        <v>141</v>
      </c>
      <c r="AI27" s="643">
        <v>213</v>
      </c>
      <c r="AJ27" s="643">
        <v>0</v>
      </c>
      <c r="AK27" s="643">
        <v>18</v>
      </c>
      <c r="AL27" s="643">
        <v>11</v>
      </c>
      <c r="AM27" s="643">
        <v>1</v>
      </c>
      <c r="AN27" s="643">
        <v>0</v>
      </c>
      <c r="AO27" s="643">
        <v>0</v>
      </c>
      <c r="AP27" s="644">
        <f t="shared" si="7"/>
        <v>562</v>
      </c>
      <c r="AT27" s="427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8"/>
      <c r="CH27" s="425"/>
      <c r="CI27" s="429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8"/>
      <c r="DW27" s="428"/>
      <c r="DX27" s="428"/>
      <c r="DY27" s="428"/>
      <c r="DZ27" s="428"/>
      <c r="EA27" s="428"/>
      <c r="EB27" s="428"/>
      <c r="EC27" s="428"/>
    </row>
    <row r="28" spans="1:133" s="286" customFormat="1" ht="21" customHeight="1" x14ac:dyDescent="0.35">
      <c r="A28" s="245"/>
      <c r="B28" s="285" t="s">
        <v>72</v>
      </c>
      <c r="C28" s="643">
        <v>0</v>
      </c>
      <c r="D28" s="643">
        <v>0</v>
      </c>
      <c r="E28" s="643">
        <v>0</v>
      </c>
      <c r="F28" s="643">
        <v>0</v>
      </c>
      <c r="G28" s="643">
        <v>0</v>
      </c>
      <c r="H28" s="643">
        <v>0</v>
      </c>
      <c r="I28" s="643">
        <v>0</v>
      </c>
      <c r="J28" s="643">
        <v>0</v>
      </c>
      <c r="K28" s="643">
        <v>0</v>
      </c>
      <c r="L28" s="643">
        <v>0</v>
      </c>
      <c r="M28" s="643">
        <v>0</v>
      </c>
      <c r="N28" s="643">
        <v>0</v>
      </c>
      <c r="O28" s="643">
        <v>0</v>
      </c>
      <c r="P28" s="643">
        <v>0</v>
      </c>
      <c r="Q28" s="643">
        <v>0</v>
      </c>
      <c r="R28" s="643">
        <f t="shared" si="6"/>
        <v>0</v>
      </c>
      <c r="S28" s="643">
        <v>0</v>
      </c>
      <c r="T28" s="643">
        <v>10</v>
      </c>
      <c r="U28" s="643">
        <v>0</v>
      </c>
      <c r="V28" s="643">
        <v>0</v>
      </c>
      <c r="W28" s="643">
        <v>355</v>
      </c>
      <c r="X28" s="643">
        <v>3</v>
      </c>
      <c r="Y28" s="643">
        <v>0</v>
      </c>
      <c r="Z28" s="643">
        <v>23</v>
      </c>
      <c r="AA28" s="643">
        <v>0</v>
      </c>
      <c r="AB28" s="643">
        <v>0</v>
      </c>
      <c r="AC28" s="643">
        <v>0</v>
      </c>
      <c r="AD28" s="643">
        <v>1</v>
      </c>
      <c r="AE28" s="643">
        <v>0</v>
      </c>
      <c r="AF28" s="643">
        <v>0</v>
      </c>
      <c r="AG28" s="643">
        <v>44</v>
      </c>
      <c r="AH28" s="643">
        <v>284</v>
      </c>
      <c r="AI28" s="643">
        <v>604</v>
      </c>
      <c r="AJ28" s="643">
        <v>0</v>
      </c>
      <c r="AK28" s="643">
        <v>121</v>
      </c>
      <c r="AL28" s="643">
        <v>73</v>
      </c>
      <c r="AM28" s="643">
        <v>2</v>
      </c>
      <c r="AN28" s="643">
        <v>0</v>
      </c>
      <c r="AO28" s="643">
        <v>0</v>
      </c>
      <c r="AP28" s="644">
        <f t="shared" si="7"/>
        <v>1520</v>
      </c>
      <c r="AT28" s="427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8"/>
      <c r="CH28" s="425"/>
      <c r="CI28" s="429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8"/>
      <c r="DW28" s="428"/>
      <c r="DX28" s="428"/>
      <c r="DY28" s="428"/>
      <c r="DZ28" s="428"/>
      <c r="EA28" s="428"/>
      <c r="EB28" s="428"/>
      <c r="EC28" s="428"/>
    </row>
    <row r="29" spans="1:133" s="291" customFormat="1" ht="26.4" customHeight="1" x14ac:dyDescent="0.35">
      <c r="A29" s="289" t="s">
        <v>73</v>
      </c>
      <c r="B29" s="294"/>
      <c r="C29" s="647">
        <f t="shared" ref="C29:AO29" si="8">SUM(C30:C37)</f>
        <v>0</v>
      </c>
      <c r="D29" s="647">
        <f t="shared" si="8"/>
        <v>0</v>
      </c>
      <c r="E29" s="647">
        <f t="shared" si="8"/>
        <v>0</v>
      </c>
      <c r="F29" s="647">
        <f t="shared" si="8"/>
        <v>0</v>
      </c>
      <c r="G29" s="647">
        <f t="shared" si="8"/>
        <v>0</v>
      </c>
      <c r="H29" s="647">
        <f t="shared" si="8"/>
        <v>0</v>
      </c>
      <c r="I29" s="647">
        <f t="shared" si="8"/>
        <v>0</v>
      </c>
      <c r="J29" s="647">
        <f t="shared" si="8"/>
        <v>0</v>
      </c>
      <c r="K29" s="647">
        <f t="shared" si="8"/>
        <v>0</v>
      </c>
      <c r="L29" s="647">
        <f t="shared" si="8"/>
        <v>0</v>
      </c>
      <c r="M29" s="647">
        <f t="shared" si="8"/>
        <v>0</v>
      </c>
      <c r="N29" s="647">
        <f t="shared" si="8"/>
        <v>0</v>
      </c>
      <c r="O29" s="647">
        <f t="shared" si="8"/>
        <v>0</v>
      </c>
      <c r="P29" s="647">
        <f t="shared" si="8"/>
        <v>0</v>
      </c>
      <c r="Q29" s="647">
        <f t="shared" si="8"/>
        <v>0</v>
      </c>
      <c r="R29" s="647">
        <f t="shared" ref="R29" si="9">SUM(R30:R37)</f>
        <v>0</v>
      </c>
      <c r="S29" s="647">
        <f t="shared" si="8"/>
        <v>0</v>
      </c>
      <c r="T29" s="647">
        <f t="shared" si="8"/>
        <v>201</v>
      </c>
      <c r="U29" s="647">
        <f t="shared" si="8"/>
        <v>5</v>
      </c>
      <c r="V29" s="647">
        <f t="shared" si="8"/>
        <v>0</v>
      </c>
      <c r="W29" s="647">
        <f t="shared" si="8"/>
        <v>1442</v>
      </c>
      <c r="X29" s="647">
        <f t="shared" si="8"/>
        <v>116</v>
      </c>
      <c r="Y29" s="647">
        <f t="shared" si="8"/>
        <v>5</v>
      </c>
      <c r="Z29" s="647">
        <f t="shared" si="8"/>
        <v>190</v>
      </c>
      <c r="AA29" s="647">
        <f t="shared" si="8"/>
        <v>0</v>
      </c>
      <c r="AB29" s="647">
        <f t="shared" si="8"/>
        <v>0</v>
      </c>
      <c r="AC29" s="647">
        <f t="shared" si="8"/>
        <v>3</v>
      </c>
      <c r="AD29" s="647">
        <f t="shared" si="8"/>
        <v>8</v>
      </c>
      <c r="AE29" s="647">
        <f t="shared" si="8"/>
        <v>60</v>
      </c>
      <c r="AF29" s="647">
        <f t="shared" si="8"/>
        <v>0</v>
      </c>
      <c r="AG29" s="647">
        <f t="shared" si="8"/>
        <v>186</v>
      </c>
      <c r="AH29" s="647">
        <f t="shared" si="8"/>
        <v>2495</v>
      </c>
      <c r="AI29" s="647">
        <f t="shared" si="8"/>
        <v>3107</v>
      </c>
      <c r="AJ29" s="647">
        <f t="shared" si="8"/>
        <v>459</v>
      </c>
      <c r="AK29" s="647">
        <f t="shared" si="8"/>
        <v>670</v>
      </c>
      <c r="AL29" s="647">
        <f t="shared" si="8"/>
        <v>404</v>
      </c>
      <c r="AM29" s="647">
        <f t="shared" si="8"/>
        <v>12</v>
      </c>
      <c r="AN29" s="647">
        <f t="shared" si="8"/>
        <v>0</v>
      </c>
      <c r="AO29" s="647">
        <f t="shared" si="8"/>
        <v>0</v>
      </c>
      <c r="AP29" s="648">
        <f t="shared" ref="AP29" si="10">SUM(AP30:AP37)</f>
        <v>9363</v>
      </c>
      <c r="AT29" s="427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4"/>
      <c r="CH29" s="431"/>
      <c r="CI29" s="429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37"/>
      <c r="DW29" s="437"/>
      <c r="DX29" s="437"/>
      <c r="DY29" s="437"/>
      <c r="DZ29" s="437"/>
      <c r="EA29" s="437"/>
      <c r="EB29" s="437"/>
      <c r="EC29" s="437"/>
    </row>
    <row r="30" spans="1:133" s="286" customFormat="1" ht="21" customHeight="1" x14ac:dyDescent="0.35">
      <c r="A30" s="245"/>
      <c r="B30" s="285" t="s">
        <v>74</v>
      </c>
      <c r="C30" s="643">
        <v>0</v>
      </c>
      <c r="D30" s="643">
        <v>0</v>
      </c>
      <c r="E30" s="643">
        <v>0</v>
      </c>
      <c r="F30" s="643">
        <v>0</v>
      </c>
      <c r="G30" s="643">
        <v>0</v>
      </c>
      <c r="H30" s="643">
        <v>0</v>
      </c>
      <c r="I30" s="643">
        <v>0</v>
      </c>
      <c r="J30" s="643">
        <v>0</v>
      </c>
      <c r="K30" s="643">
        <v>0</v>
      </c>
      <c r="L30" s="643">
        <v>0</v>
      </c>
      <c r="M30" s="643">
        <v>0</v>
      </c>
      <c r="N30" s="643">
        <v>0</v>
      </c>
      <c r="O30" s="643">
        <v>0</v>
      </c>
      <c r="P30" s="643">
        <v>0</v>
      </c>
      <c r="Q30" s="643">
        <v>0</v>
      </c>
      <c r="R30" s="643">
        <f t="shared" ref="R30:R37" si="11">SUM(E30:Q30)</f>
        <v>0</v>
      </c>
      <c r="S30" s="643">
        <v>0</v>
      </c>
      <c r="T30" s="643">
        <v>45</v>
      </c>
      <c r="U30" s="643">
        <v>2</v>
      </c>
      <c r="V30" s="643">
        <v>0</v>
      </c>
      <c r="W30" s="643">
        <v>494</v>
      </c>
      <c r="X30" s="643">
        <v>42</v>
      </c>
      <c r="Y30" s="643">
        <v>0</v>
      </c>
      <c r="Z30" s="643">
        <v>136</v>
      </c>
      <c r="AA30" s="643">
        <v>0</v>
      </c>
      <c r="AB30" s="643">
        <v>0</v>
      </c>
      <c r="AC30" s="643">
        <v>2</v>
      </c>
      <c r="AD30" s="643">
        <v>8</v>
      </c>
      <c r="AE30" s="643">
        <v>0</v>
      </c>
      <c r="AF30" s="643">
        <v>0</v>
      </c>
      <c r="AG30" s="643">
        <v>85</v>
      </c>
      <c r="AH30" s="643">
        <v>850</v>
      </c>
      <c r="AI30" s="643">
        <v>805</v>
      </c>
      <c r="AJ30" s="643">
        <v>435</v>
      </c>
      <c r="AK30" s="643">
        <v>213</v>
      </c>
      <c r="AL30" s="643">
        <v>115</v>
      </c>
      <c r="AM30" s="643">
        <v>8</v>
      </c>
      <c r="AN30" s="643">
        <v>0</v>
      </c>
      <c r="AO30" s="643">
        <v>0</v>
      </c>
      <c r="AP30" s="644">
        <f t="shared" ref="AP30:AP37" si="12">SUM(S30:AO30)+R30+C30+D30</f>
        <v>3240</v>
      </c>
      <c r="AT30" s="427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8"/>
      <c r="CH30" s="425"/>
      <c r="CI30" s="429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8"/>
      <c r="DW30" s="428"/>
      <c r="DX30" s="428"/>
      <c r="DY30" s="428"/>
      <c r="DZ30" s="428"/>
      <c r="EA30" s="428"/>
      <c r="EB30" s="428"/>
      <c r="EC30" s="428"/>
    </row>
    <row r="31" spans="1:133" s="286" customFormat="1" ht="21" customHeight="1" x14ac:dyDescent="0.35">
      <c r="A31" s="245"/>
      <c r="B31" s="285" t="s">
        <v>75</v>
      </c>
      <c r="C31" s="643">
        <v>0</v>
      </c>
      <c r="D31" s="643">
        <v>0</v>
      </c>
      <c r="E31" s="643">
        <v>0</v>
      </c>
      <c r="F31" s="643">
        <v>0</v>
      </c>
      <c r="G31" s="643">
        <v>0</v>
      </c>
      <c r="H31" s="643">
        <v>0</v>
      </c>
      <c r="I31" s="643">
        <v>0</v>
      </c>
      <c r="J31" s="643">
        <v>0</v>
      </c>
      <c r="K31" s="643">
        <v>0</v>
      </c>
      <c r="L31" s="643">
        <v>0</v>
      </c>
      <c r="M31" s="643">
        <v>0</v>
      </c>
      <c r="N31" s="643">
        <v>0</v>
      </c>
      <c r="O31" s="643">
        <v>0</v>
      </c>
      <c r="P31" s="643">
        <v>0</v>
      </c>
      <c r="Q31" s="643">
        <v>0</v>
      </c>
      <c r="R31" s="643">
        <f t="shared" si="11"/>
        <v>0</v>
      </c>
      <c r="S31" s="643">
        <v>0</v>
      </c>
      <c r="T31" s="643">
        <v>3</v>
      </c>
      <c r="U31" s="643">
        <v>0</v>
      </c>
      <c r="V31" s="643">
        <v>0</v>
      </c>
      <c r="W31" s="643">
        <v>39</v>
      </c>
      <c r="X31" s="643">
        <v>0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3</v>
      </c>
      <c r="AH31" s="643">
        <v>79</v>
      </c>
      <c r="AI31" s="643">
        <v>65</v>
      </c>
      <c r="AJ31" s="643">
        <v>0</v>
      </c>
      <c r="AK31" s="643">
        <v>7</v>
      </c>
      <c r="AL31" s="643">
        <v>18</v>
      </c>
      <c r="AM31" s="643">
        <v>0</v>
      </c>
      <c r="AN31" s="643">
        <v>0</v>
      </c>
      <c r="AO31" s="643">
        <v>0</v>
      </c>
      <c r="AP31" s="644">
        <f t="shared" si="12"/>
        <v>214</v>
      </c>
      <c r="AT31" s="427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8"/>
      <c r="CH31" s="425"/>
      <c r="CI31" s="429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8"/>
      <c r="DW31" s="428"/>
      <c r="DX31" s="428"/>
      <c r="DY31" s="428"/>
      <c r="DZ31" s="428"/>
      <c r="EA31" s="428"/>
      <c r="EB31" s="428"/>
      <c r="EC31" s="428"/>
    </row>
    <row r="32" spans="1:133" s="286" customFormat="1" ht="21" customHeight="1" x14ac:dyDescent="0.35">
      <c r="A32" s="245"/>
      <c r="B32" s="285" t="s">
        <v>76</v>
      </c>
      <c r="C32" s="643">
        <v>0</v>
      </c>
      <c r="D32" s="643">
        <v>0</v>
      </c>
      <c r="E32" s="643">
        <v>0</v>
      </c>
      <c r="F32" s="643">
        <v>0</v>
      </c>
      <c r="G32" s="643">
        <v>0</v>
      </c>
      <c r="H32" s="643">
        <v>0</v>
      </c>
      <c r="I32" s="643">
        <v>0</v>
      </c>
      <c r="J32" s="643">
        <v>0</v>
      </c>
      <c r="K32" s="643">
        <v>0</v>
      </c>
      <c r="L32" s="643">
        <v>0</v>
      </c>
      <c r="M32" s="643">
        <v>0</v>
      </c>
      <c r="N32" s="643">
        <v>0</v>
      </c>
      <c r="O32" s="643">
        <v>0</v>
      </c>
      <c r="P32" s="643">
        <v>0</v>
      </c>
      <c r="Q32" s="643">
        <v>0</v>
      </c>
      <c r="R32" s="643">
        <f t="shared" si="11"/>
        <v>0</v>
      </c>
      <c r="S32" s="643">
        <v>0</v>
      </c>
      <c r="T32" s="643">
        <v>10</v>
      </c>
      <c r="U32" s="643">
        <v>0</v>
      </c>
      <c r="V32" s="643">
        <v>0</v>
      </c>
      <c r="W32" s="643">
        <v>99</v>
      </c>
      <c r="X32" s="643">
        <v>2</v>
      </c>
      <c r="Y32" s="643">
        <v>0</v>
      </c>
      <c r="Z32" s="643">
        <v>1</v>
      </c>
      <c r="AA32" s="643">
        <v>0</v>
      </c>
      <c r="AB32" s="643">
        <v>0</v>
      </c>
      <c r="AC32" s="643">
        <v>0</v>
      </c>
      <c r="AD32" s="643">
        <v>0</v>
      </c>
      <c r="AE32" s="643">
        <v>0</v>
      </c>
      <c r="AF32" s="643">
        <v>0</v>
      </c>
      <c r="AG32" s="643">
        <v>9</v>
      </c>
      <c r="AH32" s="643">
        <v>196</v>
      </c>
      <c r="AI32" s="643">
        <v>185</v>
      </c>
      <c r="AJ32" s="643">
        <v>0</v>
      </c>
      <c r="AK32" s="643">
        <v>57</v>
      </c>
      <c r="AL32" s="643">
        <v>47</v>
      </c>
      <c r="AM32" s="643">
        <v>0</v>
      </c>
      <c r="AN32" s="643">
        <v>0</v>
      </c>
      <c r="AO32" s="643">
        <v>0</v>
      </c>
      <c r="AP32" s="644">
        <f t="shared" si="12"/>
        <v>606</v>
      </c>
      <c r="AT32" s="427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8"/>
      <c r="CH32" s="425"/>
      <c r="CI32" s="429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8"/>
      <c r="DW32" s="428"/>
      <c r="DX32" s="428"/>
      <c r="DY32" s="428"/>
      <c r="DZ32" s="428"/>
      <c r="EA32" s="428"/>
      <c r="EB32" s="428"/>
      <c r="EC32" s="428"/>
    </row>
    <row r="33" spans="1:133" s="286" customFormat="1" ht="21" customHeight="1" x14ac:dyDescent="0.35">
      <c r="A33" s="245"/>
      <c r="B33" s="285" t="s">
        <v>77</v>
      </c>
      <c r="C33" s="643">
        <v>0</v>
      </c>
      <c r="D33" s="643">
        <v>0</v>
      </c>
      <c r="E33" s="643">
        <v>0</v>
      </c>
      <c r="F33" s="643">
        <v>0</v>
      </c>
      <c r="G33" s="643">
        <v>0</v>
      </c>
      <c r="H33" s="643">
        <v>0</v>
      </c>
      <c r="I33" s="643">
        <v>0</v>
      </c>
      <c r="J33" s="643">
        <v>0</v>
      </c>
      <c r="K33" s="643">
        <v>0</v>
      </c>
      <c r="L33" s="643">
        <v>0</v>
      </c>
      <c r="M33" s="643">
        <v>0</v>
      </c>
      <c r="N33" s="643">
        <v>0</v>
      </c>
      <c r="O33" s="643">
        <v>0</v>
      </c>
      <c r="P33" s="643">
        <v>0</v>
      </c>
      <c r="Q33" s="643">
        <v>0</v>
      </c>
      <c r="R33" s="643">
        <f t="shared" si="11"/>
        <v>0</v>
      </c>
      <c r="S33" s="643">
        <v>0</v>
      </c>
      <c r="T33" s="643">
        <v>69</v>
      </c>
      <c r="U33" s="643">
        <v>2</v>
      </c>
      <c r="V33" s="643">
        <v>0</v>
      </c>
      <c r="W33" s="643">
        <v>308</v>
      </c>
      <c r="X33" s="643">
        <v>24</v>
      </c>
      <c r="Y33" s="643">
        <v>5</v>
      </c>
      <c r="Z33" s="643">
        <v>45</v>
      </c>
      <c r="AA33" s="643">
        <v>0</v>
      </c>
      <c r="AB33" s="643">
        <v>0</v>
      </c>
      <c r="AC33" s="643">
        <v>0</v>
      </c>
      <c r="AD33" s="643">
        <v>0</v>
      </c>
      <c r="AE33" s="643">
        <v>5</v>
      </c>
      <c r="AF33" s="643">
        <v>0</v>
      </c>
      <c r="AG33" s="643">
        <v>42</v>
      </c>
      <c r="AH33" s="643">
        <v>530</v>
      </c>
      <c r="AI33" s="643">
        <v>1236</v>
      </c>
      <c r="AJ33" s="643">
        <v>0</v>
      </c>
      <c r="AK33" s="643">
        <v>118</v>
      </c>
      <c r="AL33" s="643">
        <v>99</v>
      </c>
      <c r="AM33" s="643">
        <v>0</v>
      </c>
      <c r="AN33" s="643">
        <v>0</v>
      </c>
      <c r="AO33" s="643">
        <v>0</v>
      </c>
      <c r="AP33" s="644">
        <f t="shared" si="12"/>
        <v>2483</v>
      </c>
      <c r="AT33" s="427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8"/>
      <c r="CH33" s="425"/>
      <c r="CI33" s="429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8"/>
      <c r="DW33" s="428"/>
      <c r="DX33" s="428"/>
      <c r="DY33" s="428"/>
      <c r="DZ33" s="428"/>
      <c r="EA33" s="428"/>
      <c r="EB33" s="428"/>
      <c r="EC33" s="428"/>
    </row>
    <row r="34" spans="1:133" s="286" customFormat="1" ht="21" customHeight="1" x14ac:dyDescent="0.35">
      <c r="A34" s="245"/>
      <c r="B34" s="285" t="s">
        <v>78</v>
      </c>
      <c r="C34" s="643">
        <v>0</v>
      </c>
      <c r="D34" s="643">
        <v>0</v>
      </c>
      <c r="E34" s="643">
        <v>0</v>
      </c>
      <c r="F34" s="643">
        <v>0</v>
      </c>
      <c r="G34" s="643">
        <v>0</v>
      </c>
      <c r="H34" s="643">
        <v>0</v>
      </c>
      <c r="I34" s="643">
        <v>0</v>
      </c>
      <c r="J34" s="643">
        <v>0</v>
      </c>
      <c r="K34" s="643">
        <v>0</v>
      </c>
      <c r="L34" s="643">
        <v>0</v>
      </c>
      <c r="M34" s="643">
        <v>0</v>
      </c>
      <c r="N34" s="643">
        <v>0</v>
      </c>
      <c r="O34" s="643">
        <v>0</v>
      </c>
      <c r="P34" s="643">
        <v>0</v>
      </c>
      <c r="Q34" s="643">
        <v>0</v>
      </c>
      <c r="R34" s="643">
        <f t="shared" si="11"/>
        <v>0</v>
      </c>
      <c r="S34" s="643">
        <v>0</v>
      </c>
      <c r="T34" s="643">
        <v>27</v>
      </c>
      <c r="U34" s="643">
        <v>0</v>
      </c>
      <c r="V34" s="643">
        <v>0</v>
      </c>
      <c r="W34" s="643">
        <v>255</v>
      </c>
      <c r="X34" s="643">
        <v>11</v>
      </c>
      <c r="Y34" s="643">
        <v>0</v>
      </c>
      <c r="Z34" s="643">
        <v>6</v>
      </c>
      <c r="AA34" s="643">
        <v>0</v>
      </c>
      <c r="AB34" s="643">
        <v>0</v>
      </c>
      <c r="AC34" s="643">
        <v>0</v>
      </c>
      <c r="AD34" s="643">
        <v>0</v>
      </c>
      <c r="AE34" s="643">
        <v>55</v>
      </c>
      <c r="AF34" s="643">
        <v>0</v>
      </c>
      <c r="AG34" s="643">
        <v>12</v>
      </c>
      <c r="AH34" s="643">
        <v>313</v>
      </c>
      <c r="AI34" s="643">
        <v>234</v>
      </c>
      <c r="AJ34" s="643">
        <v>0</v>
      </c>
      <c r="AK34" s="643">
        <v>93</v>
      </c>
      <c r="AL34" s="643">
        <v>42</v>
      </c>
      <c r="AM34" s="643">
        <v>4</v>
      </c>
      <c r="AN34" s="643">
        <v>0</v>
      </c>
      <c r="AO34" s="643">
        <v>0</v>
      </c>
      <c r="AP34" s="644">
        <f t="shared" si="12"/>
        <v>1052</v>
      </c>
      <c r="AT34" s="427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8"/>
      <c r="CH34" s="425"/>
      <c r="CI34" s="429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8"/>
      <c r="DW34" s="428"/>
      <c r="DX34" s="428"/>
      <c r="DY34" s="428"/>
      <c r="DZ34" s="428"/>
      <c r="EA34" s="428"/>
      <c r="EB34" s="428"/>
      <c r="EC34" s="428"/>
    </row>
    <row r="35" spans="1:133" s="286" customFormat="1" ht="21" customHeight="1" x14ac:dyDescent="0.35">
      <c r="A35" s="245"/>
      <c r="B35" s="285" t="s">
        <v>79</v>
      </c>
      <c r="C35" s="643">
        <v>0</v>
      </c>
      <c r="D35" s="643">
        <v>0</v>
      </c>
      <c r="E35" s="643">
        <v>0</v>
      </c>
      <c r="F35" s="643">
        <v>0</v>
      </c>
      <c r="G35" s="643">
        <v>0</v>
      </c>
      <c r="H35" s="643">
        <v>0</v>
      </c>
      <c r="I35" s="643">
        <v>0</v>
      </c>
      <c r="J35" s="643">
        <v>0</v>
      </c>
      <c r="K35" s="643">
        <v>0</v>
      </c>
      <c r="L35" s="643">
        <v>0</v>
      </c>
      <c r="M35" s="643">
        <v>0</v>
      </c>
      <c r="N35" s="643">
        <v>0</v>
      </c>
      <c r="O35" s="643">
        <v>0</v>
      </c>
      <c r="P35" s="643">
        <v>0</v>
      </c>
      <c r="Q35" s="643">
        <v>0</v>
      </c>
      <c r="R35" s="643">
        <f t="shared" si="11"/>
        <v>0</v>
      </c>
      <c r="S35" s="643">
        <v>0</v>
      </c>
      <c r="T35" s="643">
        <v>33</v>
      </c>
      <c r="U35" s="643">
        <v>1</v>
      </c>
      <c r="V35" s="643">
        <v>0</v>
      </c>
      <c r="W35" s="643">
        <v>121</v>
      </c>
      <c r="X35" s="643">
        <v>17</v>
      </c>
      <c r="Y35" s="643">
        <v>0</v>
      </c>
      <c r="Z35" s="643">
        <v>1</v>
      </c>
      <c r="AA35" s="643">
        <v>0</v>
      </c>
      <c r="AB35" s="643">
        <v>0</v>
      </c>
      <c r="AC35" s="643">
        <v>1</v>
      </c>
      <c r="AD35" s="643">
        <v>0</v>
      </c>
      <c r="AE35" s="643">
        <v>0</v>
      </c>
      <c r="AF35" s="643">
        <v>0</v>
      </c>
      <c r="AG35" s="643">
        <v>26</v>
      </c>
      <c r="AH35" s="643">
        <v>274</v>
      </c>
      <c r="AI35" s="643">
        <v>396</v>
      </c>
      <c r="AJ35" s="643">
        <v>24</v>
      </c>
      <c r="AK35" s="643">
        <v>60</v>
      </c>
      <c r="AL35" s="643">
        <v>18</v>
      </c>
      <c r="AM35" s="643">
        <v>0</v>
      </c>
      <c r="AN35" s="643">
        <v>0</v>
      </c>
      <c r="AO35" s="643">
        <v>0</v>
      </c>
      <c r="AP35" s="644">
        <f t="shared" si="12"/>
        <v>972</v>
      </c>
      <c r="AT35" s="427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8"/>
      <c r="CH35" s="425"/>
      <c r="CI35" s="429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8"/>
      <c r="DW35" s="428"/>
      <c r="DX35" s="428"/>
      <c r="DY35" s="428"/>
      <c r="DZ35" s="428"/>
      <c r="EA35" s="428"/>
      <c r="EB35" s="428"/>
      <c r="EC35" s="428"/>
    </row>
    <row r="36" spans="1:133" s="286" customFormat="1" ht="21" customHeight="1" x14ac:dyDescent="0.35">
      <c r="A36" s="245"/>
      <c r="B36" s="285" t="s">
        <v>80</v>
      </c>
      <c r="C36" s="643">
        <v>0</v>
      </c>
      <c r="D36" s="643">
        <v>0</v>
      </c>
      <c r="E36" s="643">
        <v>0</v>
      </c>
      <c r="F36" s="643">
        <v>0</v>
      </c>
      <c r="G36" s="643">
        <v>0</v>
      </c>
      <c r="H36" s="643">
        <v>0</v>
      </c>
      <c r="I36" s="643">
        <v>0</v>
      </c>
      <c r="J36" s="643">
        <v>0</v>
      </c>
      <c r="K36" s="643">
        <v>0</v>
      </c>
      <c r="L36" s="643">
        <v>0</v>
      </c>
      <c r="M36" s="643">
        <v>0</v>
      </c>
      <c r="N36" s="643">
        <v>0</v>
      </c>
      <c r="O36" s="643">
        <v>0</v>
      </c>
      <c r="P36" s="643">
        <v>0</v>
      </c>
      <c r="Q36" s="643">
        <v>0</v>
      </c>
      <c r="R36" s="643">
        <f t="shared" si="11"/>
        <v>0</v>
      </c>
      <c r="S36" s="643">
        <v>0</v>
      </c>
      <c r="T36" s="643">
        <v>0</v>
      </c>
      <c r="U36" s="643">
        <v>0</v>
      </c>
      <c r="V36" s="643">
        <v>0</v>
      </c>
      <c r="W36" s="643">
        <v>59</v>
      </c>
      <c r="X36" s="643">
        <v>11</v>
      </c>
      <c r="Y36" s="643">
        <v>0</v>
      </c>
      <c r="Z36" s="643">
        <v>1</v>
      </c>
      <c r="AA36" s="643">
        <v>0</v>
      </c>
      <c r="AB36" s="643">
        <v>0</v>
      </c>
      <c r="AC36" s="643">
        <v>0</v>
      </c>
      <c r="AD36" s="643">
        <v>0</v>
      </c>
      <c r="AE36" s="643">
        <v>0</v>
      </c>
      <c r="AF36" s="643">
        <v>0</v>
      </c>
      <c r="AG36" s="643">
        <v>0</v>
      </c>
      <c r="AH36" s="643">
        <v>92</v>
      </c>
      <c r="AI36" s="643">
        <v>89</v>
      </c>
      <c r="AJ36" s="643">
        <v>0</v>
      </c>
      <c r="AK36" s="643">
        <v>62</v>
      </c>
      <c r="AL36" s="643">
        <v>34</v>
      </c>
      <c r="AM36" s="643">
        <v>0</v>
      </c>
      <c r="AN36" s="643">
        <v>0</v>
      </c>
      <c r="AO36" s="643">
        <v>0</v>
      </c>
      <c r="AP36" s="644">
        <f t="shared" si="12"/>
        <v>348</v>
      </c>
      <c r="AT36" s="427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8"/>
      <c r="CH36" s="425"/>
      <c r="CI36" s="429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8"/>
      <c r="DW36" s="428"/>
      <c r="DX36" s="428"/>
      <c r="DY36" s="428"/>
      <c r="DZ36" s="428"/>
      <c r="EA36" s="428"/>
      <c r="EB36" s="428"/>
      <c r="EC36" s="428"/>
    </row>
    <row r="37" spans="1:133" s="286" customFormat="1" ht="21" customHeight="1" x14ac:dyDescent="0.35">
      <c r="A37" s="245"/>
      <c r="B37" s="285" t="s">
        <v>81</v>
      </c>
      <c r="C37" s="643">
        <v>0</v>
      </c>
      <c r="D37" s="643">
        <v>0</v>
      </c>
      <c r="E37" s="643">
        <v>0</v>
      </c>
      <c r="F37" s="643">
        <v>0</v>
      </c>
      <c r="G37" s="643">
        <v>0</v>
      </c>
      <c r="H37" s="643">
        <v>0</v>
      </c>
      <c r="I37" s="643">
        <v>0</v>
      </c>
      <c r="J37" s="643">
        <v>0</v>
      </c>
      <c r="K37" s="643">
        <v>0</v>
      </c>
      <c r="L37" s="643">
        <v>0</v>
      </c>
      <c r="M37" s="643">
        <v>0</v>
      </c>
      <c r="N37" s="643">
        <v>0</v>
      </c>
      <c r="O37" s="643">
        <v>0</v>
      </c>
      <c r="P37" s="643">
        <v>0</v>
      </c>
      <c r="Q37" s="643">
        <v>0</v>
      </c>
      <c r="R37" s="643">
        <f t="shared" si="11"/>
        <v>0</v>
      </c>
      <c r="S37" s="643">
        <v>0</v>
      </c>
      <c r="T37" s="643">
        <v>14</v>
      </c>
      <c r="U37" s="643">
        <v>0</v>
      </c>
      <c r="V37" s="643">
        <v>0</v>
      </c>
      <c r="W37" s="643">
        <v>67</v>
      </c>
      <c r="X37" s="643">
        <v>9</v>
      </c>
      <c r="Y37" s="643">
        <v>0</v>
      </c>
      <c r="Z37" s="643">
        <v>0</v>
      </c>
      <c r="AA37" s="643">
        <v>0</v>
      </c>
      <c r="AB37" s="643">
        <v>0</v>
      </c>
      <c r="AC37" s="643">
        <v>0</v>
      </c>
      <c r="AD37" s="643">
        <v>0</v>
      </c>
      <c r="AE37" s="643">
        <v>0</v>
      </c>
      <c r="AF37" s="643">
        <v>0</v>
      </c>
      <c r="AG37" s="643">
        <v>9</v>
      </c>
      <c r="AH37" s="643">
        <v>161</v>
      </c>
      <c r="AI37" s="643">
        <v>97</v>
      </c>
      <c r="AJ37" s="643">
        <v>0</v>
      </c>
      <c r="AK37" s="643">
        <v>60</v>
      </c>
      <c r="AL37" s="643">
        <v>31</v>
      </c>
      <c r="AM37" s="643">
        <v>0</v>
      </c>
      <c r="AN37" s="643">
        <v>0</v>
      </c>
      <c r="AO37" s="643">
        <v>0</v>
      </c>
      <c r="AP37" s="644">
        <f t="shared" si="12"/>
        <v>448</v>
      </c>
      <c r="AT37" s="427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8"/>
      <c r="CH37" s="425"/>
      <c r="CI37" s="429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8"/>
      <c r="DW37" s="428"/>
      <c r="DX37" s="428"/>
      <c r="DY37" s="428"/>
      <c r="DZ37" s="428"/>
      <c r="EA37" s="428"/>
      <c r="EB37" s="428"/>
      <c r="EC37" s="428"/>
    </row>
    <row r="38" spans="1:133" s="286" customFormat="1" ht="42" customHeight="1" x14ac:dyDescent="0.35">
      <c r="A38" s="743" t="s">
        <v>279</v>
      </c>
      <c r="B38" s="725"/>
      <c r="C38" s="647">
        <v>0</v>
      </c>
      <c r="D38" s="647">
        <v>0</v>
      </c>
      <c r="E38" s="647">
        <v>0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7">
        <v>0</v>
      </c>
      <c r="S38" s="647">
        <v>0</v>
      </c>
      <c r="T38" s="647">
        <v>0</v>
      </c>
      <c r="U38" s="647">
        <v>0</v>
      </c>
      <c r="V38" s="647">
        <v>0</v>
      </c>
      <c r="W38" s="647">
        <v>0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0</v>
      </c>
      <c r="AD38" s="647">
        <v>0</v>
      </c>
      <c r="AE38" s="647">
        <v>0</v>
      </c>
      <c r="AF38" s="647">
        <v>0</v>
      </c>
      <c r="AG38" s="647">
        <v>0</v>
      </c>
      <c r="AH38" s="647">
        <v>0</v>
      </c>
      <c r="AI38" s="647">
        <v>0</v>
      </c>
      <c r="AJ38" s="647">
        <v>0</v>
      </c>
      <c r="AK38" s="647">
        <v>0</v>
      </c>
      <c r="AL38" s="647">
        <v>0</v>
      </c>
      <c r="AM38" s="647">
        <v>0</v>
      </c>
      <c r="AN38" s="647">
        <v>0</v>
      </c>
      <c r="AO38" s="647">
        <v>0</v>
      </c>
      <c r="AP38" s="648">
        <v>0</v>
      </c>
      <c r="AT38" s="427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8"/>
      <c r="CH38" s="527"/>
      <c r="CI38" s="528"/>
      <c r="CJ38" s="528"/>
      <c r="CK38" s="528"/>
      <c r="CL38" s="528"/>
      <c r="CM38" s="528"/>
      <c r="CN38" s="528"/>
      <c r="CO38" s="528"/>
      <c r="CP38" s="528"/>
      <c r="CQ38" s="528"/>
      <c r="CR38" s="528"/>
      <c r="CS38" s="528"/>
      <c r="CT38" s="528"/>
      <c r="CU38" s="528"/>
      <c r="CV38" s="528"/>
      <c r="CW38" s="528"/>
      <c r="CX38" s="528"/>
      <c r="CY38" s="528"/>
      <c r="CZ38" s="528"/>
      <c r="DA38" s="528"/>
      <c r="DB38" s="528"/>
      <c r="DC38" s="528"/>
      <c r="DD38" s="528"/>
      <c r="DE38" s="528"/>
      <c r="DF38" s="528"/>
      <c r="DG38" s="528"/>
      <c r="DH38" s="528"/>
      <c r="DI38" s="528"/>
      <c r="DJ38" s="528"/>
      <c r="DK38" s="528"/>
      <c r="DL38" s="528"/>
      <c r="DM38" s="528"/>
      <c r="DN38" s="528"/>
      <c r="DO38" s="528"/>
      <c r="DP38" s="528"/>
      <c r="DQ38" s="528"/>
      <c r="DR38" s="528"/>
      <c r="DS38" s="528"/>
      <c r="DT38" s="528"/>
      <c r="DU38" s="528"/>
      <c r="DV38" s="428"/>
      <c r="DW38" s="428"/>
      <c r="DX38" s="428"/>
      <c r="DY38" s="428"/>
      <c r="DZ38" s="428"/>
      <c r="EA38" s="428"/>
      <c r="EB38" s="428"/>
      <c r="EC38" s="428"/>
    </row>
    <row r="39" spans="1:133" s="283" customFormat="1" ht="33.9" customHeight="1" x14ac:dyDescent="0.35">
      <c r="A39" s="761" t="s">
        <v>296</v>
      </c>
      <c r="B39" s="762"/>
      <c r="C39" s="645">
        <f t="shared" ref="C39:AP39" si="13">C40+C42+C50+C55+C61+C65</f>
        <v>1</v>
      </c>
      <c r="D39" s="645">
        <f t="shared" si="13"/>
        <v>0</v>
      </c>
      <c r="E39" s="645">
        <f t="shared" si="13"/>
        <v>4</v>
      </c>
      <c r="F39" s="645">
        <f t="shared" si="13"/>
        <v>0</v>
      </c>
      <c r="G39" s="645">
        <f t="shared" si="13"/>
        <v>0</v>
      </c>
      <c r="H39" s="645">
        <f t="shared" si="13"/>
        <v>0</v>
      </c>
      <c r="I39" s="645">
        <f t="shared" si="13"/>
        <v>0</v>
      </c>
      <c r="J39" s="645">
        <f t="shared" si="13"/>
        <v>0</v>
      </c>
      <c r="K39" s="645">
        <f t="shared" si="13"/>
        <v>0</v>
      </c>
      <c r="L39" s="645">
        <f t="shared" si="13"/>
        <v>0</v>
      </c>
      <c r="M39" s="645">
        <f t="shared" si="13"/>
        <v>0</v>
      </c>
      <c r="N39" s="645">
        <f t="shared" si="13"/>
        <v>0</v>
      </c>
      <c r="O39" s="645">
        <f t="shared" si="13"/>
        <v>0</v>
      </c>
      <c r="P39" s="645">
        <f t="shared" si="13"/>
        <v>0</v>
      </c>
      <c r="Q39" s="645">
        <f t="shared" si="13"/>
        <v>65</v>
      </c>
      <c r="R39" s="645">
        <f t="shared" si="13"/>
        <v>69</v>
      </c>
      <c r="S39" s="645">
        <f t="shared" si="13"/>
        <v>139</v>
      </c>
      <c r="T39" s="645">
        <f t="shared" si="13"/>
        <v>972</v>
      </c>
      <c r="U39" s="645">
        <f t="shared" si="13"/>
        <v>17</v>
      </c>
      <c r="V39" s="645">
        <f t="shared" si="13"/>
        <v>0</v>
      </c>
      <c r="W39" s="645">
        <f t="shared" si="13"/>
        <v>5003</v>
      </c>
      <c r="X39" s="645">
        <f t="shared" si="13"/>
        <v>186</v>
      </c>
      <c r="Y39" s="645">
        <f t="shared" si="13"/>
        <v>272</v>
      </c>
      <c r="Z39" s="645">
        <f t="shared" si="13"/>
        <v>888</v>
      </c>
      <c r="AA39" s="645">
        <f t="shared" si="13"/>
        <v>41</v>
      </c>
      <c r="AB39" s="645">
        <f t="shared" si="13"/>
        <v>78</v>
      </c>
      <c r="AC39" s="645">
        <f t="shared" si="13"/>
        <v>71</v>
      </c>
      <c r="AD39" s="645">
        <f t="shared" si="13"/>
        <v>93</v>
      </c>
      <c r="AE39" s="645">
        <f t="shared" si="13"/>
        <v>233</v>
      </c>
      <c r="AF39" s="645">
        <f t="shared" si="13"/>
        <v>0</v>
      </c>
      <c r="AG39" s="645">
        <f t="shared" si="13"/>
        <v>1377</v>
      </c>
      <c r="AH39" s="645">
        <f t="shared" si="13"/>
        <v>11837</v>
      </c>
      <c r="AI39" s="645">
        <f t="shared" si="13"/>
        <v>16205</v>
      </c>
      <c r="AJ39" s="645">
        <f t="shared" si="13"/>
        <v>4443</v>
      </c>
      <c r="AK39" s="645">
        <f t="shared" si="13"/>
        <v>2176</v>
      </c>
      <c r="AL39" s="645">
        <f t="shared" si="13"/>
        <v>787</v>
      </c>
      <c r="AM39" s="645">
        <f t="shared" si="13"/>
        <v>26</v>
      </c>
      <c r="AN39" s="645">
        <f t="shared" si="13"/>
        <v>0</v>
      </c>
      <c r="AO39" s="645">
        <f t="shared" si="13"/>
        <v>100</v>
      </c>
      <c r="AP39" s="646">
        <f t="shared" si="13"/>
        <v>45014</v>
      </c>
      <c r="AT39" s="427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4"/>
      <c r="CH39" s="431"/>
      <c r="CI39" s="429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4"/>
      <c r="DW39" s="424"/>
      <c r="DX39" s="424"/>
      <c r="DY39" s="424"/>
      <c r="DZ39" s="424"/>
      <c r="EA39" s="424"/>
      <c r="EB39" s="424"/>
      <c r="EC39" s="424"/>
    </row>
    <row r="40" spans="1:133" s="291" customFormat="1" ht="26.4" customHeight="1" x14ac:dyDescent="0.35">
      <c r="A40" s="289" t="s">
        <v>82</v>
      </c>
      <c r="B40" s="290"/>
      <c r="C40" s="647">
        <f t="shared" ref="C40:AP40" si="14">C41</f>
        <v>0</v>
      </c>
      <c r="D40" s="647">
        <f t="shared" si="14"/>
        <v>0</v>
      </c>
      <c r="E40" s="647">
        <f t="shared" si="14"/>
        <v>0</v>
      </c>
      <c r="F40" s="647">
        <f t="shared" si="14"/>
        <v>0</v>
      </c>
      <c r="G40" s="647">
        <f t="shared" si="14"/>
        <v>0</v>
      </c>
      <c r="H40" s="647">
        <f t="shared" si="14"/>
        <v>0</v>
      </c>
      <c r="I40" s="647">
        <f t="shared" si="14"/>
        <v>0</v>
      </c>
      <c r="J40" s="647">
        <f t="shared" si="14"/>
        <v>0</v>
      </c>
      <c r="K40" s="647">
        <f t="shared" si="14"/>
        <v>0</v>
      </c>
      <c r="L40" s="647">
        <f t="shared" si="14"/>
        <v>0</v>
      </c>
      <c r="M40" s="647">
        <f t="shared" si="14"/>
        <v>0</v>
      </c>
      <c r="N40" s="647">
        <f t="shared" si="14"/>
        <v>0</v>
      </c>
      <c r="O40" s="647">
        <f t="shared" si="14"/>
        <v>0</v>
      </c>
      <c r="P40" s="647">
        <f t="shared" si="14"/>
        <v>0</v>
      </c>
      <c r="Q40" s="647">
        <f t="shared" si="14"/>
        <v>0</v>
      </c>
      <c r="R40" s="647">
        <f t="shared" si="14"/>
        <v>0</v>
      </c>
      <c r="S40" s="647">
        <f t="shared" si="14"/>
        <v>0</v>
      </c>
      <c r="T40" s="647">
        <f t="shared" si="14"/>
        <v>148</v>
      </c>
      <c r="U40" s="647">
        <f t="shared" si="14"/>
        <v>0</v>
      </c>
      <c r="V40" s="647">
        <f t="shared" si="14"/>
        <v>0</v>
      </c>
      <c r="W40" s="647">
        <f t="shared" si="14"/>
        <v>426</v>
      </c>
      <c r="X40" s="647">
        <f t="shared" si="14"/>
        <v>8</v>
      </c>
      <c r="Y40" s="647">
        <f t="shared" si="14"/>
        <v>2</v>
      </c>
      <c r="Z40" s="647">
        <f t="shared" si="14"/>
        <v>18</v>
      </c>
      <c r="AA40" s="647">
        <f t="shared" si="14"/>
        <v>0</v>
      </c>
      <c r="AB40" s="647">
        <f t="shared" si="14"/>
        <v>1</v>
      </c>
      <c r="AC40" s="647">
        <f t="shared" si="14"/>
        <v>0</v>
      </c>
      <c r="AD40" s="647">
        <f t="shared" si="14"/>
        <v>0</v>
      </c>
      <c r="AE40" s="647">
        <f t="shared" si="14"/>
        <v>1</v>
      </c>
      <c r="AF40" s="647">
        <f t="shared" si="14"/>
        <v>0</v>
      </c>
      <c r="AG40" s="647">
        <f t="shared" si="14"/>
        <v>59</v>
      </c>
      <c r="AH40" s="647">
        <f t="shared" si="14"/>
        <v>1146</v>
      </c>
      <c r="AI40" s="647">
        <f t="shared" si="14"/>
        <v>3019</v>
      </c>
      <c r="AJ40" s="647">
        <f t="shared" si="14"/>
        <v>46</v>
      </c>
      <c r="AK40" s="647">
        <f t="shared" si="14"/>
        <v>271</v>
      </c>
      <c r="AL40" s="647">
        <f t="shared" si="14"/>
        <v>88</v>
      </c>
      <c r="AM40" s="647">
        <f t="shared" si="14"/>
        <v>4</v>
      </c>
      <c r="AN40" s="647">
        <f t="shared" si="14"/>
        <v>0</v>
      </c>
      <c r="AO40" s="647">
        <f t="shared" si="14"/>
        <v>0</v>
      </c>
      <c r="AP40" s="648">
        <f t="shared" si="14"/>
        <v>5237</v>
      </c>
      <c r="AT40" s="427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4"/>
      <c r="CH40" s="431"/>
      <c r="CI40" s="429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37"/>
      <c r="DW40" s="437"/>
      <c r="DX40" s="437"/>
      <c r="DY40" s="437"/>
      <c r="DZ40" s="437"/>
      <c r="EA40" s="437"/>
      <c r="EB40" s="437"/>
      <c r="EC40" s="437"/>
    </row>
    <row r="41" spans="1:133" s="286" customFormat="1" ht="21" customHeight="1" x14ac:dyDescent="0.35">
      <c r="A41" s="293"/>
      <c r="B41" s="285" t="s">
        <v>83</v>
      </c>
      <c r="C41" s="643">
        <v>0</v>
      </c>
      <c r="D41" s="643">
        <v>0</v>
      </c>
      <c r="E41" s="643">
        <v>0</v>
      </c>
      <c r="F41" s="643">
        <v>0</v>
      </c>
      <c r="G41" s="643">
        <v>0</v>
      </c>
      <c r="H41" s="643">
        <v>0</v>
      </c>
      <c r="I41" s="643">
        <v>0</v>
      </c>
      <c r="J41" s="643">
        <v>0</v>
      </c>
      <c r="K41" s="643">
        <v>0</v>
      </c>
      <c r="L41" s="643">
        <v>0</v>
      </c>
      <c r="M41" s="643">
        <v>0</v>
      </c>
      <c r="N41" s="643">
        <v>0</v>
      </c>
      <c r="O41" s="643">
        <v>0</v>
      </c>
      <c r="P41" s="643">
        <v>0</v>
      </c>
      <c r="Q41" s="643">
        <v>0</v>
      </c>
      <c r="R41" s="643">
        <f>SUM(E41:Q41)</f>
        <v>0</v>
      </c>
      <c r="S41" s="643">
        <v>0</v>
      </c>
      <c r="T41" s="643">
        <v>148</v>
      </c>
      <c r="U41" s="643">
        <v>0</v>
      </c>
      <c r="V41" s="643">
        <v>0</v>
      </c>
      <c r="W41" s="643">
        <v>426</v>
      </c>
      <c r="X41" s="643">
        <v>8</v>
      </c>
      <c r="Y41" s="643">
        <v>2</v>
      </c>
      <c r="Z41" s="643">
        <v>18</v>
      </c>
      <c r="AA41" s="643">
        <v>0</v>
      </c>
      <c r="AB41" s="643">
        <v>1</v>
      </c>
      <c r="AC41" s="643">
        <v>0</v>
      </c>
      <c r="AD41" s="643">
        <v>0</v>
      </c>
      <c r="AE41" s="643">
        <v>1</v>
      </c>
      <c r="AF41" s="643">
        <v>0</v>
      </c>
      <c r="AG41" s="643">
        <v>59</v>
      </c>
      <c r="AH41" s="643">
        <v>1146</v>
      </c>
      <c r="AI41" s="643">
        <v>3019</v>
      </c>
      <c r="AJ41" s="643">
        <v>46</v>
      </c>
      <c r="AK41" s="643">
        <v>271</v>
      </c>
      <c r="AL41" s="643">
        <v>88</v>
      </c>
      <c r="AM41" s="643">
        <v>4</v>
      </c>
      <c r="AN41" s="643">
        <v>0</v>
      </c>
      <c r="AO41" s="643">
        <v>0</v>
      </c>
      <c r="AP41" s="644">
        <f>SUM(S41:AO41)+R41+C41+D41</f>
        <v>5237</v>
      </c>
      <c r="AT41" s="427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8"/>
      <c r="CH41" s="425"/>
      <c r="CI41" s="429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8"/>
      <c r="DW41" s="428"/>
      <c r="DX41" s="428"/>
      <c r="DY41" s="428"/>
      <c r="DZ41" s="428"/>
      <c r="EA41" s="428"/>
      <c r="EB41" s="428"/>
      <c r="EC41" s="428"/>
    </row>
    <row r="42" spans="1:133" s="291" customFormat="1" ht="26.4" customHeight="1" x14ac:dyDescent="0.35">
      <c r="A42" s="289" t="s">
        <v>84</v>
      </c>
      <c r="B42" s="294"/>
      <c r="C42" s="647">
        <f t="shared" ref="C42:AO42" si="15">SUM(C43:C49)</f>
        <v>1</v>
      </c>
      <c r="D42" s="647">
        <f t="shared" si="15"/>
        <v>0</v>
      </c>
      <c r="E42" s="647">
        <f t="shared" si="15"/>
        <v>0</v>
      </c>
      <c r="F42" s="647">
        <f t="shared" si="15"/>
        <v>0</v>
      </c>
      <c r="G42" s="647">
        <f t="shared" si="15"/>
        <v>0</v>
      </c>
      <c r="H42" s="647">
        <f t="shared" si="15"/>
        <v>0</v>
      </c>
      <c r="I42" s="647">
        <f t="shared" si="15"/>
        <v>0</v>
      </c>
      <c r="J42" s="647">
        <f t="shared" si="15"/>
        <v>0</v>
      </c>
      <c r="K42" s="647">
        <f t="shared" si="15"/>
        <v>0</v>
      </c>
      <c r="L42" s="647">
        <f t="shared" si="15"/>
        <v>0</v>
      </c>
      <c r="M42" s="647">
        <f t="shared" si="15"/>
        <v>0</v>
      </c>
      <c r="N42" s="647">
        <f t="shared" si="15"/>
        <v>0</v>
      </c>
      <c r="O42" s="647">
        <f t="shared" si="15"/>
        <v>0</v>
      </c>
      <c r="P42" s="647">
        <f t="shared" si="15"/>
        <v>0</v>
      </c>
      <c r="Q42" s="647">
        <f t="shared" si="15"/>
        <v>28</v>
      </c>
      <c r="R42" s="647">
        <f t="shared" ref="R42" si="16">SUM(R43:R49)</f>
        <v>28</v>
      </c>
      <c r="S42" s="647">
        <f t="shared" si="15"/>
        <v>2</v>
      </c>
      <c r="T42" s="647">
        <f t="shared" si="15"/>
        <v>323</v>
      </c>
      <c r="U42" s="647">
        <f t="shared" si="15"/>
        <v>8</v>
      </c>
      <c r="V42" s="647">
        <f t="shared" si="15"/>
        <v>0</v>
      </c>
      <c r="W42" s="647">
        <f t="shared" si="15"/>
        <v>1959</v>
      </c>
      <c r="X42" s="647">
        <f t="shared" si="15"/>
        <v>57</v>
      </c>
      <c r="Y42" s="647">
        <f t="shared" si="15"/>
        <v>95</v>
      </c>
      <c r="Z42" s="647">
        <f t="shared" si="15"/>
        <v>389</v>
      </c>
      <c r="AA42" s="647">
        <f t="shared" si="15"/>
        <v>0</v>
      </c>
      <c r="AB42" s="647">
        <f t="shared" si="15"/>
        <v>52</v>
      </c>
      <c r="AC42" s="647">
        <f t="shared" si="15"/>
        <v>44</v>
      </c>
      <c r="AD42" s="647">
        <f t="shared" si="15"/>
        <v>10</v>
      </c>
      <c r="AE42" s="647">
        <f t="shared" si="15"/>
        <v>34</v>
      </c>
      <c r="AF42" s="647">
        <f t="shared" si="15"/>
        <v>0</v>
      </c>
      <c r="AG42" s="647">
        <f t="shared" si="15"/>
        <v>742</v>
      </c>
      <c r="AH42" s="647">
        <f t="shared" si="15"/>
        <v>3944</v>
      </c>
      <c r="AI42" s="647">
        <f t="shared" si="15"/>
        <v>4675</v>
      </c>
      <c r="AJ42" s="647">
        <f t="shared" si="15"/>
        <v>1263</v>
      </c>
      <c r="AK42" s="647">
        <f t="shared" si="15"/>
        <v>907</v>
      </c>
      <c r="AL42" s="647">
        <f t="shared" si="15"/>
        <v>242</v>
      </c>
      <c r="AM42" s="647">
        <f t="shared" si="15"/>
        <v>9</v>
      </c>
      <c r="AN42" s="647">
        <f t="shared" si="15"/>
        <v>0</v>
      </c>
      <c r="AO42" s="647">
        <f t="shared" si="15"/>
        <v>93</v>
      </c>
      <c r="AP42" s="648">
        <f t="shared" ref="AP42" si="17">SUM(AP43:AP49)</f>
        <v>14877</v>
      </c>
      <c r="AT42" s="427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4"/>
      <c r="CH42" s="431"/>
      <c r="CI42" s="429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37"/>
      <c r="DW42" s="437"/>
      <c r="DX42" s="437"/>
      <c r="DY42" s="437"/>
      <c r="DZ42" s="437"/>
      <c r="EA42" s="437"/>
      <c r="EB42" s="437"/>
      <c r="EC42" s="437"/>
    </row>
    <row r="43" spans="1:133" s="414" customFormat="1" ht="21" customHeight="1" x14ac:dyDescent="0.35">
      <c r="A43" s="412"/>
      <c r="B43" s="413" t="s">
        <v>85</v>
      </c>
      <c r="C43" s="643">
        <v>0</v>
      </c>
      <c r="D43" s="643">
        <v>0</v>
      </c>
      <c r="E43" s="643">
        <v>0</v>
      </c>
      <c r="F43" s="643">
        <v>0</v>
      </c>
      <c r="G43" s="643">
        <v>0</v>
      </c>
      <c r="H43" s="643">
        <v>0</v>
      </c>
      <c r="I43" s="643">
        <v>0</v>
      </c>
      <c r="J43" s="643">
        <v>0</v>
      </c>
      <c r="K43" s="643">
        <v>0</v>
      </c>
      <c r="L43" s="643">
        <v>0</v>
      </c>
      <c r="M43" s="643">
        <v>0</v>
      </c>
      <c r="N43" s="643">
        <v>0</v>
      </c>
      <c r="O43" s="643">
        <v>0</v>
      </c>
      <c r="P43" s="643">
        <v>0</v>
      </c>
      <c r="Q43" s="643">
        <v>0</v>
      </c>
      <c r="R43" s="643">
        <f t="shared" ref="R43:R49" si="18">SUM(E43:Q43)</f>
        <v>0</v>
      </c>
      <c r="S43" s="643">
        <v>0</v>
      </c>
      <c r="T43" s="643">
        <v>52</v>
      </c>
      <c r="U43" s="643">
        <v>0</v>
      </c>
      <c r="V43" s="643">
        <v>0</v>
      </c>
      <c r="W43" s="643">
        <v>111</v>
      </c>
      <c r="X43" s="643">
        <v>7</v>
      </c>
      <c r="Y43" s="643">
        <v>0</v>
      </c>
      <c r="Z43" s="643">
        <v>6</v>
      </c>
      <c r="AA43" s="643">
        <v>0</v>
      </c>
      <c r="AB43" s="643">
        <v>0</v>
      </c>
      <c r="AC43" s="643">
        <v>0</v>
      </c>
      <c r="AD43" s="643">
        <v>0</v>
      </c>
      <c r="AE43" s="643">
        <v>0</v>
      </c>
      <c r="AF43" s="643">
        <v>0</v>
      </c>
      <c r="AG43" s="643">
        <v>11</v>
      </c>
      <c r="AH43" s="643">
        <v>357</v>
      </c>
      <c r="AI43" s="643">
        <v>251</v>
      </c>
      <c r="AJ43" s="643">
        <v>1</v>
      </c>
      <c r="AK43" s="643">
        <v>52</v>
      </c>
      <c r="AL43" s="643">
        <v>25</v>
      </c>
      <c r="AM43" s="643">
        <v>3</v>
      </c>
      <c r="AN43" s="643">
        <v>0</v>
      </c>
      <c r="AO43" s="643">
        <v>0</v>
      </c>
      <c r="AP43" s="644">
        <f t="shared" ref="AP43:AP49" si="19">SUM(S43:AO43)+R43+C43+D43</f>
        <v>876</v>
      </c>
      <c r="AT43" s="427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8"/>
      <c r="CH43" s="425"/>
      <c r="CI43" s="429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8"/>
      <c r="DW43" s="428"/>
      <c r="DX43" s="428"/>
      <c r="DY43" s="428"/>
      <c r="DZ43" s="428"/>
      <c r="EA43" s="428"/>
      <c r="EB43" s="428"/>
      <c r="EC43" s="428"/>
    </row>
    <row r="44" spans="1:133" s="286" customFormat="1" ht="21" customHeight="1" x14ac:dyDescent="0.35">
      <c r="A44" s="245"/>
      <c r="B44" s="285" t="s">
        <v>86</v>
      </c>
      <c r="C44" s="643">
        <v>0</v>
      </c>
      <c r="D44" s="643">
        <v>0</v>
      </c>
      <c r="E44" s="643">
        <v>0</v>
      </c>
      <c r="F44" s="643">
        <v>0</v>
      </c>
      <c r="G44" s="643">
        <v>0</v>
      </c>
      <c r="H44" s="643">
        <v>0</v>
      </c>
      <c r="I44" s="643">
        <v>0</v>
      </c>
      <c r="J44" s="643">
        <v>0</v>
      </c>
      <c r="K44" s="643">
        <v>0</v>
      </c>
      <c r="L44" s="643">
        <v>0</v>
      </c>
      <c r="M44" s="643">
        <v>0</v>
      </c>
      <c r="N44" s="643">
        <v>0</v>
      </c>
      <c r="O44" s="643">
        <v>0</v>
      </c>
      <c r="P44" s="643">
        <v>0</v>
      </c>
      <c r="Q44" s="643">
        <v>18</v>
      </c>
      <c r="R44" s="643">
        <f t="shared" si="18"/>
        <v>18</v>
      </c>
      <c r="S44" s="643">
        <v>0</v>
      </c>
      <c r="T44" s="643">
        <v>106</v>
      </c>
      <c r="U44" s="643">
        <v>0</v>
      </c>
      <c r="V44" s="643">
        <v>0</v>
      </c>
      <c r="W44" s="643">
        <v>1012</v>
      </c>
      <c r="X44" s="643">
        <v>7</v>
      </c>
      <c r="Y44" s="643">
        <v>46</v>
      </c>
      <c r="Z44" s="643">
        <v>147</v>
      </c>
      <c r="AA44" s="643">
        <v>0</v>
      </c>
      <c r="AB44" s="643">
        <v>49</v>
      </c>
      <c r="AC44" s="643">
        <v>41</v>
      </c>
      <c r="AD44" s="643">
        <v>0</v>
      </c>
      <c r="AE44" s="643">
        <v>0</v>
      </c>
      <c r="AF44" s="643">
        <v>0</v>
      </c>
      <c r="AG44" s="643">
        <v>408</v>
      </c>
      <c r="AH44" s="643">
        <v>1307</v>
      </c>
      <c r="AI44" s="643">
        <v>1259</v>
      </c>
      <c r="AJ44" s="643">
        <v>678</v>
      </c>
      <c r="AK44" s="643">
        <v>313</v>
      </c>
      <c r="AL44" s="643">
        <v>72</v>
      </c>
      <c r="AM44" s="643">
        <v>1</v>
      </c>
      <c r="AN44" s="643">
        <v>0</v>
      </c>
      <c r="AO44" s="643">
        <v>9</v>
      </c>
      <c r="AP44" s="644">
        <f t="shared" si="19"/>
        <v>5473</v>
      </c>
      <c r="AT44" s="427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8"/>
      <c r="CH44" s="425"/>
      <c r="CI44" s="429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8"/>
      <c r="DW44" s="428"/>
      <c r="DX44" s="428"/>
      <c r="DY44" s="428"/>
      <c r="DZ44" s="428"/>
      <c r="EA44" s="428"/>
      <c r="EB44" s="428"/>
      <c r="EC44" s="428"/>
    </row>
    <row r="45" spans="1:133" s="286" customFormat="1" ht="21" customHeight="1" x14ac:dyDescent="0.35">
      <c r="A45" s="245"/>
      <c r="B45" s="285" t="s">
        <v>87</v>
      </c>
      <c r="C45" s="643">
        <v>1</v>
      </c>
      <c r="D45" s="643">
        <v>0</v>
      </c>
      <c r="E45" s="643">
        <v>0</v>
      </c>
      <c r="F45" s="643">
        <v>0</v>
      </c>
      <c r="G45" s="643">
        <v>0</v>
      </c>
      <c r="H45" s="643">
        <v>0</v>
      </c>
      <c r="I45" s="643">
        <v>0</v>
      </c>
      <c r="J45" s="643">
        <v>0</v>
      </c>
      <c r="K45" s="643">
        <v>0</v>
      </c>
      <c r="L45" s="643">
        <v>0</v>
      </c>
      <c r="M45" s="643">
        <v>0</v>
      </c>
      <c r="N45" s="643">
        <v>0</v>
      </c>
      <c r="O45" s="643">
        <v>0</v>
      </c>
      <c r="P45" s="643">
        <v>0</v>
      </c>
      <c r="Q45" s="643">
        <v>10</v>
      </c>
      <c r="R45" s="643">
        <f t="shared" si="18"/>
        <v>10</v>
      </c>
      <c r="S45" s="643">
        <v>0</v>
      </c>
      <c r="T45" s="643">
        <v>52</v>
      </c>
      <c r="U45" s="643">
        <v>2</v>
      </c>
      <c r="V45" s="643">
        <v>0</v>
      </c>
      <c r="W45" s="643">
        <v>354</v>
      </c>
      <c r="X45" s="643">
        <v>2</v>
      </c>
      <c r="Y45" s="643">
        <v>45</v>
      </c>
      <c r="Z45" s="643">
        <v>178</v>
      </c>
      <c r="AA45" s="643">
        <v>0</v>
      </c>
      <c r="AB45" s="643">
        <v>1</v>
      </c>
      <c r="AC45" s="643">
        <v>0</v>
      </c>
      <c r="AD45" s="643">
        <v>9</v>
      </c>
      <c r="AE45" s="643">
        <v>34</v>
      </c>
      <c r="AF45" s="643">
        <v>0</v>
      </c>
      <c r="AG45" s="643">
        <v>121</v>
      </c>
      <c r="AH45" s="643">
        <v>940</v>
      </c>
      <c r="AI45" s="643">
        <v>1666</v>
      </c>
      <c r="AJ45" s="643">
        <v>172</v>
      </c>
      <c r="AK45" s="643">
        <v>135</v>
      </c>
      <c r="AL45" s="643">
        <v>65</v>
      </c>
      <c r="AM45" s="643">
        <v>0</v>
      </c>
      <c r="AN45" s="643">
        <v>0</v>
      </c>
      <c r="AO45" s="643">
        <v>84</v>
      </c>
      <c r="AP45" s="644">
        <f t="shared" si="19"/>
        <v>3871</v>
      </c>
      <c r="AT45" s="427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8"/>
      <c r="CH45" s="425"/>
      <c r="CI45" s="429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8"/>
      <c r="DW45" s="428"/>
      <c r="DX45" s="428"/>
      <c r="DY45" s="428"/>
      <c r="DZ45" s="428"/>
      <c r="EA45" s="428"/>
      <c r="EB45" s="428"/>
      <c r="EC45" s="428"/>
    </row>
    <row r="46" spans="1:133" s="286" customFormat="1" ht="21" customHeight="1" x14ac:dyDescent="0.35">
      <c r="A46" s="245"/>
      <c r="B46" s="285" t="s">
        <v>88</v>
      </c>
      <c r="C46" s="643">
        <v>0</v>
      </c>
      <c r="D46" s="643">
        <v>0</v>
      </c>
      <c r="E46" s="643">
        <v>0</v>
      </c>
      <c r="F46" s="643">
        <v>0</v>
      </c>
      <c r="G46" s="643">
        <v>0</v>
      </c>
      <c r="H46" s="643">
        <v>0</v>
      </c>
      <c r="I46" s="643">
        <v>0</v>
      </c>
      <c r="J46" s="643">
        <v>0</v>
      </c>
      <c r="K46" s="643">
        <v>0</v>
      </c>
      <c r="L46" s="643">
        <v>0</v>
      </c>
      <c r="M46" s="643">
        <v>0</v>
      </c>
      <c r="N46" s="643">
        <v>0</v>
      </c>
      <c r="O46" s="643">
        <v>0</v>
      </c>
      <c r="P46" s="643">
        <v>0</v>
      </c>
      <c r="Q46" s="643">
        <v>0</v>
      </c>
      <c r="R46" s="643">
        <f t="shared" si="18"/>
        <v>0</v>
      </c>
      <c r="S46" s="643">
        <v>0</v>
      </c>
      <c r="T46" s="643">
        <v>21</v>
      </c>
      <c r="U46" s="643">
        <v>0</v>
      </c>
      <c r="V46" s="643">
        <v>0</v>
      </c>
      <c r="W46" s="643">
        <v>53</v>
      </c>
      <c r="X46" s="643">
        <v>5</v>
      </c>
      <c r="Y46" s="643">
        <v>0</v>
      </c>
      <c r="Z46" s="643">
        <v>0</v>
      </c>
      <c r="AA46" s="643">
        <v>0</v>
      </c>
      <c r="AB46" s="643">
        <v>1</v>
      </c>
      <c r="AC46" s="643">
        <v>0</v>
      </c>
      <c r="AD46" s="643">
        <v>0</v>
      </c>
      <c r="AE46" s="643">
        <v>0</v>
      </c>
      <c r="AF46" s="643">
        <v>0</v>
      </c>
      <c r="AG46" s="643">
        <v>9</v>
      </c>
      <c r="AH46" s="643">
        <v>198</v>
      </c>
      <c r="AI46" s="643">
        <v>227</v>
      </c>
      <c r="AJ46" s="643">
        <v>0</v>
      </c>
      <c r="AK46" s="643">
        <v>44</v>
      </c>
      <c r="AL46" s="643">
        <v>12</v>
      </c>
      <c r="AM46" s="643">
        <v>0</v>
      </c>
      <c r="AN46" s="643">
        <v>0</v>
      </c>
      <c r="AO46" s="643">
        <v>0</v>
      </c>
      <c r="AP46" s="644">
        <f t="shared" si="19"/>
        <v>570</v>
      </c>
      <c r="AT46" s="427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8"/>
      <c r="CH46" s="425"/>
      <c r="CI46" s="429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8"/>
      <c r="DW46" s="428"/>
      <c r="DX46" s="428"/>
      <c r="DY46" s="428"/>
      <c r="DZ46" s="428"/>
      <c r="EA46" s="428"/>
      <c r="EB46" s="428"/>
      <c r="EC46" s="428"/>
    </row>
    <row r="47" spans="1:133" s="286" customFormat="1" ht="21" customHeight="1" x14ac:dyDescent="0.35">
      <c r="A47" s="245"/>
      <c r="B47" s="285" t="s">
        <v>89</v>
      </c>
      <c r="C47" s="643">
        <v>0</v>
      </c>
      <c r="D47" s="643">
        <v>0</v>
      </c>
      <c r="E47" s="643">
        <v>0</v>
      </c>
      <c r="F47" s="643">
        <v>0</v>
      </c>
      <c r="G47" s="643">
        <v>0</v>
      </c>
      <c r="H47" s="643">
        <v>0</v>
      </c>
      <c r="I47" s="643">
        <v>0</v>
      </c>
      <c r="J47" s="643">
        <v>0</v>
      </c>
      <c r="K47" s="643">
        <v>0</v>
      </c>
      <c r="L47" s="643">
        <v>0</v>
      </c>
      <c r="M47" s="643">
        <v>0</v>
      </c>
      <c r="N47" s="643">
        <v>0</v>
      </c>
      <c r="O47" s="643">
        <v>0</v>
      </c>
      <c r="P47" s="643">
        <v>0</v>
      </c>
      <c r="Q47" s="643">
        <v>0</v>
      </c>
      <c r="R47" s="643">
        <f t="shared" si="18"/>
        <v>0</v>
      </c>
      <c r="S47" s="643">
        <v>2</v>
      </c>
      <c r="T47" s="643">
        <v>0</v>
      </c>
      <c r="U47" s="643">
        <v>0</v>
      </c>
      <c r="V47" s="643">
        <v>0</v>
      </c>
      <c r="W47" s="643">
        <v>60</v>
      </c>
      <c r="X47" s="643">
        <v>1</v>
      </c>
      <c r="Y47" s="643">
        <v>2</v>
      </c>
      <c r="Z47" s="643">
        <v>0</v>
      </c>
      <c r="AA47" s="643">
        <v>0</v>
      </c>
      <c r="AB47" s="643">
        <v>1</v>
      </c>
      <c r="AC47" s="643">
        <v>0</v>
      </c>
      <c r="AD47" s="643">
        <v>0</v>
      </c>
      <c r="AE47" s="643">
        <v>0</v>
      </c>
      <c r="AF47" s="643">
        <v>0</v>
      </c>
      <c r="AG47" s="643">
        <v>3</v>
      </c>
      <c r="AH47" s="643">
        <v>222</v>
      </c>
      <c r="AI47" s="643">
        <v>137</v>
      </c>
      <c r="AJ47" s="643">
        <v>61</v>
      </c>
      <c r="AK47" s="643">
        <v>69</v>
      </c>
      <c r="AL47" s="643">
        <v>4</v>
      </c>
      <c r="AM47" s="643">
        <v>0</v>
      </c>
      <c r="AN47" s="643">
        <v>0</v>
      </c>
      <c r="AO47" s="643">
        <v>0</v>
      </c>
      <c r="AP47" s="644">
        <f t="shared" si="19"/>
        <v>562</v>
      </c>
      <c r="AT47" s="427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8"/>
      <c r="CH47" s="425"/>
      <c r="CI47" s="429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8"/>
      <c r="DW47" s="428"/>
      <c r="DX47" s="428"/>
      <c r="DY47" s="428"/>
      <c r="DZ47" s="428"/>
      <c r="EA47" s="428"/>
      <c r="EB47" s="428"/>
      <c r="EC47" s="428"/>
    </row>
    <row r="48" spans="1:133" s="286" customFormat="1" ht="21" customHeight="1" x14ac:dyDescent="0.35">
      <c r="A48" s="245"/>
      <c r="B48" s="285" t="s">
        <v>301</v>
      </c>
      <c r="C48" s="643">
        <v>0</v>
      </c>
      <c r="D48" s="643">
        <v>0</v>
      </c>
      <c r="E48" s="643">
        <v>0</v>
      </c>
      <c r="F48" s="643">
        <v>0</v>
      </c>
      <c r="G48" s="643">
        <v>0</v>
      </c>
      <c r="H48" s="643">
        <v>0</v>
      </c>
      <c r="I48" s="643">
        <v>0</v>
      </c>
      <c r="J48" s="643">
        <v>0</v>
      </c>
      <c r="K48" s="643">
        <v>0</v>
      </c>
      <c r="L48" s="643">
        <v>0</v>
      </c>
      <c r="M48" s="643">
        <v>0</v>
      </c>
      <c r="N48" s="643">
        <v>0</v>
      </c>
      <c r="O48" s="643">
        <v>0</v>
      </c>
      <c r="P48" s="643">
        <v>0</v>
      </c>
      <c r="Q48" s="643">
        <v>0</v>
      </c>
      <c r="R48" s="643">
        <f t="shared" si="18"/>
        <v>0</v>
      </c>
      <c r="S48" s="643">
        <v>0</v>
      </c>
      <c r="T48" s="643">
        <v>92</v>
      </c>
      <c r="U48" s="643">
        <v>0</v>
      </c>
      <c r="V48" s="643">
        <v>0</v>
      </c>
      <c r="W48" s="643">
        <v>205</v>
      </c>
      <c r="X48" s="643">
        <v>34</v>
      </c>
      <c r="Y48" s="643">
        <v>2</v>
      </c>
      <c r="Z48" s="643">
        <v>33</v>
      </c>
      <c r="AA48" s="643">
        <v>0</v>
      </c>
      <c r="AB48" s="643">
        <v>0</v>
      </c>
      <c r="AC48" s="643">
        <v>3</v>
      </c>
      <c r="AD48" s="643">
        <v>1</v>
      </c>
      <c r="AE48" s="643">
        <v>0</v>
      </c>
      <c r="AF48" s="643">
        <v>0</v>
      </c>
      <c r="AG48" s="643">
        <v>90</v>
      </c>
      <c r="AH48" s="643">
        <v>609</v>
      </c>
      <c r="AI48" s="643">
        <v>734</v>
      </c>
      <c r="AJ48" s="643">
        <v>351</v>
      </c>
      <c r="AK48" s="643">
        <v>189</v>
      </c>
      <c r="AL48" s="643">
        <v>41</v>
      </c>
      <c r="AM48" s="643">
        <v>5</v>
      </c>
      <c r="AN48" s="643">
        <v>0</v>
      </c>
      <c r="AO48" s="643">
        <v>0</v>
      </c>
      <c r="AP48" s="644">
        <f t="shared" si="19"/>
        <v>2389</v>
      </c>
      <c r="AT48" s="427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8"/>
      <c r="CH48" s="425"/>
      <c r="CI48" s="429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8"/>
      <c r="DW48" s="428"/>
      <c r="DX48" s="428"/>
      <c r="DY48" s="428"/>
      <c r="DZ48" s="428"/>
      <c r="EA48" s="428"/>
      <c r="EB48" s="428"/>
      <c r="EC48" s="428"/>
    </row>
    <row r="49" spans="1:133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0</v>
      </c>
      <c r="F49" s="643">
        <v>0</v>
      </c>
      <c r="G49" s="643">
        <v>0</v>
      </c>
      <c r="H49" s="643">
        <v>0</v>
      </c>
      <c r="I49" s="643">
        <v>0</v>
      </c>
      <c r="J49" s="643">
        <v>0</v>
      </c>
      <c r="K49" s="643">
        <v>0</v>
      </c>
      <c r="L49" s="643">
        <v>0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8"/>
        <v>0</v>
      </c>
      <c r="S49" s="643">
        <v>0</v>
      </c>
      <c r="T49" s="643">
        <v>0</v>
      </c>
      <c r="U49" s="643">
        <v>6</v>
      </c>
      <c r="V49" s="643">
        <v>0</v>
      </c>
      <c r="W49" s="643">
        <v>164</v>
      </c>
      <c r="X49" s="643">
        <v>1</v>
      </c>
      <c r="Y49" s="643">
        <v>0</v>
      </c>
      <c r="Z49" s="643">
        <v>25</v>
      </c>
      <c r="AA49" s="643">
        <v>0</v>
      </c>
      <c r="AB49" s="643">
        <v>0</v>
      </c>
      <c r="AC49" s="643">
        <v>0</v>
      </c>
      <c r="AD49" s="643">
        <v>0</v>
      </c>
      <c r="AE49" s="643">
        <v>0</v>
      </c>
      <c r="AF49" s="643">
        <v>0</v>
      </c>
      <c r="AG49" s="643">
        <v>100</v>
      </c>
      <c r="AH49" s="643">
        <v>311</v>
      </c>
      <c r="AI49" s="643">
        <v>401</v>
      </c>
      <c r="AJ49" s="643">
        <v>0</v>
      </c>
      <c r="AK49" s="643">
        <v>105</v>
      </c>
      <c r="AL49" s="643">
        <v>23</v>
      </c>
      <c r="AM49" s="643">
        <v>0</v>
      </c>
      <c r="AN49" s="643">
        <v>0</v>
      </c>
      <c r="AO49" s="643">
        <v>0</v>
      </c>
      <c r="AP49" s="644">
        <f t="shared" si="19"/>
        <v>1136</v>
      </c>
      <c r="AT49" s="427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8"/>
      <c r="CH49" s="425"/>
      <c r="CI49" s="429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8"/>
      <c r="DW49" s="428"/>
      <c r="DX49" s="428"/>
      <c r="DY49" s="428"/>
      <c r="DZ49" s="428"/>
      <c r="EA49" s="428"/>
      <c r="EB49" s="428"/>
      <c r="EC49" s="428"/>
    </row>
    <row r="50" spans="1:133" s="291" customFormat="1" ht="26.4" customHeight="1" x14ac:dyDescent="0.35">
      <c r="A50" s="289" t="s">
        <v>90</v>
      </c>
      <c r="B50" s="294"/>
      <c r="C50" s="647">
        <f t="shared" ref="C50:AP50" si="20">C51+C52+C53+C54</f>
        <v>0</v>
      </c>
      <c r="D50" s="647">
        <f t="shared" si="20"/>
        <v>0</v>
      </c>
      <c r="E50" s="647">
        <f t="shared" si="20"/>
        <v>4</v>
      </c>
      <c r="F50" s="647">
        <f t="shared" si="20"/>
        <v>0</v>
      </c>
      <c r="G50" s="647">
        <f t="shared" si="20"/>
        <v>0</v>
      </c>
      <c r="H50" s="647">
        <f t="shared" si="20"/>
        <v>0</v>
      </c>
      <c r="I50" s="647">
        <f t="shared" si="20"/>
        <v>0</v>
      </c>
      <c r="J50" s="647">
        <f t="shared" si="20"/>
        <v>0</v>
      </c>
      <c r="K50" s="647">
        <f t="shared" si="20"/>
        <v>0</v>
      </c>
      <c r="L50" s="647">
        <f t="shared" si="20"/>
        <v>0</v>
      </c>
      <c r="M50" s="647">
        <f t="shared" si="20"/>
        <v>0</v>
      </c>
      <c r="N50" s="647">
        <f t="shared" si="20"/>
        <v>0</v>
      </c>
      <c r="O50" s="647">
        <f t="shared" si="20"/>
        <v>0</v>
      </c>
      <c r="P50" s="647">
        <f t="shared" si="20"/>
        <v>0</v>
      </c>
      <c r="Q50" s="647">
        <f t="shared" si="20"/>
        <v>0</v>
      </c>
      <c r="R50" s="647">
        <f t="shared" si="20"/>
        <v>4</v>
      </c>
      <c r="S50" s="647">
        <f t="shared" si="20"/>
        <v>126</v>
      </c>
      <c r="T50" s="647">
        <f t="shared" si="20"/>
        <v>166</v>
      </c>
      <c r="U50" s="647">
        <f t="shared" si="20"/>
        <v>0</v>
      </c>
      <c r="V50" s="647">
        <f t="shared" si="20"/>
        <v>0</v>
      </c>
      <c r="W50" s="647">
        <f t="shared" si="20"/>
        <v>1500</v>
      </c>
      <c r="X50" s="647">
        <f t="shared" si="20"/>
        <v>49</v>
      </c>
      <c r="Y50" s="647">
        <f t="shared" si="20"/>
        <v>86</v>
      </c>
      <c r="Z50" s="647">
        <f t="shared" si="20"/>
        <v>261</v>
      </c>
      <c r="AA50" s="647">
        <f t="shared" si="20"/>
        <v>0</v>
      </c>
      <c r="AB50" s="647">
        <f t="shared" si="20"/>
        <v>22</v>
      </c>
      <c r="AC50" s="647">
        <f t="shared" si="20"/>
        <v>27</v>
      </c>
      <c r="AD50" s="647">
        <f t="shared" si="20"/>
        <v>26</v>
      </c>
      <c r="AE50" s="647">
        <f t="shared" si="20"/>
        <v>57</v>
      </c>
      <c r="AF50" s="647">
        <f t="shared" si="20"/>
        <v>0</v>
      </c>
      <c r="AG50" s="647">
        <f t="shared" si="20"/>
        <v>383</v>
      </c>
      <c r="AH50" s="647">
        <f t="shared" si="20"/>
        <v>3035</v>
      </c>
      <c r="AI50" s="647">
        <f t="shared" si="20"/>
        <v>5178</v>
      </c>
      <c r="AJ50" s="647">
        <f t="shared" si="20"/>
        <v>2327</v>
      </c>
      <c r="AK50" s="647">
        <f t="shared" si="20"/>
        <v>495</v>
      </c>
      <c r="AL50" s="647">
        <f t="shared" si="20"/>
        <v>354</v>
      </c>
      <c r="AM50" s="647">
        <f t="shared" si="20"/>
        <v>11</v>
      </c>
      <c r="AN50" s="647">
        <f t="shared" si="20"/>
        <v>0</v>
      </c>
      <c r="AO50" s="647">
        <f t="shared" si="20"/>
        <v>7</v>
      </c>
      <c r="AP50" s="648">
        <f t="shared" si="20"/>
        <v>14114</v>
      </c>
      <c r="AT50" s="427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4"/>
      <c r="CH50" s="431"/>
      <c r="CI50" s="429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37"/>
      <c r="DW50" s="437"/>
      <c r="DX50" s="437"/>
      <c r="DY50" s="437"/>
      <c r="DZ50" s="437"/>
      <c r="EA50" s="437"/>
      <c r="EB50" s="437"/>
      <c r="EC50" s="437"/>
    </row>
    <row r="51" spans="1:133" s="286" customFormat="1" ht="21" customHeight="1" x14ac:dyDescent="0.35">
      <c r="A51" s="245"/>
      <c r="B51" s="285" t="s">
        <v>91</v>
      </c>
      <c r="C51" s="643">
        <v>0</v>
      </c>
      <c r="D51" s="643">
        <v>0</v>
      </c>
      <c r="E51" s="643">
        <v>0</v>
      </c>
      <c r="F51" s="643">
        <v>0</v>
      </c>
      <c r="G51" s="643">
        <v>0</v>
      </c>
      <c r="H51" s="643">
        <v>0</v>
      </c>
      <c r="I51" s="643">
        <v>0</v>
      </c>
      <c r="J51" s="643">
        <v>0</v>
      </c>
      <c r="K51" s="643">
        <v>0</v>
      </c>
      <c r="L51" s="643">
        <v>0</v>
      </c>
      <c r="M51" s="643">
        <v>0</v>
      </c>
      <c r="N51" s="643">
        <v>0</v>
      </c>
      <c r="O51" s="643">
        <v>0</v>
      </c>
      <c r="P51" s="643">
        <v>0</v>
      </c>
      <c r="Q51" s="643">
        <v>0</v>
      </c>
      <c r="R51" s="643">
        <f>SUM(E51:Q51)</f>
        <v>0</v>
      </c>
      <c r="S51" s="643">
        <v>0</v>
      </c>
      <c r="T51" s="643">
        <v>6</v>
      </c>
      <c r="U51" s="643">
        <v>0</v>
      </c>
      <c r="V51" s="643">
        <v>0</v>
      </c>
      <c r="W51" s="643">
        <v>111</v>
      </c>
      <c r="X51" s="643">
        <v>6</v>
      </c>
      <c r="Y51" s="643">
        <v>0</v>
      </c>
      <c r="Z51" s="643">
        <v>6</v>
      </c>
      <c r="AA51" s="643">
        <v>0</v>
      </c>
      <c r="AB51" s="643">
        <v>0</v>
      </c>
      <c r="AC51" s="643">
        <v>0</v>
      </c>
      <c r="AD51" s="643">
        <v>6</v>
      </c>
      <c r="AE51" s="643">
        <v>2</v>
      </c>
      <c r="AF51" s="643">
        <v>0</v>
      </c>
      <c r="AG51" s="643">
        <v>24</v>
      </c>
      <c r="AH51" s="643">
        <v>263</v>
      </c>
      <c r="AI51" s="643">
        <v>328</v>
      </c>
      <c r="AJ51" s="643">
        <v>179</v>
      </c>
      <c r="AK51" s="643">
        <v>34</v>
      </c>
      <c r="AL51" s="643">
        <v>29</v>
      </c>
      <c r="AM51" s="643">
        <v>0</v>
      </c>
      <c r="AN51" s="643">
        <v>0</v>
      </c>
      <c r="AO51" s="643">
        <v>0</v>
      </c>
      <c r="AP51" s="644">
        <f>SUM(S51:AO51)+R51+C51+D51</f>
        <v>994</v>
      </c>
      <c r="AT51" s="427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8"/>
      <c r="CH51" s="425"/>
      <c r="CI51" s="429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8"/>
      <c r="DW51" s="428"/>
      <c r="DX51" s="428"/>
      <c r="DY51" s="428"/>
      <c r="DZ51" s="428"/>
      <c r="EA51" s="428"/>
      <c r="EB51" s="428"/>
      <c r="EC51" s="428"/>
    </row>
    <row r="52" spans="1:133" s="286" customFormat="1" ht="21" customHeight="1" x14ac:dyDescent="0.35">
      <c r="A52" s="245"/>
      <c r="B52" s="285" t="s">
        <v>90</v>
      </c>
      <c r="C52" s="643">
        <v>0</v>
      </c>
      <c r="D52" s="643">
        <v>0</v>
      </c>
      <c r="E52" s="643">
        <v>0</v>
      </c>
      <c r="F52" s="643">
        <v>0</v>
      </c>
      <c r="G52" s="643">
        <v>0</v>
      </c>
      <c r="H52" s="643">
        <v>0</v>
      </c>
      <c r="I52" s="643">
        <v>0</v>
      </c>
      <c r="J52" s="643">
        <v>0</v>
      </c>
      <c r="K52" s="643">
        <v>0</v>
      </c>
      <c r="L52" s="643">
        <v>0</v>
      </c>
      <c r="M52" s="643">
        <v>0</v>
      </c>
      <c r="N52" s="643">
        <v>0</v>
      </c>
      <c r="O52" s="643">
        <v>0</v>
      </c>
      <c r="P52" s="643">
        <v>0</v>
      </c>
      <c r="Q52" s="643">
        <v>0</v>
      </c>
      <c r="R52" s="643">
        <f>SUM(E52:Q52)</f>
        <v>0</v>
      </c>
      <c r="S52" s="643">
        <v>126</v>
      </c>
      <c r="T52" s="643">
        <v>96</v>
      </c>
      <c r="U52" s="643">
        <v>0</v>
      </c>
      <c r="V52" s="643">
        <v>0</v>
      </c>
      <c r="W52" s="643">
        <v>1075</v>
      </c>
      <c r="X52" s="643">
        <v>29</v>
      </c>
      <c r="Y52" s="643">
        <v>59</v>
      </c>
      <c r="Z52" s="643">
        <v>207</v>
      </c>
      <c r="AA52" s="643">
        <v>0</v>
      </c>
      <c r="AB52" s="643">
        <v>17</v>
      </c>
      <c r="AC52" s="643">
        <v>27</v>
      </c>
      <c r="AD52" s="643">
        <v>20</v>
      </c>
      <c r="AE52" s="643">
        <v>55</v>
      </c>
      <c r="AF52" s="643">
        <v>0</v>
      </c>
      <c r="AG52" s="643">
        <v>251</v>
      </c>
      <c r="AH52" s="643">
        <v>1847</v>
      </c>
      <c r="AI52" s="643">
        <v>3858</v>
      </c>
      <c r="AJ52" s="643">
        <v>1878</v>
      </c>
      <c r="AK52" s="643">
        <v>263</v>
      </c>
      <c r="AL52" s="643">
        <v>226</v>
      </c>
      <c r="AM52" s="643">
        <v>11</v>
      </c>
      <c r="AN52" s="643">
        <v>0</v>
      </c>
      <c r="AO52" s="643">
        <v>7</v>
      </c>
      <c r="AP52" s="644">
        <f>SUM(S52:AO52)+R52+C52+D52</f>
        <v>10052</v>
      </c>
      <c r="AT52" s="427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8"/>
      <c r="CH52" s="425"/>
      <c r="CI52" s="429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8"/>
      <c r="DW52" s="428"/>
      <c r="DX52" s="428"/>
      <c r="DY52" s="428"/>
      <c r="DZ52" s="428"/>
      <c r="EA52" s="428"/>
      <c r="EB52" s="428"/>
      <c r="EC52" s="428"/>
    </row>
    <row r="53" spans="1:133" s="286" customFormat="1" ht="21" customHeight="1" x14ac:dyDescent="0.35">
      <c r="A53" s="245"/>
      <c r="B53" s="285" t="s">
        <v>92</v>
      </c>
      <c r="C53" s="643">
        <v>0</v>
      </c>
      <c r="D53" s="643">
        <v>0</v>
      </c>
      <c r="E53" s="643">
        <v>4</v>
      </c>
      <c r="F53" s="643">
        <v>0</v>
      </c>
      <c r="G53" s="643">
        <v>0</v>
      </c>
      <c r="H53" s="643">
        <v>0</v>
      </c>
      <c r="I53" s="643">
        <v>0</v>
      </c>
      <c r="J53" s="643">
        <v>0</v>
      </c>
      <c r="K53" s="643">
        <v>0</v>
      </c>
      <c r="L53" s="643">
        <v>0</v>
      </c>
      <c r="M53" s="643">
        <v>0</v>
      </c>
      <c r="N53" s="643">
        <v>0</v>
      </c>
      <c r="O53" s="643">
        <v>0</v>
      </c>
      <c r="P53" s="643">
        <v>0</v>
      </c>
      <c r="Q53" s="643">
        <v>0</v>
      </c>
      <c r="R53" s="643">
        <f>SUM(E53:Q53)</f>
        <v>4</v>
      </c>
      <c r="S53" s="643">
        <v>0</v>
      </c>
      <c r="T53" s="643">
        <v>64</v>
      </c>
      <c r="U53" s="643">
        <v>0</v>
      </c>
      <c r="V53" s="643">
        <v>0</v>
      </c>
      <c r="W53" s="643">
        <v>255</v>
      </c>
      <c r="X53" s="643">
        <v>11</v>
      </c>
      <c r="Y53" s="643">
        <v>27</v>
      </c>
      <c r="Z53" s="643">
        <v>45</v>
      </c>
      <c r="AA53" s="643">
        <v>0</v>
      </c>
      <c r="AB53" s="643">
        <v>0</v>
      </c>
      <c r="AC53" s="643">
        <v>0</v>
      </c>
      <c r="AD53" s="643">
        <v>0</v>
      </c>
      <c r="AE53" s="643">
        <v>0</v>
      </c>
      <c r="AF53" s="643">
        <v>0</v>
      </c>
      <c r="AG53" s="643">
        <v>107</v>
      </c>
      <c r="AH53" s="643">
        <v>768</v>
      </c>
      <c r="AI53" s="643">
        <v>856</v>
      </c>
      <c r="AJ53" s="643">
        <v>256</v>
      </c>
      <c r="AK53" s="643">
        <v>184</v>
      </c>
      <c r="AL53" s="643">
        <v>91</v>
      </c>
      <c r="AM53" s="643">
        <v>0</v>
      </c>
      <c r="AN53" s="643">
        <v>0</v>
      </c>
      <c r="AO53" s="643">
        <v>0</v>
      </c>
      <c r="AP53" s="644">
        <f>SUM(S53:AO53)+R53+C53+D53</f>
        <v>2668</v>
      </c>
      <c r="AT53" s="427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8"/>
      <c r="CH53" s="425"/>
      <c r="CI53" s="429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8"/>
      <c r="DW53" s="428"/>
      <c r="DX53" s="428"/>
      <c r="DY53" s="428"/>
      <c r="DZ53" s="428"/>
      <c r="EA53" s="428"/>
      <c r="EB53" s="428"/>
      <c r="EC53" s="428"/>
    </row>
    <row r="54" spans="1:133" s="286" customFormat="1" ht="21" customHeight="1" x14ac:dyDescent="0.35">
      <c r="A54" s="245"/>
      <c r="B54" s="285" t="s">
        <v>93</v>
      </c>
      <c r="C54" s="643">
        <v>0</v>
      </c>
      <c r="D54" s="643">
        <v>0</v>
      </c>
      <c r="E54" s="643">
        <v>0</v>
      </c>
      <c r="F54" s="643">
        <v>0</v>
      </c>
      <c r="G54" s="643">
        <v>0</v>
      </c>
      <c r="H54" s="643">
        <v>0</v>
      </c>
      <c r="I54" s="643">
        <v>0</v>
      </c>
      <c r="J54" s="643">
        <v>0</v>
      </c>
      <c r="K54" s="643">
        <v>0</v>
      </c>
      <c r="L54" s="643">
        <v>0</v>
      </c>
      <c r="M54" s="643">
        <v>0</v>
      </c>
      <c r="N54" s="643">
        <v>0</v>
      </c>
      <c r="O54" s="643">
        <v>0</v>
      </c>
      <c r="P54" s="643">
        <v>0</v>
      </c>
      <c r="Q54" s="643">
        <v>0</v>
      </c>
      <c r="R54" s="643">
        <f>SUM(E54:Q54)</f>
        <v>0</v>
      </c>
      <c r="S54" s="643">
        <v>0</v>
      </c>
      <c r="T54" s="643">
        <v>0</v>
      </c>
      <c r="U54" s="643">
        <v>0</v>
      </c>
      <c r="V54" s="643">
        <v>0</v>
      </c>
      <c r="W54" s="643">
        <v>59</v>
      </c>
      <c r="X54" s="643">
        <v>3</v>
      </c>
      <c r="Y54" s="643">
        <v>0</v>
      </c>
      <c r="Z54" s="643">
        <v>3</v>
      </c>
      <c r="AA54" s="643">
        <v>0</v>
      </c>
      <c r="AB54" s="643">
        <v>5</v>
      </c>
      <c r="AC54" s="643">
        <v>0</v>
      </c>
      <c r="AD54" s="643">
        <v>0</v>
      </c>
      <c r="AE54" s="643">
        <v>0</v>
      </c>
      <c r="AF54" s="643">
        <v>0</v>
      </c>
      <c r="AG54" s="643">
        <v>1</v>
      </c>
      <c r="AH54" s="643">
        <v>157</v>
      </c>
      <c r="AI54" s="643">
        <v>136</v>
      </c>
      <c r="AJ54" s="643">
        <v>14</v>
      </c>
      <c r="AK54" s="643">
        <v>14</v>
      </c>
      <c r="AL54" s="643">
        <v>8</v>
      </c>
      <c r="AM54" s="643">
        <v>0</v>
      </c>
      <c r="AN54" s="643">
        <v>0</v>
      </c>
      <c r="AO54" s="643">
        <v>0</v>
      </c>
      <c r="AP54" s="644">
        <f>SUM(S54:AO54)+R54+C54+D54</f>
        <v>400</v>
      </c>
      <c r="AT54" s="427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8"/>
      <c r="CH54" s="425"/>
      <c r="CI54" s="429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8"/>
      <c r="DW54" s="428"/>
      <c r="DX54" s="428"/>
      <c r="DY54" s="428"/>
      <c r="DZ54" s="428"/>
      <c r="EA54" s="428"/>
      <c r="EB54" s="428"/>
      <c r="EC54" s="428"/>
    </row>
    <row r="55" spans="1:133" s="291" customFormat="1" ht="26.4" customHeight="1" x14ac:dyDescent="0.35">
      <c r="A55" s="289" t="s">
        <v>94</v>
      </c>
      <c r="B55" s="294"/>
      <c r="C55" s="647">
        <f t="shared" ref="C55:AP55" si="21">SUM(C56:C60)</f>
        <v>0</v>
      </c>
      <c r="D55" s="647">
        <f t="shared" si="21"/>
        <v>0</v>
      </c>
      <c r="E55" s="647">
        <f t="shared" si="21"/>
        <v>0</v>
      </c>
      <c r="F55" s="647">
        <f t="shared" si="21"/>
        <v>0</v>
      </c>
      <c r="G55" s="647">
        <f t="shared" si="21"/>
        <v>0</v>
      </c>
      <c r="H55" s="647">
        <f t="shared" si="21"/>
        <v>0</v>
      </c>
      <c r="I55" s="647">
        <f t="shared" si="21"/>
        <v>0</v>
      </c>
      <c r="J55" s="647">
        <f t="shared" si="21"/>
        <v>0</v>
      </c>
      <c r="K55" s="647">
        <f t="shared" si="21"/>
        <v>0</v>
      </c>
      <c r="L55" s="647">
        <f t="shared" si="21"/>
        <v>0</v>
      </c>
      <c r="M55" s="647">
        <f t="shared" si="21"/>
        <v>0</v>
      </c>
      <c r="N55" s="647">
        <f t="shared" si="21"/>
        <v>0</v>
      </c>
      <c r="O55" s="647">
        <f t="shared" si="21"/>
        <v>0</v>
      </c>
      <c r="P55" s="647">
        <f t="shared" si="21"/>
        <v>0</v>
      </c>
      <c r="Q55" s="647">
        <f t="shared" si="21"/>
        <v>0</v>
      </c>
      <c r="R55" s="647">
        <f t="shared" si="21"/>
        <v>0</v>
      </c>
      <c r="S55" s="647">
        <f t="shared" si="21"/>
        <v>0</v>
      </c>
      <c r="T55" s="647">
        <f t="shared" si="21"/>
        <v>154</v>
      </c>
      <c r="U55" s="647">
        <f t="shared" si="21"/>
        <v>9</v>
      </c>
      <c r="V55" s="647">
        <f t="shared" si="21"/>
        <v>0</v>
      </c>
      <c r="W55" s="647">
        <f t="shared" si="21"/>
        <v>313</v>
      </c>
      <c r="X55" s="647">
        <f t="shared" si="21"/>
        <v>30</v>
      </c>
      <c r="Y55" s="647">
        <f t="shared" si="21"/>
        <v>1</v>
      </c>
      <c r="Z55" s="647">
        <f t="shared" si="21"/>
        <v>94</v>
      </c>
      <c r="AA55" s="647">
        <f t="shared" si="21"/>
        <v>0</v>
      </c>
      <c r="AB55" s="647">
        <f t="shared" si="21"/>
        <v>0</v>
      </c>
      <c r="AC55" s="647">
        <f t="shared" si="21"/>
        <v>0</v>
      </c>
      <c r="AD55" s="647">
        <f t="shared" si="21"/>
        <v>4</v>
      </c>
      <c r="AE55" s="647">
        <f t="shared" si="21"/>
        <v>19</v>
      </c>
      <c r="AF55" s="647">
        <f t="shared" si="21"/>
        <v>0</v>
      </c>
      <c r="AG55" s="647">
        <f t="shared" si="21"/>
        <v>86</v>
      </c>
      <c r="AH55" s="647">
        <f t="shared" si="21"/>
        <v>1116</v>
      </c>
      <c r="AI55" s="647">
        <f t="shared" si="21"/>
        <v>876</v>
      </c>
      <c r="AJ55" s="647">
        <f t="shared" si="21"/>
        <v>322</v>
      </c>
      <c r="AK55" s="647">
        <f t="shared" si="21"/>
        <v>180</v>
      </c>
      <c r="AL55" s="647">
        <f t="shared" si="21"/>
        <v>53</v>
      </c>
      <c r="AM55" s="647">
        <f t="shared" si="21"/>
        <v>2</v>
      </c>
      <c r="AN55" s="647">
        <f t="shared" si="21"/>
        <v>0</v>
      </c>
      <c r="AO55" s="647">
        <f t="shared" si="21"/>
        <v>0</v>
      </c>
      <c r="AP55" s="648">
        <f t="shared" si="21"/>
        <v>3259</v>
      </c>
      <c r="AT55" s="427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4"/>
      <c r="CH55" s="431"/>
      <c r="CI55" s="429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37"/>
      <c r="DW55" s="437"/>
      <c r="DX55" s="437"/>
      <c r="DY55" s="437"/>
      <c r="DZ55" s="437"/>
      <c r="EA55" s="437"/>
      <c r="EB55" s="437"/>
      <c r="EC55" s="437"/>
    </row>
    <row r="56" spans="1:133" s="286" customFormat="1" ht="21" customHeight="1" x14ac:dyDescent="0.35">
      <c r="A56" s="245"/>
      <c r="B56" s="285" t="s">
        <v>95</v>
      </c>
      <c r="C56" s="643">
        <v>0</v>
      </c>
      <c r="D56" s="643">
        <v>0</v>
      </c>
      <c r="E56" s="643">
        <v>0</v>
      </c>
      <c r="F56" s="643">
        <v>0</v>
      </c>
      <c r="G56" s="643">
        <v>0</v>
      </c>
      <c r="H56" s="643">
        <v>0</v>
      </c>
      <c r="I56" s="643">
        <v>0</v>
      </c>
      <c r="J56" s="643">
        <v>0</v>
      </c>
      <c r="K56" s="643">
        <v>0</v>
      </c>
      <c r="L56" s="643">
        <v>0</v>
      </c>
      <c r="M56" s="643">
        <v>0</v>
      </c>
      <c r="N56" s="643">
        <v>0</v>
      </c>
      <c r="O56" s="643">
        <v>0</v>
      </c>
      <c r="P56" s="643">
        <v>0</v>
      </c>
      <c r="Q56" s="643">
        <v>0</v>
      </c>
      <c r="R56" s="643">
        <f>SUM(E56:Q56)</f>
        <v>0</v>
      </c>
      <c r="S56" s="643">
        <v>0</v>
      </c>
      <c r="T56" s="643">
        <v>47</v>
      </c>
      <c r="U56" s="643">
        <v>9</v>
      </c>
      <c r="V56" s="643">
        <v>0</v>
      </c>
      <c r="W56" s="643">
        <v>85</v>
      </c>
      <c r="X56" s="643">
        <v>4</v>
      </c>
      <c r="Y56" s="643">
        <v>0</v>
      </c>
      <c r="Z56" s="643">
        <v>11</v>
      </c>
      <c r="AA56" s="643">
        <v>0</v>
      </c>
      <c r="AB56" s="643">
        <v>0</v>
      </c>
      <c r="AC56" s="643">
        <v>0</v>
      </c>
      <c r="AD56" s="643">
        <v>0</v>
      </c>
      <c r="AE56" s="643">
        <v>0</v>
      </c>
      <c r="AF56" s="643">
        <v>0</v>
      </c>
      <c r="AG56" s="643">
        <v>16</v>
      </c>
      <c r="AH56" s="643">
        <v>311</v>
      </c>
      <c r="AI56" s="643">
        <v>227</v>
      </c>
      <c r="AJ56" s="643">
        <v>85</v>
      </c>
      <c r="AK56" s="643">
        <v>10</v>
      </c>
      <c r="AL56" s="643">
        <v>10</v>
      </c>
      <c r="AM56" s="643">
        <v>1</v>
      </c>
      <c r="AN56" s="643">
        <v>0</v>
      </c>
      <c r="AO56" s="643">
        <v>0</v>
      </c>
      <c r="AP56" s="644">
        <f>SUM(S56:AO56)+R56+C56+D56</f>
        <v>816</v>
      </c>
      <c r="AT56" s="427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8"/>
      <c r="CH56" s="425"/>
      <c r="CI56" s="429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8"/>
      <c r="DW56" s="428"/>
      <c r="DX56" s="428"/>
      <c r="DY56" s="428"/>
      <c r="DZ56" s="428"/>
      <c r="EA56" s="428"/>
      <c r="EB56" s="428"/>
      <c r="EC56" s="428"/>
    </row>
    <row r="57" spans="1:133" s="286" customFormat="1" ht="21" customHeight="1" x14ac:dyDescent="0.35">
      <c r="A57" s="245"/>
      <c r="B57" s="285" t="s">
        <v>96</v>
      </c>
      <c r="C57" s="643">
        <v>0</v>
      </c>
      <c r="D57" s="643">
        <v>0</v>
      </c>
      <c r="E57" s="643">
        <v>0</v>
      </c>
      <c r="F57" s="643">
        <v>0</v>
      </c>
      <c r="G57" s="643">
        <v>0</v>
      </c>
      <c r="H57" s="643">
        <v>0</v>
      </c>
      <c r="I57" s="643">
        <v>0</v>
      </c>
      <c r="J57" s="643">
        <v>0</v>
      </c>
      <c r="K57" s="643">
        <v>0</v>
      </c>
      <c r="L57" s="643">
        <v>0</v>
      </c>
      <c r="M57" s="643">
        <v>0</v>
      </c>
      <c r="N57" s="643">
        <v>0</v>
      </c>
      <c r="O57" s="643">
        <v>0</v>
      </c>
      <c r="P57" s="643">
        <v>0</v>
      </c>
      <c r="Q57" s="643">
        <v>0</v>
      </c>
      <c r="R57" s="643">
        <f>SUM(E57:Q57)</f>
        <v>0</v>
      </c>
      <c r="S57" s="643">
        <v>0</v>
      </c>
      <c r="T57" s="643">
        <v>13</v>
      </c>
      <c r="U57" s="643">
        <v>0</v>
      </c>
      <c r="V57" s="643">
        <v>0</v>
      </c>
      <c r="W57" s="643">
        <v>21</v>
      </c>
      <c r="X57" s="643">
        <v>6</v>
      </c>
      <c r="Y57" s="643">
        <v>0</v>
      </c>
      <c r="Z57" s="643">
        <v>3</v>
      </c>
      <c r="AA57" s="643">
        <v>0</v>
      </c>
      <c r="AB57" s="643">
        <v>0</v>
      </c>
      <c r="AC57" s="643">
        <v>0</v>
      </c>
      <c r="AD57" s="643">
        <v>0</v>
      </c>
      <c r="AE57" s="643">
        <v>0</v>
      </c>
      <c r="AF57" s="643">
        <v>0</v>
      </c>
      <c r="AG57" s="643">
        <v>13</v>
      </c>
      <c r="AH57" s="643">
        <v>105</v>
      </c>
      <c r="AI57" s="643">
        <v>129</v>
      </c>
      <c r="AJ57" s="643">
        <v>23</v>
      </c>
      <c r="AK57" s="643">
        <v>81</v>
      </c>
      <c r="AL57" s="643">
        <v>9</v>
      </c>
      <c r="AM57" s="643">
        <v>0</v>
      </c>
      <c r="AN57" s="643">
        <v>0</v>
      </c>
      <c r="AO57" s="643">
        <v>0</v>
      </c>
      <c r="AP57" s="644">
        <f>SUM(S57:AO57)+R57+C57+D57</f>
        <v>403</v>
      </c>
      <c r="AT57" s="427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8"/>
      <c r="CH57" s="425"/>
      <c r="CI57" s="429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8"/>
      <c r="DW57" s="428"/>
      <c r="DX57" s="428"/>
      <c r="DY57" s="428"/>
      <c r="DZ57" s="428"/>
      <c r="EA57" s="428"/>
      <c r="EB57" s="428"/>
      <c r="EC57" s="428"/>
    </row>
    <row r="58" spans="1:133" s="286" customFormat="1" ht="21" customHeight="1" x14ac:dyDescent="0.35">
      <c r="A58" s="245"/>
      <c r="B58" s="285" t="s">
        <v>97</v>
      </c>
      <c r="C58" s="643">
        <v>0</v>
      </c>
      <c r="D58" s="643">
        <v>0</v>
      </c>
      <c r="E58" s="643">
        <v>0</v>
      </c>
      <c r="F58" s="643">
        <v>0</v>
      </c>
      <c r="G58" s="643">
        <v>0</v>
      </c>
      <c r="H58" s="643">
        <v>0</v>
      </c>
      <c r="I58" s="643">
        <v>0</v>
      </c>
      <c r="J58" s="643">
        <v>0</v>
      </c>
      <c r="K58" s="643">
        <v>0</v>
      </c>
      <c r="L58" s="643">
        <v>0</v>
      </c>
      <c r="M58" s="643">
        <v>0</v>
      </c>
      <c r="N58" s="643">
        <v>0</v>
      </c>
      <c r="O58" s="643">
        <v>0</v>
      </c>
      <c r="P58" s="643">
        <v>0</v>
      </c>
      <c r="Q58" s="643">
        <v>0</v>
      </c>
      <c r="R58" s="643">
        <f>SUM(E58:Q58)</f>
        <v>0</v>
      </c>
      <c r="S58" s="643">
        <v>0</v>
      </c>
      <c r="T58" s="643">
        <v>33</v>
      </c>
      <c r="U58" s="643">
        <v>0</v>
      </c>
      <c r="V58" s="643">
        <v>0</v>
      </c>
      <c r="W58" s="643">
        <v>73</v>
      </c>
      <c r="X58" s="643">
        <v>5</v>
      </c>
      <c r="Y58" s="643">
        <v>0</v>
      </c>
      <c r="Z58" s="643">
        <v>15</v>
      </c>
      <c r="AA58" s="643">
        <v>0</v>
      </c>
      <c r="AB58" s="643">
        <v>0</v>
      </c>
      <c r="AC58" s="643">
        <v>0</v>
      </c>
      <c r="AD58" s="643">
        <v>0</v>
      </c>
      <c r="AE58" s="643">
        <v>0</v>
      </c>
      <c r="AF58" s="643">
        <v>0</v>
      </c>
      <c r="AG58" s="643">
        <v>16</v>
      </c>
      <c r="AH58" s="643">
        <v>285</v>
      </c>
      <c r="AI58" s="643">
        <v>140</v>
      </c>
      <c r="AJ58" s="643">
        <v>48</v>
      </c>
      <c r="AK58" s="643">
        <v>22</v>
      </c>
      <c r="AL58" s="643">
        <v>18</v>
      </c>
      <c r="AM58" s="643">
        <v>0</v>
      </c>
      <c r="AN58" s="643">
        <v>0</v>
      </c>
      <c r="AO58" s="643">
        <v>0</v>
      </c>
      <c r="AP58" s="644">
        <f>SUM(S58:AO58)+R58+C58+D58</f>
        <v>655</v>
      </c>
      <c r="AT58" s="427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8"/>
      <c r="CH58" s="425"/>
      <c r="CI58" s="429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8"/>
      <c r="DW58" s="428"/>
      <c r="DX58" s="428"/>
      <c r="DY58" s="428"/>
      <c r="DZ58" s="428"/>
      <c r="EA58" s="428"/>
      <c r="EB58" s="428"/>
      <c r="EC58" s="428"/>
    </row>
    <row r="59" spans="1:133" s="286" customFormat="1" ht="21" customHeight="1" x14ac:dyDescent="0.35">
      <c r="A59" s="245"/>
      <c r="B59" s="285" t="s">
        <v>98</v>
      </c>
      <c r="C59" s="643">
        <v>0</v>
      </c>
      <c r="D59" s="643">
        <v>0</v>
      </c>
      <c r="E59" s="643">
        <v>0</v>
      </c>
      <c r="F59" s="643">
        <v>0</v>
      </c>
      <c r="G59" s="643">
        <v>0</v>
      </c>
      <c r="H59" s="643">
        <v>0</v>
      </c>
      <c r="I59" s="643">
        <v>0</v>
      </c>
      <c r="J59" s="643">
        <v>0</v>
      </c>
      <c r="K59" s="643">
        <v>0</v>
      </c>
      <c r="L59" s="643">
        <v>0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0</v>
      </c>
      <c r="S59" s="643">
        <v>0</v>
      </c>
      <c r="T59" s="643">
        <v>20</v>
      </c>
      <c r="U59" s="643">
        <v>0</v>
      </c>
      <c r="V59" s="643">
        <v>0</v>
      </c>
      <c r="W59" s="643">
        <v>100</v>
      </c>
      <c r="X59" s="643">
        <v>7</v>
      </c>
      <c r="Y59" s="643">
        <v>1</v>
      </c>
      <c r="Z59" s="643">
        <v>65</v>
      </c>
      <c r="AA59" s="643">
        <v>0</v>
      </c>
      <c r="AB59" s="643">
        <v>0</v>
      </c>
      <c r="AC59" s="643">
        <v>0</v>
      </c>
      <c r="AD59" s="643">
        <v>4</v>
      </c>
      <c r="AE59" s="643">
        <v>19</v>
      </c>
      <c r="AF59" s="643">
        <v>0</v>
      </c>
      <c r="AG59" s="643">
        <v>40</v>
      </c>
      <c r="AH59" s="643">
        <v>265</v>
      </c>
      <c r="AI59" s="643">
        <v>243</v>
      </c>
      <c r="AJ59" s="643">
        <v>158</v>
      </c>
      <c r="AK59" s="643">
        <v>51</v>
      </c>
      <c r="AL59" s="643">
        <v>7</v>
      </c>
      <c r="AM59" s="643">
        <v>1</v>
      </c>
      <c r="AN59" s="643">
        <v>0</v>
      </c>
      <c r="AO59" s="643">
        <v>0</v>
      </c>
      <c r="AP59" s="644">
        <f>SUM(S59:AO59)+R59+C59+D59</f>
        <v>981</v>
      </c>
      <c r="AT59" s="427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8"/>
      <c r="CH59" s="425"/>
      <c r="CI59" s="429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8"/>
      <c r="DW59" s="428"/>
      <c r="DX59" s="428"/>
      <c r="DY59" s="428"/>
      <c r="DZ59" s="428"/>
      <c r="EA59" s="428"/>
      <c r="EB59" s="428"/>
      <c r="EC59" s="428"/>
    </row>
    <row r="60" spans="1:133" s="286" customFormat="1" ht="21" customHeight="1" x14ac:dyDescent="0.35">
      <c r="A60" s="245"/>
      <c r="B60" s="285" t="s">
        <v>99</v>
      </c>
      <c r="C60" s="643">
        <v>0</v>
      </c>
      <c r="D60" s="643">
        <v>0</v>
      </c>
      <c r="E60" s="643">
        <v>0</v>
      </c>
      <c r="F60" s="643">
        <v>0</v>
      </c>
      <c r="G60" s="643">
        <v>0</v>
      </c>
      <c r="H60" s="643">
        <v>0</v>
      </c>
      <c r="I60" s="643">
        <v>0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0</v>
      </c>
      <c r="P60" s="643">
        <v>0</v>
      </c>
      <c r="Q60" s="643">
        <v>0</v>
      </c>
      <c r="R60" s="643">
        <f>SUM(E60:Q60)</f>
        <v>0</v>
      </c>
      <c r="S60" s="643">
        <v>0</v>
      </c>
      <c r="T60" s="643">
        <v>41</v>
      </c>
      <c r="U60" s="643">
        <v>0</v>
      </c>
      <c r="V60" s="643">
        <v>0</v>
      </c>
      <c r="W60" s="643">
        <v>34</v>
      </c>
      <c r="X60" s="643">
        <v>8</v>
      </c>
      <c r="Y60" s="643">
        <v>0</v>
      </c>
      <c r="Z60" s="643">
        <v>0</v>
      </c>
      <c r="AA60" s="643">
        <v>0</v>
      </c>
      <c r="AB60" s="643">
        <v>0</v>
      </c>
      <c r="AC60" s="643">
        <v>0</v>
      </c>
      <c r="AD60" s="643">
        <v>0</v>
      </c>
      <c r="AE60" s="643">
        <v>0</v>
      </c>
      <c r="AF60" s="643">
        <v>0</v>
      </c>
      <c r="AG60" s="643">
        <v>1</v>
      </c>
      <c r="AH60" s="643">
        <v>150</v>
      </c>
      <c r="AI60" s="643">
        <v>137</v>
      </c>
      <c r="AJ60" s="643">
        <v>8</v>
      </c>
      <c r="AK60" s="643">
        <v>16</v>
      </c>
      <c r="AL60" s="643">
        <v>9</v>
      </c>
      <c r="AM60" s="643">
        <v>0</v>
      </c>
      <c r="AN60" s="643">
        <v>0</v>
      </c>
      <c r="AO60" s="643">
        <v>0</v>
      </c>
      <c r="AP60" s="644">
        <f>SUM(S60:AO60)+R60+C60+D60</f>
        <v>404</v>
      </c>
      <c r="AT60" s="427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8"/>
      <c r="CH60" s="425"/>
      <c r="CI60" s="429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8"/>
      <c r="DW60" s="428"/>
      <c r="DX60" s="428"/>
      <c r="DY60" s="428"/>
      <c r="DZ60" s="428"/>
      <c r="EA60" s="428"/>
      <c r="EB60" s="428"/>
      <c r="EC60" s="428"/>
    </row>
    <row r="61" spans="1:133" s="291" customFormat="1" ht="26.4" customHeight="1" x14ac:dyDescent="0.35">
      <c r="A61" s="289" t="s">
        <v>100</v>
      </c>
      <c r="B61" s="294"/>
      <c r="C61" s="647">
        <f t="shared" ref="C61:AP61" si="22">SUM(C62:C64)</f>
        <v>0</v>
      </c>
      <c r="D61" s="647">
        <f t="shared" si="22"/>
        <v>0</v>
      </c>
      <c r="E61" s="647">
        <f t="shared" si="22"/>
        <v>0</v>
      </c>
      <c r="F61" s="647">
        <f t="shared" si="22"/>
        <v>0</v>
      </c>
      <c r="G61" s="647">
        <f t="shared" si="22"/>
        <v>0</v>
      </c>
      <c r="H61" s="647">
        <f t="shared" si="22"/>
        <v>0</v>
      </c>
      <c r="I61" s="647">
        <f t="shared" si="22"/>
        <v>0</v>
      </c>
      <c r="J61" s="647">
        <f t="shared" si="22"/>
        <v>0</v>
      </c>
      <c r="K61" s="647">
        <f t="shared" si="22"/>
        <v>0</v>
      </c>
      <c r="L61" s="647">
        <f t="shared" si="22"/>
        <v>0</v>
      </c>
      <c r="M61" s="647">
        <f t="shared" si="22"/>
        <v>0</v>
      </c>
      <c r="N61" s="647">
        <f t="shared" si="22"/>
        <v>0</v>
      </c>
      <c r="O61" s="647">
        <f t="shared" si="22"/>
        <v>0</v>
      </c>
      <c r="P61" s="647">
        <f t="shared" si="22"/>
        <v>0</v>
      </c>
      <c r="Q61" s="647">
        <f t="shared" si="22"/>
        <v>37</v>
      </c>
      <c r="R61" s="647">
        <f t="shared" si="22"/>
        <v>37</v>
      </c>
      <c r="S61" s="647">
        <f t="shared" si="22"/>
        <v>11</v>
      </c>
      <c r="T61" s="647">
        <f t="shared" si="22"/>
        <v>181</v>
      </c>
      <c r="U61" s="647">
        <f t="shared" si="22"/>
        <v>0</v>
      </c>
      <c r="V61" s="647">
        <f t="shared" si="22"/>
        <v>0</v>
      </c>
      <c r="W61" s="647">
        <f t="shared" si="22"/>
        <v>805</v>
      </c>
      <c r="X61" s="647">
        <f t="shared" si="22"/>
        <v>42</v>
      </c>
      <c r="Y61" s="647">
        <f t="shared" si="22"/>
        <v>88</v>
      </c>
      <c r="Z61" s="647">
        <f t="shared" si="22"/>
        <v>126</v>
      </c>
      <c r="AA61" s="647">
        <f t="shared" si="22"/>
        <v>41</v>
      </c>
      <c r="AB61" s="647">
        <f t="shared" si="22"/>
        <v>3</v>
      </c>
      <c r="AC61" s="647">
        <f t="shared" si="22"/>
        <v>0</v>
      </c>
      <c r="AD61" s="647">
        <f t="shared" si="22"/>
        <v>53</v>
      </c>
      <c r="AE61" s="647">
        <f t="shared" si="22"/>
        <v>122</v>
      </c>
      <c r="AF61" s="647">
        <f t="shared" si="22"/>
        <v>0</v>
      </c>
      <c r="AG61" s="647">
        <f t="shared" si="22"/>
        <v>107</v>
      </c>
      <c r="AH61" s="647">
        <f t="shared" si="22"/>
        <v>2596</v>
      </c>
      <c r="AI61" s="647">
        <f t="shared" si="22"/>
        <v>2446</v>
      </c>
      <c r="AJ61" s="647">
        <f t="shared" si="22"/>
        <v>485</v>
      </c>
      <c r="AK61" s="647">
        <f t="shared" si="22"/>
        <v>323</v>
      </c>
      <c r="AL61" s="647">
        <f t="shared" si="22"/>
        <v>50</v>
      </c>
      <c r="AM61" s="647">
        <f t="shared" si="22"/>
        <v>0</v>
      </c>
      <c r="AN61" s="647">
        <f t="shared" si="22"/>
        <v>0</v>
      </c>
      <c r="AO61" s="647">
        <f t="shared" si="22"/>
        <v>0</v>
      </c>
      <c r="AP61" s="648">
        <f t="shared" si="22"/>
        <v>7516</v>
      </c>
      <c r="AT61" s="427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4"/>
      <c r="CH61" s="431"/>
      <c r="CI61" s="429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37"/>
      <c r="DW61" s="437"/>
      <c r="DX61" s="437"/>
      <c r="DY61" s="437"/>
      <c r="DZ61" s="437"/>
      <c r="EA61" s="437"/>
      <c r="EB61" s="437"/>
      <c r="EC61" s="437"/>
    </row>
    <row r="62" spans="1:133" s="286" customFormat="1" ht="21" customHeight="1" x14ac:dyDescent="0.35">
      <c r="A62" s="245"/>
      <c r="B62" s="285" t="s">
        <v>101</v>
      </c>
      <c r="C62" s="643">
        <v>0</v>
      </c>
      <c r="D62" s="643">
        <v>0</v>
      </c>
      <c r="E62" s="643">
        <v>0</v>
      </c>
      <c r="F62" s="643">
        <v>0</v>
      </c>
      <c r="G62" s="643">
        <v>0</v>
      </c>
      <c r="H62" s="643">
        <v>0</v>
      </c>
      <c r="I62" s="643">
        <v>0</v>
      </c>
      <c r="J62" s="643">
        <v>0</v>
      </c>
      <c r="K62" s="643">
        <v>0</v>
      </c>
      <c r="L62" s="643">
        <v>0</v>
      </c>
      <c r="M62" s="643">
        <v>0</v>
      </c>
      <c r="N62" s="643">
        <v>0</v>
      </c>
      <c r="O62" s="643">
        <v>0</v>
      </c>
      <c r="P62" s="643">
        <v>0</v>
      </c>
      <c r="Q62" s="643">
        <v>0</v>
      </c>
      <c r="R62" s="643">
        <f>SUM(E62:Q62)</f>
        <v>0</v>
      </c>
      <c r="S62" s="643">
        <v>0</v>
      </c>
      <c r="T62" s="643">
        <v>22</v>
      </c>
      <c r="U62" s="643">
        <v>0</v>
      </c>
      <c r="V62" s="643">
        <v>0</v>
      </c>
      <c r="W62" s="643">
        <v>115</v>
      </c>
      <c r="X62" s="643">
        <v>17</v>
      </c>
      <c r="Y62" s="643">
        <v>0</v>
      </c>
      <c r="Z62" s="643">
        <v>4</v>
      </c>
      <c r="AA62" s="643">
        <v>0</v>
      </c>
      <c r="AB62" s="643">
        <v>0</v>
      </c>
      <c r="AC62" s="643">
        <v>0</v>
      </c>
      <c r="AD62" s="643">
        <v>0</v>
      </c>
      <c r="AE62" s="643">
        <v>0</v>
      </c>
      <c r="AF62" s="643">
        <v>0</v>
      </c>
      <c r="AG62" s="643">
        <v>22</v>
      </c>
      <c r="AH62" s="643">
        <v>253</v>
      </c>
      <c r="AI62" s="643">
        <v>348</v>
      </c>
      <c r="AJ62" s="643">
        <v>0</v>
      </c>
      <c r="AK62" s="643">
        <v>77</v>
      </c>
      <c r="AL62" s="643">
        <v>10</v>
      </c>
      <c r="AM62" s="643">
        <v>0</v>
      </c>
      <c r="AN62" s="643">
        <v>0</v>
      </c>
      <c r="AO62" s="643">
        <v>0</v>
      </c>
      <c r="AP62" s="644">
        <f>SUM(S62:AO62)+R62+C62+D62</f>
        <v>868</v>
      </c>
      <c r="AT62" s="427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8"/>
      <c r="CH62" s="425"/>
      <c r="CI62" s="429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8"/>
      <c r="DW62" s="428"/>
      <c r="DX62" s="428"/>
      <c r="DY62" s="428"/>
      <c r="DZ62" s="428"/>
      <c r="EA62" s="428"/>
      <c r="EB62" s="428"/>
      <c r="EC62" s="428"/>
    </row>
    <row r="63" spans="1:133" s="286" customFormat="1" ht="21" customHeight="1" x14ac:dyDescent="0.35">
      <c r="A63" s="245"/>
      <c r="B63" s="285" t="s">
        <v>100</v>
      </c>
      <c r="C63" s="643">
        <v>0</v>
      </c>
      <c r="D63" s="643">
        <v>0</v>
      </c>
      <c r="E63" s="643">
        <v>0</v>
      </c>
      <c r="F63" s="643">
        <v>0</v>
      </c>
      <c r="G63" s="643">
        <v>0</v>
      </c>
      <c r="H63" s="643">
        <v>0</v>
      </c>
      <c r="I63" s="643">
        <v>0</v>
      </c>
      <c r="J63" s="643">
        <v>0</v>
      </c>
      <c r="K63" s="643">
        <v>0</v>
      </c>
      <c r="L63" s="643">
        <v>0</v>
      </c>
      <c r="M63" s="643">
        <v>0</v>
      </c>
      <c r="N63" s="643">
        <v>0</v>
      </c>
      <c r="O63" s="643">
        <v>0</v>
      </c>
      <c r="P63" s="643">
        <v>0</v>
      </c>
      <c r="Q63" s="643">
        <v>37</v>
      </c>
      <c r="R63" s="643">
        <f>SUM(E63:Q63)</f>
        <v>37</v>
      </c>
      <c r="S63" s="643">
        <v>11</v>
      </c>
      <c r="T63" s="643">
        <v>150</v>
      </c>
      <c r="U63" s="643">
        <v>0</v>
      </c>
      <c r="V63" s="643">
        <v>0</v>
      </c>
      <c r="W63" s="643">
        <v>616</v>
      </c>
      <c r="X63" s="643">
        <v>20</v>
      </c>
      <c r="Y63" s="643">
        <v>88</v>
      </c>
      <c r="Z63" s="643">
        <v>122</v>
      </c>
      <c r="AA63" s="643">
        <v>41</v>
      </c>
      <c r="AB63" s="643">
        <v>3</v>
      </c>
      <c r="AC63" s="643">
        <v>0</v>
      </c>
      <c r="AD63" s="643">
        <v>53</v>
      </c>
      <c r="AE63" s="643">
        <v>112</v>
      </c>
      <c r="AF63" s="643">
        <v>0</v>
      </c>
      <c r="AG63" s="643">
        <v>83</v>
      </c>
      <c r="AH63" s="643">
        <v>2220</v>
      </c>
      <c r="AI63" s="643">
        <v>1978</v>
      </c>
      <c r="AJ63" s="643">
        <v>485</v>
      </c>
      <c r="AK63" s="643">
        <v>151</v>
      </c>
      <c r="AL63" s="643">
        <v>32</v>
      </c>
      <c r="AM63" s="643">
        <v>0</v>
      </c>
      <c r="AN63" s="643">
        <v>0</v>
      </c>
      <c r="AO63" s="643">
        <v>0</v>
      </c>
      <c r="AP63" s="644">
        <f>SUM(S63:AO63)+R63+C63+D63</f>
        <v>6202</v>
      </c>
      <c r="AT63" s="427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8"/>
      <c r="CH63" s="425"/>
      <c r="CI63" s="429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8"/>
      <c r="DW63" s="428"/>
      <c r="DX63" s="428"/>
      <c r="DY63" s="428"/>
      <c r="DZ63" s="428"/>
      <c r="EA63" s="428"/>
      <c r="EB63" s="428"/>
      <c r="EC63" s="428"/>
    </row>
    <row r="64" spans="1:133" s="286" customFormat="1" ht="21" customHeight="1" x14ac:dyDescent="0.35">
      <c r="A64" s="245"/>
      <c r="B64" s="285" t="s">
        <v>102</v>
      </c>
      <c r="C64" s="643">
        <v>0</v>
      </c>
      <c r="D64" s="643">
        <v>0</v>
      </c>
      <c r="E64" s="643">
        <v>0</v>
      </c>
      <c r="F64" s="643">
        <v>0</v>
      </c>
      <c r="G64" s="643">
        <v>0</v>
      </c>
      <c r="H64" s="643">
        <v>0</v>
      </c>
      <c r="I64" s="643">
        <v>0</v>
      </c>
      <c r="J64" s="643">
        <v>0</v>
      </c>
      <c r="K64" s="643">
        <v>0</v>
      </c>
      <c r="L64" s="643">
        <v>0</v>
      </c>
      <c r="M64" s="643">
        <v>0</v>
      </c>
      <c r="N64" s="643">
        <v>0</v>
      </c>
      <c r="O64" s="643">
        <v>0</v>
      </c>
      <c r="P64" s="643">
        <v>0</v>
      </c>
      <c r="Q64" s="643">
        <v>0</v>
      </c>
      <c r="R64" s="643">
        <f>SUM(E64:Q64)</f>
        <v>0</v>
      </c>
      <c r="S64" s="643">
        <v>0</v>
      </c>
      <c r="T64" s="643">
        <v>9</v>
      </c>
      <c r="U64" s="643">
        <v>0</v>
      </c>
      <c r="V64" s="643">
        <v>0</v>
      </c>
      <c r="W64" s="643">
        <v>74</v>
      </c>
      <c r="X64" s="643">
        <v>5</v>
      </c>
      <c r="Y64" s="643">
        <v>0</v>
      </c>
      <c r="Z64" s="643">
        <v>0</v>
      </c>
      <c r="AA64" s="643">
        <v>0</v>
      </c>
      <c r="AB64" s="643">
        <v>0</v>
      </c>
      <c r="AC64" s="643">
        <v>0</v>
      </c>
      <c r="AD64" s="643">
        <v>0</v>
      </c>
      <c r="AE64" s="643">
        <v>10</v>
      </c>
      <c r="AF64" s="643">
        <v>0</v>
      </c>
      <c r="AG64" s="643">
        <v>2</v>
      </c>
      <c r="AH64" s="643">
        <v>123</v>
      </c>
      <c r="AI64" s="643">
        <v>120</v>
      </c>
      <c r="AJ64" s="643">
        <v>0</v>
      </c>
      <c r="AK64" s="643">
        <v>95</v>
      </c>
      <c r="AL64" s="643">
        <v>8</v>
      </c>
      <c r="AM64" s="643">
        <v>0</v>
      </c>
      <c r="AN64" s="643">
        <v>0</v>
      </c>
      <c r="AO64" s="643">
        <v>0</v>
      </c>
      <c r="AP64" s="644">
        <f>SUM(S64:AO64)+R64+C64+D64</f>
        <v>446</v>
      </c>
      <c r="AT64" s="427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8"/>
      <c r="CH64" s="425"/>
      <c r="CI64" s="429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8"/>
      <c r="DW64" s="428"/>
      <c r="DX64" s="428"/>
      <c r="DY64" s="428"/>
      <c r="DZ64" s="428"/>
      <c r="EA64" s="428"/>
      <c r="EB64" s="428"/>
      <c r="EC64" s="428"/>
    </row>
    <row r="65" spans="1:133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v>0</v>
      </c>
      <c r="S65" s="647">
        <v>0</v>
      </c>
      <c r="T65" s="647">
        <v>0</v>
      </c>
      <c r="U65" s="647">
        <v>0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0</v>
      </c>
      <c r="AD65" s="647">
        <v>0</v>
      </c>
      <c r="AE65" s="647">
        <v>0</v>
      </c>
      <c r="AF65" s="647">
        <v>0</v>
      </c>
      <c r="AG65" s="647">
        <v>0</v>
      </c>
      <c r="AH65" s="647">
        <v>0</v>
      </c>
      <c r="AI65" s="647">
        <v>11</v>
      </c>
      <c r="AJ65" s="647">
        <v>0</v>
      </c>
      <c r="AK65" s="647">
        <v>0</v>
      </c>
      <c r="AL65" s="647">
        <v>0</v>
      </c>
      <c r="AM65" s="647">
        <v>0</v>
      </c>
      <c r="AN65" s="647">
        <v>0</v>
      </c>
      <c r="AO65" s="647">
        <v>0</v>
      </c>
      <c r="AP65" s="648">
        <f>SUM(S65:AO65)+R65+C65+D65</f>
        <v>11</v>
      </c>
      <c r="AT65" s="427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8"/>
      <c r="CH65" s="425"/>
      <c r="CI65" s="429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429"/>
      <c r="CY65" s="429"/>
      <c r="CZ65" s="429"/>
      <c r="DA65" s="429"/>
      <c r="DB65" s="429"/>
      <c r="DC65" s="429"/>
      <c r="DD65" s="429"/>
      <c r="DE65" s="429"/>
      <c r="DF65" s="429"/>
      <c r="DG65" s="429"/>
      <c r="DH65" s="429"/>
      <c r="DI65" s="429"/>
      <c r="DJ65" s="429"/>
      <c r="DK65" s="429"/>
      <c r="DL65" s="429"/>
      <c r="DM65" s="429"/>
      <c r="DN65" s="429"/>
      <c r="DO65" s="429"/>
      <c r="DP65" s="429"/>
      <c r="DQ65" s="429"/>
      <c r="DR65" s="429"/>
      <c r="DS65" s="429"/>
      <c r="DT65" s="429"/>
      <c r="DU65" s="429"/>
      <c r="DV65" s="428"/>
      <c r="DW65" s="428"/>
      <c r="DX65" s="428"/>
      <c r="DY65" s="428"/>
      <c r="DZ65" s="428"/>
      <c r="EA65" s="428"/>
      <c r="EB65" s="428"/>
      <c r="EC65" s="428"/>
    </row>
    <row r="66" spans="1:133" s="286" customFormat="1" ht="42" customHeight="1" x14ac:dyDescent="0.35">
      <c r="A66" s="743" t="s">
        <v>297</v>
      </c>
      <c r="B66" s="725"/>
      <c r="C66" s="647">
        <v>0</v>
      </c>
      <c r="D66" s="647">
        <v>0</v>
      </c>
      <c r="E66" s="647">
        <v>0</v>
      </c>
      <c r="F66" s="647">
        <v>0</v>
      </c>
      <c r="G66" s="647">
        <v>0</v>
      </c>
      <c r="H66" s="647">
        <v>0</v>
      </c>
      <c r="I66" s="647">
        <v>0</v>
      </c>
      <c r="J66" s="647">
        <v>0</v>
      </c>
      <c r="K66" s="647">
        <v>0</v>
      </c>
      <c r="L66" s="647">
        <v>0</v>
      </c>
      <c r="M66" s="647">
        <v>0</v>
      </c>
      <c r="N66" s="647">
        <v>0</v>
      </c>
      <c r="O66" s="647">
        <v>0</v>
      </c>
      <c r="P66" s="647">
        <v>0</v>
      </c>
      <c r="Q66" s="647">
        <v>0</v>
      </c>
      <c r="R66" s="647">
        <v>0</v>
      </c>
      <c r="S66" s="647">
        <v>0</v>
      </c>
      <c r="T66" s="647">
        <v>4</v>
      </c>
      <c r="U66" s="647">
        <v>0</v>
      </c>
      <c r="V66" s="647">
        <v>0</v>
      </c>
      <c r="W66" s="647">
        <v>86</v>
      </c>
      <c r="X66" s="647">
        <v>4</v>
      </c>
      <c r="Y66" s="647">
        <v>27</v>
      </c>
      <c r="Z66" s="647">
        <v>21</v>
      </c>
      <c r="AA66" s="647">
        <v>0</v>
      </c>
      <c r="AB66" s="647">
        <v>0</v>
      </c>
      <c r="AC66" s="647">
        <v>0</v>
      </c>
      <c r="AD66" s="647">
        <v>0</v>
      </c>
      <c r="AE66" s="647">
        <v>0</v>
      </c>
      <c r="AF66" s="647">
        <v>0</v>
      </c>
      <c r="AG66" s="647">
        <v>17</v>
      </c>
      <c r="AH66" s="647">
        <v>260</v>
      </c>
      <c r="AI66" s="647">
        <v>314</v>
      </c>
      <c r="AJ66" s="647">
        <v>0</v>
      </c>
      <c r="AK66" s="647">
        <v>28</v>
      </c>
      <c r="AL66" s="647">
        <v>28</v>
      </c>
      <c r="AM66" s="647">
        <v>0</v>
      </c>
      <c r="AN66" s="647">
        <v>0</v>
      </c>
      <c r="AO66" s="647">
        <v>0</v>
      </c>
      <c r="AP66" s="648">
        <f>SUM(S66:AO66)+R66+C66+D66</f>
        <v>789</v>
      </c>
      <c r="AT66" s="427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8"/>
      <c r="CH66" s="425"/>
      <c r="CI66" s="429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429"/>
      <c r="CY66" s="429"/>
      <c r="CZ66" s="429"/>
      <c r="DA66" s="429"/>
      <c r="DB66" s="429"/>
      <c r="DC66" s="429"/>
      <c r="DD66" s="429"/>
      <c r="DE66" s="429"/>
      <c r="DF66" s="429"/>
      <c r="DG66" s="429"/>
      <c r="DH66" s="429"/>
      <c r="DI66" s="429"/>
      <c r="DJ66" s="429"/>
      <c r="DK66" s="429"/>
      <c r="DL66" s="429"/>
      <c r="DM66" s="429"/>
      <c r="DN66" s="429"/>
      <c r="DO66" s="429"/>
      <c r="DP66" s="429"/>
      <c r="DQ66" s="429"/>
      <c r="DR66" s="429"/>
      <c r="DS66" s="429"/>
      <c r="DT66" s="429"/>
      <c r="DU66" s="429"/>
      <c r="DV66" s="428"/>
      <c r="DW66" s="428"/>
      <c r="DX66" s="428"/>
      <c r="DY66" s="428"/>
      <c r="DZ66" s="428"/>
      <c r="EA66" s="428"/>
      <c r="EB66" s="428"/>
      <c r="EC66" s="428"/>
    </row>
    <row r="67" spans="1:133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28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  <c r="DX67" s="428"/>
      <c r="DY67" s="428"/>
      <c r="DZ67" s="428"/>
      <c r="EA67" s="428"/>
      <c r="EB67" s="428"/>
      <c r="EC67" s="428"/>
    </row>
    <row r="68" spans="1:133" s="298" customFormat="1" ht="35.25" customHeight="1" thickBot="1" x14ac:dyDescent="0.3">
      <c r="A68" s="296" t="s">
        <v>103</v>
      </c>
      <c r="B68" s="297"/>
      <c r="C68" s="249">
        <f t="shared" ref="C68:AP68" si="23">C8+C10+C39</f>
        <v>1</v>
      </c>
      <c r="D68" s="249">
        <f t="shared" si="23"/>
        <v>0</v>
      </c>
      <c r="E68" s="249">
        <f t="shared" si="23"/>
        <v>4</v>
      </c>
      <c r="F68" s="249">
        <f t="shared" si="23"/>
        <v>0</v>
      </c>
      <c r="G68" s="249">
        <f t="shared" si="23"/>
        <v>0</v>
      </c>
      <c r="H68" s="249">
        <f t="shared" si="23"/>
        <v>0</v>
      </c>
      <c r="I68" s="249">
        <f t="shared" si="23"/>
        <v>0</v>
      </c>
      <c r="J68" s="249">
        <f t="shared" si="23"/>
        <v>0</v>
      </c>
      <c r="K68" s="249">
        <f t="shared" si="23"/>
        <v>0</v>
      </c>
      <c r="L68" s="249">
        <f t="shared" si="23"/>
        <v>0</v>
      </c>
      <c r="M68" s="249">
        <f t="shared" si="23"/>
        <v>0</v>
      </c>
      <c r="N68" s="249">
        <f t="shared" si="23"/>
        <v>0</v>
      </c>
      <c r="O68" s="249">
        <f t="shared" si="23"/>
        <v>0</v>
      </c>
      <c r="P68" s="249">
        <f t="shared" si="23"/>
        <v>0</v>
      </c>
      <c r="Q68" s="249">
        <f t="shared" si="23"/>
        <v>206</v>
      </c>
      <c r="R68" s="249">
        <f t="shared" si="23"/>
        <v>210</v>
      </c>
      <c r="S68" s="249">
        <f t="shared" si="23"/>
        <v>139</v>
      </c>
      <c r="T68" s="249">
        <f t="shared" si="23"/>
        <v>2677</v>
      </c>
      <c r="U68" s="249">
        <f t="shared" si="23"/>
        <v>96</v>
      </c>
      <c r="V68" s="249">
        <f t="shared" si="23"/>
        <v>0</v>
      </c>
      <c r="W68" s="249">
        <f t="shared" si="23"/>
        <v>21803</v>
      </c>
      <c r="X68" s="249">
        <f t="shared" si="23"/>
        <v>608</v>
      </c>
      <c r="Y68" s="249">
        <f t="shared" si="23"/>
        <v>1787</v>
      </c>
      <c r="Z68" s="249">
        <f t="shared" si="23"/>
        <v>5165</v>
      </c>
      <c r="AA68" s="249">
        <f t="shared" si="23"/>
        <v>670</v>
      </c>
      <c r="AB68" s="249">
        <f t="shared" si="23"/>
        <v>1403</v>
      </c>
      <c r="AC68" s="249">
        <f t="shared" si="23"/>
        <v>128</v>
      </c>
      <c r="AD68" s="249">
        <f t="shared" si="23"/>
        <v>324</v>
      </c>
      <c r="AE68" s="249">
        <f t="shared" si="23"/>
        <v>4006</v>
      </c>
      <c r="AF68" s="249">
        <f t="shared" si="23"/>
        <v>133</v>
      </c>
      <c r="AG68" s="249">
        <f t="shared" si="23"/>
        <v>3280</v>
      </c>
      <c r="AH68" s="249">
        <f t="shared" si="23"/>
        <v>37206</v>
      </c>
      <c r="AI68" s="249">
        <f t="shared" si="23"/>
        <v>55535</v>
      </c>
      <c r="AJ68" s="249">
        <f t="shared" si="23"/>
        <v>8899</v>
      </c>
      <c r="AK68" s="249">
        <f t="shared" si="23"/>
        <v>6555</v>
      </c>
      <c r="AL68" s="249">
        <f t="shared" si="23"/>
        <v>4304</v>
      </c>
      <c r="AM68" s="249">
        <f t="shared" si="23"/>
        <v>195</v>
      </c>
      <c r="AN68" s="249">
        <f t="shared" si="23"/>
        <v>0</v>
      </c>
      <c r="AO68" s="249">
        <f t="shared" si="23"/>
        <v>1103</v>
      </c>
      <c r="AP68" s="250">
        <f t="shared" si="23"/>
        <v>156227</v>
      </c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  <c r="DX68" s="434"/>
      <c r="DY68" s="434"/>
      <c r="DZ68" s="434"/>
      <c r="EA68" s="434"/>
      <c r="EB68" s="434"/>
      <c r="EC68" s="434"/>
    </row>
    <row r="69" spans="1:133" s="524" customFormat="1" ht="18" customHeight="1" x14ac:dyDescent="0.3">
      <c r="A69" s="572" t="s">
        <v>282</v>
      </c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  <c r="CX69" s="525"/>
      <c r="CY69" s="525"/>
      <c r="CZ69" s="525"/>
      <c r="DA69" s="525"/>
      <c r="DB69" s="525"/>
      <c r="DC69" s="525"/>
      <c r="DD69" s="525"/>
      <c r="DE69" s="525"/>
      <c r="DF69" s="525"/>
      <c r="DG69" s="525"/>
      <c r="DH69" s="525"/>
      <c r="DI69" s="525"/>
      <c r="DJ69" s="525"/>
      <c r="DK69" s="525"/>
      <c r="DL69" s="525"/>
      <c r="DM69" s="525"/>
      <c r="DN69" s="525"/>
      <c r="DO69" s="525"/>
      <c r="DP69" s="525"/>
      <c r="DQ69" s="525"/>
      <c r="DR69" s="525"/>
      <c r="DS69" s="525"/>
      <c r="DT69" s="525"/>
      <c r="DU69" s="525"/>
      <c r="DV69" s="525"/>
      <c r="DW69" s="525"/>
      <c r="DX69" s="525"/>
      <c r="DY69" s="525"/>
      <c r="DZ69" s="525"/>
      <c r="EA69" s="525"/>
      <c r="EB69" s="525"/>
      <c r="EC69" s="525"/>
    </row>
    <row r="70" spans="1:133" s="270" customFormat="1" ht="15" x14ac:dyDescent="0.25">
      <c r="C70" s="276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  <c r="DX70" s="420"/>
      <c r="DY70" s="420"/>
      <c r="DZ70" s="420"/>
      <c r="EA70" s="420"/>
      <c r="EB70" s="420"/>
      <c r="EC70" s="420"/>
    </row>
    <row r="71" spans="1:133" s="270" customFormat="1" ht="10.95" customHeight="1" x14ac:dyDescent="0.25">
      <c r="C71" s="276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  <c r="DX71" s="420"/>
      <c r="DY71" s="420"/>
      <c r="DZ71" s="420"/>
      <c r="EA71" s="420"/>
      <c r="EB71" s="420"/>
      <c r="EC71" s="420"/>
    </row>
    <row r="72" spans="1:133" s="270" customFormat="1" ht="10.95" customHeight="1" x14ac:dyDescent="0.25">
      <c r="C72" s="276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  <c r="DX72" s="420"/>
      <c r="DY72" s="420"/>
      <c r="DZ72" s="420"/>
      <c r="EA72" s="420"/>
      <c r="EB72" s="420"/>
      <c r="EC72" s="420"/>
    </row>
    <row r="73" spans="1:133" s="270" customFormat="1" ht="15" x14ac:dyDescent="0.25">
      <c r="C73" s="276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  <c r="DX73" s="420"/>
      <c r="DY73" s="420"/>
      <c r="DZ73" s="420"/>
      <c r="EA73" s="420"/>
      <c r="EB73" s="420"/>
      <c r="EC73" s="420"/>
    </row>
    <row r="74" spans="1:133" s="270" customFormat="1" ht="15" x14ac:dyDescent="0.25"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  <c r="DX74" s="420"/>
      <c r="DY74" s="420"/>
      <c r="DZ74" s="420"/>
      <c r="EA74" s="420"/>
      <c r="EB74" s="420"/>
      <c r="EC74" s="420"/>
    </row>
    <row r="75" spans="1:133" s="270" customFormat="1" ht="15" x14ac:dyDescent="0.25"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  <c r="DX75" s="420"/>
      <c r="DY75" s="420"/>
      <c r="DZ75" s="420"/>
      <c r="EA75" s="420"/>
      <c r="EB75" s="420"/>
      <c r="EC75" s="420"/>
    </row>
    <row r="76" spans="1:133" s="270" customFormat="1" ht="15" x14ac:dyDescent="0.25"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  <c r="DX76" s="420"/>
      <c r="DY76" s="420"/>
      <c r="DZ76" s="420"/>
      <c r="EA76" s="420"/>
      <c r="EB76" s="420"/>
      <c r="EC76" s="420"/>
    </row>
    <row r="77" spans="1:133" s="270" customFormat="1" ht="15" x14ac:dyDescent="0.25"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  <c r="DX77" s="420"/>
      <c r="DY77" s="420"/>
      <c r="DZ77" s="420"/>
      <c r="EA77" s="420"/>
      <c r="EB77" s="420"/>
      <c r="EC77" s="420"/>
    </row>
    <row r="78" spans="1:133" s="270" customFormat="1" ht="15" x14ac:dyDescent="0.25"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  <c r="DX78" s="420"/>
      <c r="DY78" s="420"/>
      <c r="DZ78" s="420"/>
      <c r="EA78" s="420"/>
      <c r="EB78" s="420"/>
      <c r="EC78" s="420"/>
    </row>
    <row r="79" spans="1:133" s="270" customFormat="1" ht="15" x14ac:dyDescent="0.25"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  <c r="DX79" s="420"/>
      <c r="DY79" s="420"/>
      <c r="DZ79" s="420"/>
      <c r="EA79" s="420"/>
      <c r="EB79" s="420"/>
      <c r="EC79" s="420"/>
    </row>
    <row r="80" spans="1:133" s="270" customFormat="1" ht="15" x14ac:dyDescent="0.25"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  <c r="DX80" s="420"/>
      <c r="DY80" s="420"/>
      <c r="DZ80" s="420"/>
      <c r="EA80" s="420"/>
      <c r="EB80" s="420"/>
      <c r="EC80" s="420"/>
    </row>
    <row r="81" spans="46:133" s="270" customFormat="1" ht="15" x14ac:dyDescent="0.25"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  <c r="DX81" s="420"/>
      <c r="DY81" s="420"/>
      <c r="DZ81" s="420"/>
      <c r="EA81" s="420"/>
      <c r="EB81" s="420"/>
      <c r="EC81" s="420"/>
    </row>
    <row r="82" spans="46:133" s="270" customFormat="1" ht="15" x14ac:dyDescent="0.25"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  <c r="DX82" s="420"/>
      <c r="DY82" s="420"/>
      <c r="DZ82" s="420"/>
      <c r="EA82" s="420"/>
      <c r="EB82" s="420"/>
      <c r="EC82" s="420"/>
    </row>
    <row r="83" spans="46:133" s="270" customFormat="1" ht="15" x14ac:dyDescent="0.25"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  <c r="DX83" s="420"/>
      <c r="DY83" s="420"/>
      <c r="DZ83" s="420"/>
      <c r="EA83" s="420"/>
      <c r="EB83" s="420"/>
      <c r="EC83" s="420"/>
    </row>
    <row r="84" spans="46:133" s="270" customFormat="1" ht="15" x14ac:dyDescent="0.25"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  <c r="DX84" s="420"/>
      <c r="DY84" s="420"/>
      <c r="DZ84" s="420"/>
      <c r="EA84" s="420"/>
      <c r="EB84" s="420"/>
      <c r="EC84" s="420"/>
    </row>
    <row r="85" spans="46:133" s="270" customFormat="1" ht="15" x14ac:dyDescent="0.25"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  <c r="DX85" s="420"/>
      <c r="DY85" s="420"/>
      <c r="DZ85" s="420"/>
      <c r="EA85" s="420"/>
      <c r="EB85" s="420"/>
      <c r="EC85" s="420"/>
    </row>
    <row r="86" spans="46:133" s="270" customFormat="1" ht="15" x14ac:dyDescent="0.25"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  <c r="DX86" s="420"/>
      <c r="DY86" s="420"/>
      <c r="DZ86" s="420"/>
      <c r="EA86" s="420"/>
      <c r="EB86" s="420"/>
      <c r="EC86" s="420"/>
    </row>
    <row r="87" spans="46:133" s="270" customFormat="1" ht="15" x14ac:dyDescent="0.25"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  <c r="DX87" s="420"/>
      <c r="DY87" s="420"/>
      <c r="DZ87" s="420"/>
      <c r="EA87" s="420"/>
      <c r="EB87" s="420"/>
      <c r="EC87" s="420"/>
    </row>
    <row r="88" spans="46:133" s="270" customFormat="1" ht="15" x14ac:dyDescent="0.25"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  <c r="DX88" s="420"/>
      <c r="DY88" s="420"/>
      <c r="DZ88" s="420"/>
      <c r="EA88" s="420"/>
      <c r="EB88" s="420"/>
      <c r="EC88" s="420"/>
    </row>
    <row r="89" spans="46:133" s="270" customFormat="1" ht="15" x14ac:dyDescent="0.25"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  <c r="DX89" s="420"/>
      <c r="DY89" s="420"/>
      <c r="DZ89" s="420"/>
      <c r="EA89" s="420"/>
      <c r="EB89" s="420"/>
      <c r="EC89" s="420"/>
    </row>
    <row r="90" spans="46:133" s="270" customFormat="1" ht="15" x14ac:dyDescent="0.25"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  <c r="DX90" s="420"/>
      <c r="DY90" s="420"/>
      <c r="DZ90" s="420"/>
      <c r="EA90" s="420"/>
      <c r="EB90" s="420"/>
      <c r="EC90" s="420"/>
    </row>
    <row r="91" spans="46:133" s="270" customFormat="1" ht="15" x14ac:dyDescent="0.25"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  <c r="DX91" s="420"/>
      <c r="DY91" s="420"/>
      <c r="DZ91" s="420"/>
      <c r="EA91" s="420"/>
      <c r="EB91" s="420"/>
      <c r="EC91" s="420"/>
    </row>
    <row r="92" spans="46:133" s="270" customFormat="1" ht="15" x14ac:dyDescent="0.25"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  <c r="DX92" s="420"/>
      <c r="DY92" s="420"/>
      <c r="DZ92" s="420"/>
      <c r="EA92" s="420"/>
      <c r="EB92" s="420"/>
      <c r="EC92" s="420"/>
    </row>
    <row r="93" spans="46:133" s="270" customFormat="1" ht="15" x14ac:dyDescent="0.25"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  <c r="DX93" s="420"/>
      <c r="DY93" s="420"/>
      <c r="DZ93" s="420"/>
      <c r="EA93" s="420"/>
      <c r="EB93" s="420"/>
      <c r="EC93" s="420"/>
    </row>
    <row r="94" spans="46:133" s="270" customFormat="1" ht="15" x14ac:dyDescent="0.25"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  <c r="DX94" s="420"/>
      <c r="DY94" s="420"/>
      <c r="DZ94" s="420"/>
      <c r="EA94" s="420"/>
      <c r="EB94" s="420"/>
      <c r="EC94" s="420"/>
    </row>
    <row r="95" spans="46:133" s="270" customFormat="1" ht="15" x14ac:dyDescent="0.25"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  <c r="DX95" s="420"/>
      <c r="DY95" s="420"/>
      <c r="DZ95" s="420"/>
      <c r="EA95" s="420"/>
      <c r="EB95" s="420"/>
      <c r="EC95" s="420"/>
    </row>
    <row r="96" spans="46:133" s="270" customFormat="1" ht="15" x14ac:dyDescent="0.25"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  <c r="DX96" s="420"/>
      <c r="DY96" s="420"/>
      <c r="DZ96" s="420"/>
      <c r="EA96" s="420"/>
      <c r="EB96" s="420"/>
      <c r="EC96" s="420"/>
    </row>
    <row r="97" spans="46:133" s="270" customFormat="1" ht="15" x14ac:dyDescent="0.25"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  <c r="DX97" s="420"/>
      <c r="DY97" s="420"/>
      <c r="DZ97" s="420"/>
      <c r="EA97" s="420"/>
      <c r="EB97" s="420"/>
      <c r="EC97" s="420"/>
    </row>
    <row r="98" spans="46:133" s="270" customFormat="1" ht="15" x14ac:dyDescent="0.25"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  <c r="DX98" s="420"/>
      <c r="DY98" s="420"/>
      <c r="DZ98" s="420"/>
      <c r="EA98" s="420"/>
      <c r="EB98" s="420"/>
      <c r="EC98" s="420"/>
    </row>
    <row r="99" spans="46:133" s="270" customFormat="1" ht="15" x14ac:dyDescent="0.25"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  <c r="DX99" s="420"/>
      <c r="DY99" s="420"/>
      <c r="DZ99" s="420"/>
      <c r="EA99" s="420"/>
      <c r="EB99" s="420"/>
      <c r="EC99" s="420"/>
    </row>
    <row r="100" spans="46:133" s="270" customFormat="1" ht="15" x14ac:dyDescent="0.25"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  <c r="DX100" s="420"/>
      <c r="DY100" s="420"/>
      <c r="DZ100" s="420"/>
      <c r="EA100" s="420"/>
      <c r="EB100" s="420"/>
      <c r="EC100" s="420"/>
    </row>
    <row r="101" spans="46:133" s="270" customFormat="1" ht="15" x14ac:dyDescent="0.25"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  <c r="DX101" s="420"/>
      <c r="DY101" s="420"/>
      <c r="DZ101" s="420"/>
      <c r="EA101" s="420"/>
      <c r="EB101" s="420"/>
      <c r="EC101" s="420"/>
    </row>
    <row r="102" spans="46:133" s="270" customFormat="1" ht="15" x14ac:dyDescent="0.25"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  <c r="DX102" s="420"/>
      <c r="DY102" s="420"/>
      <c r="DZ102" s="420"/>
      <c r="EA102" s="420"/>
      <c r="EB102" s="420"/>
      <c r="EC102" s="420"/>
    </row>
    <row r="103" spans="46:133" s="270" customFormat="1" ht="15" x14ac:dyDescent="0.25"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  <c r="DX103" s="420"/>
      <c r="DY103" s="420"/>
      <c r="DZ103" s="420"/>
      <c r="EA103" s="420"/>
      <c r="EB103" s="420"/>
      <c r="EC103" s="420"/>
    </row>
    <row r="104" spans="46:133" s="270" customFormat="1" ht="15" x14ac:dyDescent="0.25"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  <c r="DX104" s="420"/>
      <c r="DY104" s="420"/>
      <c r="DZ104" s="420"/>
      <c r="EA104" s="420"/>
      <c r="EB104" s="420"/>
      <c r="EC104" s="420"/>
    </row>
    <row r="105" spans="46:133" s="270" customFormat="1" ht="15" x14ac:dyDescent="0.25"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  <c r="DX105" s="420"/>
      <c r="DY105" s="420"/>
      <c r="DZ105" s="420"/>
      <c r="EA105" s="420"/>
      <c r="EB105" s="420"/>
      <c r="EC105" s="420"/>
    </row>
    <row r="106" spans="46:133" s="270" customFormat="1" ht="15" x14ac:dyDescent="0.25"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  <c r="DX106" s="420"/>
      <c r="DY106" s="420"/>
      <c r="DZ106" s="420"/>
      <c r="EA106" s="420"/>
      <c r="EB106" s="420"/>
      <c r="EC106" s="420"/>
    </row>
    <row r="107" spans="46:133" s="270" customFormat="1" ht="15" x14ac:dyDescent="0.25"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  <c r="DX107" s="420"/>
      <c r="DY107" s="420"/>
      <c r="DZ107" s="420"/>
      <c r="EA107" s="420"/>
      <c r="EB107" s="420"/>
      <c r="EC107" s="420"/>
    </row>
    <row r="108" spans="46:133" s="270" customFormat="1" ht="15" x14ac:dyDescent="0.25"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  <c r="DX108" s="420"/>
      <c r="DY108" s="420"/>
      <c r="DZ108" s="420"/>
      <c r="EA108" s="420"/>
      <c r="EB108" s="420"/>
      <c r="EC108" s="420"/>
    </row>
    <row r="109" spans="46:133" s="270" customFormat="1" ht="15" x14ac:dyDescent="0.25"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  <c r="DX109" s="420"/>
      <c r="DY109" s="420"/>
      <c r="DZ109" s="420"/>
      <c r="EA109" s="420"/>
      <c r="EB109" s="420"/>
      <c r="EC109" s="420"/>
    </row>
    <row r="110" spans="46:133" s="270" customFormat="1" ht="15" x14ac:dyDescent="0.25"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  <c r="DX110" s="420"/>
      <c r="DY110" s="420"/>
      <c r="DZ110" s="420"/>
      <c r="EA110" s="420"/>
      <c r="EB110" s="420"/>
      <c r="EC110" s="420"/>
    </row>
    <row r="111" spans="46:133" s="270" customFormat="1" ht="15" x14ac:dyDescent="0.25"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  <c r="DX111" s="420"/>
      <c r="DY111" s="420"/>
      <c r="DZ111" s="420"/>
      <c r="EA111" s="420"/>
      <c r="EB111" s="420"/>
      <c r="EC111" s="420"/>
    </row>
    <row r="112" spans="46:133" s="270" customFormat="1" ht="15" x14ac:dyDescent="0.25"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  <c r="DX112" s="420"/>
      <c r="DY112" s="420"/>
      <c r="DZ112" s="420"/>
      <c r="EA112" s="420"/>
      <c r="EB112" s="420"/>
      <c r="EC112" s="420"/>
    </row>
    <row r="113" spans="46:133" s="270" customFormat="1" ht="15" x14ac:dyDescent="0.25"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  <c r="DX113" s="420"/>
      <c r="DY113" s="420"/>
      <c r="DZ113" s="420"/>
      <c r="EA113" s="420"/>
      <c r="EB113" s="420"/>
      <c r="EC113" s="420"/>
    </row>
    <row r="114" spans="46:133" s="270" customFormat="1" ht="15" x14ac:dyDescent="0.25"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  <c r="DX114" s="420"/>
      <c r="DY114" s="420"/>
      <c r="DZ114" s="420"/>
      <c r="EA114" s="420"/>
      <c r="EB114" s="420"/>
      <c r="EC114" s="420"/>
    </row>
    <row r="115" spans="46:133" s="270" customFormat="1" ht="15" x14ac:dyDescent="0.25"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  <c r="DX115" s="420"/>
      <c r="DY115" s="420"/>
      <c r="DZ115" s="420"/>
      <c r="EA115" s="420"/>
      <c r="EB115" s="420"/>
      <c r="EC115" s="420"/>
    </row>
    <row r="116" spans="46:133" s="270" customFormat="1" ht="15" x14ac:dyDescent="0.25"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  <c r="DX116" s="420"/>
      <c r="DY116" s="420"/>
      <c r="DZ116" s="420"/>
      <c r="EA116" s="420"/>
      <c r="EB116" s="420"/>
      <c r="EC116" s="420"/>
    </row>
    <row r="117" spans="46:133" s="270" customFormat="1" ht="15" x14ac:dyDescent="0.25"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  <c r="DX117" s="420"/>
      <c r="DY117" s="420"/>
      <c r="DZ117" s="420"/>
      <c r="EA117" s="420"/>
      <c r="EB117" s="420"/>
      <c r="EC117" s="420"/>
    </row>
    <row r="118" spans="46:133" s="270" customFormat="1" ht="15" x14ac:dyDescent="0.25"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  <c r="DX118" s="420"/>
      <c r="DY118" s="420"/>
      <c r="DZ118" s="420"/>
      <c r="EA118" s="420"/>
      <c r="EB118" s="420"/>
      <c r="EC118" s="420"/>
    </row>
    <row r="119" spans="46:133" s="270" customFormat="1" ht="15" x14ac:dyDescent="0.25"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  <c r="DX119" s="420"/>
      <c r="DY119" s="420"/>
      <c r="DZ119" s="420"/>
      <c r="EA119" s="420"/>
      <c r="EB119" s="420"/>
      <c r="EC119" s="420"/>
    </row>
    <row r="120" spans="46:133" s="270" customFormat="1" ht="15" x14ac:dyDescent="0.25"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  <c r="DX120" s="420"/>
      <c r="DY120" s="420"/>
      <c r="DZ120" s="420"/>
      <c r="EA120" s="420"/>
      <c r="EB120" s="420"/>
      <c r="EC120" s="420"/>
    </row>
    <row r="121" spans="46:133" s="270" customFormat="1" ht="15" x14ac:dyDescent="0.25"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  <c r="DX121" s="420"/>
      <c r="DY121" s="420"/>
      <c r="DZ121" s="420"/>
      <c r="EA121" s="420"/>
      <c r="EB121" s="420"/>
      <c r="EC121" s="420"/>
    </row>
    <row r="122" spans="46:133" s="270" customFormat="1" ht="15" x14ac:dyDescent="0.25"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  <c r="DX122" s="420"/>
      <c r="DY122" s="420"/>
      <c r="DZ122" s="420"/>
      <c r="EA122" s="420"/>
      <c r="EB122" s="420"/>
      <c r="EC122" s="420"/>
    </row>
    <row r="123" spans="46:133" s="270" customFormat="1" ht="15" x14ac:dyDescent="0.25"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  <c r="DX123" s="420"/>
      <c r="DY123" s="420"/>
      <c r="DZ123" s="420"/>
      <c r="EA123" s="420"/>
      <c r="EB123" s="420"/>
      <c r="EC123" s="420"/>
    </row>
    <row r="124" spans="46:133" s="270" customFormat="1" ht="15" x14ac:dyDescent="0.25"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  <c r="DX124" s="420"/>
      <c r="DY124" s="420"/>
      <c r="DZ124" s="420"/>
      <c r="EA124" s="420"/>
      <c r="EB124" s="420"/>
      <c r="EC124" s="420"/>
    </row>
    <row r="125" spans="46:133" s="270" customFormat="1" ht="15" x14ac:dyDescent="0.25"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  <c r="DX125" s="420"/>
      <c r="DY125" s="420"/>
      <c r="DZ125" s="420"/>
      <c r="EA125" s="420"/>
      <c r="EB125" s="420"/>
      <c r="EC125" s="420"/>
    </row>
    <row r="126" spans="46:133" s="270" customFormat="1" ht="15" x14ac:dyDescent="0.25"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  <c r="DX126" s="420"/>
      <c r="DY126" s="420"/>
      <c r="DZ126" s="420"/>
      <c r="EA126" s="420"/>
      <c r="EB126" s="420"/>
      <c r="EC126" s="420"/>
    </row>
    <row r="127" spans="46:133" s="270" customFormat="1" ht="15" x14ac:dyDescent="0.25"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  <c r="DX127" s="420"/>
      <c r="DY127" s="420"/>
      <c r="DZ127" s="420"/>
      <c r="EA127" s="420"/>
      <c r="EB127" s="420"/>
      <c r="EC127" s="420"/>
    </row>
    <row r="128" spans="46:133" s="270" customFormat="1" ht="15" x14ac:dyDescent="0.25"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  <c r="DX128" s="420"/>
      <c r="DY128" s="420"/>
      <c r="DZ128" s="420"/>
      <c r="EA128" s="420"/>
      <c r="EB128" s="420"/>
      <c r="EC128" s="420"/>
    </row>
    <row r="129" spans="1:133" s="270" customFormat="1" ht="15" x14ac:dyDescent="0.25"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  <c r="DX129" s="420"/>
      <c r="DY129" s="420"/>
      <c r="DZ129" s="420"/>
      <c r="EA129" s="420"/>
      <c r="EB129" s="420"/>
      <c r="EC129" s="420"/>
    </row>
    <row r="130" spans="1:133" s="270" customFormat="1" ht="15" x14ac:dyDescent="0.25"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  <c r="DX130" s="420"/>
      <c r="DY130" s="420"/>
      <c r="DZ130" s="420"/>
      <c r="EA130" s="420"/>
      <c r="EB130" s="420"/>
      <c r="EC130" s="420"/>
    </row>
    <row r="131" spans="1:133" s="270" customFormat="1" ht="15" x14ac:dyDescent="0.25"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  <c r="DX131" s="420"/>
      <c r="DY131" s="420"/>
      <c r="DZ131" s="420"/>
      <c r="EA131" s="420"/>
      <c r="EB131" s="420"/>
      <c r="EC131" s="420"/>
    </row>
    <row r="132" spans="1:133" s="270" customFormat="1" ht="15" x14ac:dyDescent="0.25"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  <c r="DX132" s="420"/>
      <c r="DY132" s="420"/>
      <c r="DZ132" s="420"/>
      <c r="EA132" s="420"/>
      <c r="EB132" s="420"/>
      <c r="EC132" s="420"/>
    </row>
    <row r="133" spans="1:133" s="270" customFormat="1" x14ac:dyDescent="0.3">
      <c r="A133" s="299"/>
      <c r="B133" s="299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  <c r="DX133" s="420"/>
      <c r="DY133" s="420"/>
      <c r="DZ133" s="420"/>
      <c r="EA133" s="420"/>
      <c r="EB133" s="420"/>
      <c r="EC133" s="420"/>
    </row>
    <row r="134" spans="1:133" s="270" customFormat="1" x14ac:dyDescent="0.3">
      <c r="A134" s="299"/>
      <c r="B134" s="299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  <c r="DX134" s="420"/>
      <c r="DY134" s="420"/>
      <c r="DZ134" s="420"/>
      <c r="EA134" s="420"/>
      <c r="EB134" s="420"/>
      <c r="EC134" s="420"/>
    </row>
    <row r="135" spans="1:133" s="270" customFormat="1" x14ac:dyDescent="0.3">
      <c r="A135" s="299"/>
      <c r="B135" s="299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  <c r="DX135" s="420"/>
      <c r="DY135" s="420"/>
      <c r="DZ135" s="420"/>
      <c r="EA135" s="420"/>
      <c r="EB135" s="420"/>
      <c r="EC135" s="420"/>
    </row>
    <row r="136" spans="1:133" s="270" customFormat="1" x14ac:dyDescent="0.3">
      <c r="A136" s="299"/>
      <c r="B136" s="299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  <c r="DX136" s="420"/>
      <c r="DY136" s="420"/>
      <c r="DZ136" s="420"/>
      <c r="EA136" s="420"/>
      <c r="EB136" s="420"/>
      <c r="EC136" s="420"/>
    </row>
    <row r="137" spans="1:133" s="270" customFormat="1" x14ac:dyDescent="0.3">
      <c r="A137" s="299"/>
      <c r="B137" s="299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  <c r="DX137" s="420"/>
      <c r="DY137" s="420"/>
      <c r="DZ137" s="420"/>
      <c r="EA137" s="420"/>
      <c r="EB137" s="420"/>
      <c r="EC137" s="420"/>
    </row>
    <row r="138" spans="1:133" s="270" customFormat="1" x14ac:dyDescent="0.3">
      <c r="A138" s="299"/>
      <c r="B138" s="299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  <c r="DX138" s="420"/>
      <c r="DY138" s="420"/>
      <c r="DZ138" s="420"/>
      <c r="EA138" s="420"/>
      <c r="EB138" s="420"/>
      <c r="EC138" s="420"/>
    </row>
    <row r="139" spans="1:133" s="270" customFormat="1" x14ac:dyDescent="0.3">
      <c r="A139" s="299"/>
      <c r="B139" s="299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  <c r="DX139" s="420"/>
      <c r="DY139" s="420"/>
      <c r="DZ139" s="420"/>
      <c r="EA139" s="420"/>
      <c r="EB139" s="420"/>
      <c r="EC139" s="420"/>
    </row>
    <row r="140" spans="1:133" s="270" customFormat="1" x14ac:dyDescent="0.3">
      <c r="A140" s="299"/>
      <c r="B140" s="299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  <c r="DX140" s="420"/>
      <c r="DY140" s="420"/>
      <c r="DZ140" s="420"/>
      <c r="EA140" s="420"/>
      <c r="EB140" s="420"/>
      <c r="EC140" s="420"/>
    </row>
    <row r="141" spans="1:133" s="270" customFormat="1" x14ac:dyDescent="0.3">
      <c r="A141" s="299"/>
      <c r="B141" s="299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  <c r="DX141" s="420"/>
      <c r="DY141" s="420"/>
      <c r="DZ141" s="420"/>
      <c r="EA141" s="420"/>
      <c r="EB141" s="420"/>
      <c r="EC141" s="420"/>
    </row>
    <row r="142" spans="1:133" s="270" customFormat="1" x14ac:dyDescent="0.3">
      <c r="A142" s="299"/>
      <c r="B142" s="299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  <c r="DX142" s="420"/>
      <c r="DY142" s="420"/>
      <c r="DZ142" s="420"/>
      <c r="EA142" s="420"/>
      <c r="EB142" s="420"/>
      <c r="EC142" s="420"/>
    </row>
    <row r="143" spans="1:133" s="270" customFormat="1" x14ac:dyDescent="0.3">
      <c r="A143" s="299"/>
      <c r="B143" s="299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  <c r="DX143" s="420"/>
      <c r="DY143" s="420"/>
      <c r="DZ143" s="420"/>
      <c r="EA143" s="420"/>
      <c r="EB143" s="420"/>
      <c r="EC143" s="420"/>
    </row>
    <row r="144" spans="1:133" s="270" customFormat="1" x14ac:dyDescent="0.3">
      <c r="A144" s="299"/>
      <c r="B144" s="299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  <c r="DX144" s="420"/>
      <c r="DY144" s="420"/>
      <c r="DZ144" s="420"/>
      <c r="EA144" s="420"/>
      <c r="EB144" s="420"/>
      <c r="EC144" s="420"/>
    </row>
    <row r="145" spans="1:133" s="270" customFormat="1" x14ac:dyDescent="0.3">
      <c r="A145" s="299"/>
      <c r="B145" s="299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  <c r="DX145" s="420"/>
      <c r="DY145" s="420"/>
      <c r="DZ145" s="420"/>
      <c r="EA145" s="420"/>
      <c r="EB145" s="420"/>
      <c r="EC145" s="420"/>
    </row>
    <row r="146" spans="1:133" s="270" customFormat="1" x14ac:dyDescent="0.3">
      <c r="A146" s="299"/>
      <c r="B146" s="299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  <c r="DX146" s="420"/>
      <c r="DY146" s="420"/>
      <c r="DZ146" s="420"/>
      <c r="EA146" s="420"/>
      <c r="EB146" s="420"/>
      <c r="EC146" s="420"/>
    </row>
    <row r="147" spans="1:133" s="270" customFormat="1" x14ac:dyDescent="0.3">
      <c r="A147" s="299"/>
      <c r="B147" s="299"/>
      <c r="AT147" s="420"/>
      <c r="AU147" s="420"/>
      <c r="AV147" s="420"/>
      <c r="AW147" s="420"/>
      <c r="AX147" s="420"/>
      <c r="AY147" s="420"/>
      <c r="AZ147" s="420"/>
      <c r="BA147" s="420"/>
      <c r="BB147" s="420"/>
      <c r="BC147" s="420"/>
      <c r="BD147" s="420"/>
      <c r="BE147" s="420"/>
      <c r="BF147" s="420"/>
      <c r="BG147" s="420"/>
      <c r="BH147" s="420"/>
      <c r="BI147" s="420"/>
      <c r="BJ147" s="420"/>
      <c r="BK147" s="420"/>
      <c r="BL147" s="420"/>
      <c r="BM147" s="420"/>
      <c r="BN147" s="420"/>
      <c r="BO147" s="420"/>
      <c r="BP147" s="420"/>
      <c r="BQ147" s="420"/>
      <c r="BR147" s="420"/>
      <c r="BS147" s="420"/>
      <c r="BT147" s="420"/>
      <c r="BU147" s="420"/>
      <c r="BV147" s="420"/>
      <c r="BW147" s="420"/>
      <c r="BX147" s="420"/>
      <c r="BY147" s="420"/>
      <c r="BZ147" s="420"/>
      <c r="CA147" s="420"/>
      <c r="CB147" s="420"/>
      <c r="CC147" s="420"/>
      <c r="CD147" s="420"/>
      <c r="CE147" s="420"/>
      <c r="CF147" s="420"/>
      <c r="CG147" s="420"/>
      <c r="CH147" s="420"/>
      <c r="CI147" s="420"/>
      <c r="CJ147" s="420"/>
      <c r="CK147" s="420"/>
      <c r="CL147" s="420"/>
      <c r="CM147" s="420"/>
      <c r="CN147" s="420"/>
      <c r="CO147" s="420"/>
      <c r="CP147" s="420"/>
      <c r="CQ147" s="420"/>
      <c r="CR147" s="420"/>
      <c r="CS147" s="420"/>
      <c r="CT147" s="420"/>
      <c r="CU147" s="420"/>
      <c r="CV147" s="420"/>
      <c r="CW147" s="420"/>
      <c r="CX147" s="420"/>
      <c r="CY147" s="420"/>
      <c r="CZ147" s="420"/>
      <c r="DA147" s="420"/>
      <c r="DB147" s="420"/>
      <c r="DC147" s="420"/>
      <c r="DD147" s="420"/>
      <c r="DE147" s="420"/>
      <c r="DF147" s="420"/>
      <c r="DG147" s="420"/>
      <c r="DH147" s="420"/>
      <c r="DI147" s="420"/>
      <c r="DJ147" s="420"/>
      <c r="DK147" s="420"/>
      <c r="DL147" s="420"/>
      <c r="DM147" s="420"/>
      <c r="DN147" s="420"/>
      <c r="DO147" s="420"/>
      <c r="DP147" s="420"/>
      <c r="DQ147" s="420"/>
      <c r="DR147" s="420"/>
      <c r="DS147" s="420"/>
      <c r="DT147" s="420"/>
      <c r="DU147" s="420"/>
      <c r="DV147" s="420"/>
      <c r="DW147" s="420"/>
      <c r="DX147" s="420"/>
      <c r="DY147" s="420"/>
      <c r="DZ147" s="420"/>
      <c r="EA147" s="420"/>
      <c r="EB147" s="420"/>
      <c r="EC147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DZ146"/>
  <sheetViews>
    <sheetView showGridLines="0" view="pageBreakPreview" zoomScale="63" zoomScaleNormal="60" zoomScaleSheetLayoutView="63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17" width="10.44140625" style="299" customWidth="1"/>
    <col min="18" max="18" width="10.44140625" style="448" customWidth="1"/>
    <col min="19" max="41" width="10.44140625" style="299" customWidth="1"/>
    <col min="42" max="43" width="12.6640625" style="299" customWidth="1"/>
    <col min="45" max="45" width="12.6640625" style="299" customWidth="1"/>
    <col min="46" max="126" width="12.6640625" style="435" customWidth="1"/>
    <col min="127" max="130" width="12.6640625" style="435"/>
    <col min="131" max="16384" width="12.6640625" style="299"/>
  </cols>
  <sheetData>
    <row r="1" spans="1:130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  <c r="DX1" s="416"/>
      <c r="DY1" s="416"/>
      <c r="DZ1" s="416"/>
    </row>
    <row r="2" spans="1:130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613"/>
      <c r="S2" s="256"/>
      <c r="T2" s="256"/>
      <c r="U2" s="258" t="s">
        <v>225</v>
      </c>
      <c r="V2" s="300" t="s">
        <v>220</v>
      </c>
      <c r="W2" s="256"/>
      <c r="X2" s="256"/>
      <c r="AT2" s="417"/>
      <c r="AU2" s="417"/>
      <c r="AV2" s="417"/>
      <c r="AW2" s="417"/>
      <c r="AX2" s="417"/>
      <c r="AY2" s="417"/>
      <c r="AZ2" s="417"/>
      <c r="BA2" s="417"/>
      <c r="BB2" s="417"/>
      <c r="BC2" s="417"/>
      <c r="BD2" s="417"/>
      <c r="BE2" s="417"/>
      <c r="BF2" s="417"/>
      <c r="BG2" s="417"/>
      <c r="BH2" s="417"/>
      <c r="BI2" s="417"/>
      <c r="BJ2" s="417"/>
      <c r="BK2" s="417"/>
      <c r="BL2" s="417"/>
      <c r="BM2" s="417"/>
      <c r="BN2" s="417"/>
      <c r="BO2" s="417"/>
      <c r="BP2" s="417"/>
      <c r="BQ2" s="417"/>
      <c r="BR2" s="417"/>
      <c r="BS2" s="417"/>
      <c r="BT2" s="417"/>
      <c r="BU2" s="417"/>
      <c r="BV2" s="417"/>
      <c r="BW2" s="417"/>
      <c r="BX2" s="417"/>
      <c r="BY2" s="417"/>
      <c r="BZ2" s="417"/>
      <c r="CA2" s="417"/>
      <c r="CB2" s="417"/>
      <c r="CC2" s="417"/>
      <c r="CD2" s="417"/>
      <c r="CE2" s="417"/>
      <c r="CF2" s="417"/>
      <c r="CG2" s="417"/>
      <c r="CH2" s="417"/>
      <c r="CI2" s="417"/>
      <c r="CJ2" s="417"/>
      <c r="CK2" s="417"/>
      <c r="CL2" s="417"/>
      <c r="CM2" s="417"/>
      <c r="CN2" s="417"/>
      <c r="CO2" s="417"/>
      <c r="CP2" s="417"/>
      <c r="CQ2" s="417"/>
      <c r="CR2" s="417"/>
      <c r="CS2" s="417"/>
      <c r="CT2" s="417"/>
      <c r="CU2" s="417"/>
      <c r="CV2" s="417"/>
      <c r="CW2" s="417"/>
      <c r="CX2" s="417"/>
      <c r="CY2" s="417"/>
      <c r="CZ2" s="417"/>
      <c r="DA2" s="417"/>
      <c r="DB2" s="417"/>
      <c r="DC2" s="417"/>
      <c r="DD2" s="417"/>
      <c r="DE2" s="417"/>
      <c r="DF2" s="417"/>
      <c r="DG2" s="417"/>
      <c r="DH2" s="417"/>
      <c r="DI2" s="417"/>
      <c r="DJ2" s="417"/>
      <c r="DK2" s="417"/>
      <c r="DL2" s="417"/>
      <c r="DM2" s="417"/>
      <c r="DN2" s="417"/>
      <c r="DO2" s="417"/>
      <c r="DP2" s="417"/>
      <c r="DQ2" s="417"/>
      <c r="DR2" s="417"/>
      <c r="DS2" s="417"/>
      <c r="DT2" s="417"/>
      <c r="DU2" s="417"/>
      <c r="DV2" s="417"/>
      <c r="DW2" s="417"/>
      <c r="DX2" s="417"/>
      <c r="DY2" s="417"/>
      <c r="DZ2" s="417"/>
    </row>
    <row r="3" spans="1:130" s="260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614"/>
      <c r="S3" s="304"/>
      <c r="T3" s="304"/>
      <c r="U3" s="301" t="s">
        <v>4</v>
      </c>
      <c r="V3" s="310" t="s">
        <v>8</v>
      </c>
      <c r="W3" s="304"/>
      <c r="X3" s="304"/>
      <c r="AT3" s="418"/>
      <c r="AU3" s="418"/>
      <c r="AV3" s="418"/>
      <c r="AW3" s="418"/>
      <c r="AX3" s="418"/>
      <c r="AY3" s="418"/>
      <c r="AZ3" s="418"/>
      <c r="BA3" s="418"/>
      <c r="BB3" s="418"/>
      <c r="BC3" s="418"/>
      <c r="BD3" s="418"/>
      <c r="BE3" s="418"/>
      <c r="BF3" s="418"/>
      <c r="BG3" s="418"/>
      <c r="BH3" s="418"/>
      <c r="BI3" s="418"/>
      <c r="BJ3" s="418"/>
      <c r="BK3" s="418"/>
      <c r="BL3" s="418"/>
      <c r="BM3" s="418"/>
      <c r="BN3" s="418"/>
      <c r="BO3" s="418"/>
      <c r="BP3" s="418"/>
      <c r="BQ3" s="418"/>
      <c r="BR3" s="418"/>
      <c r="BS3" s="418"/>
      <c r="BT3" s="418"/>
      <c r="BU3" s="418"/>
      <c r="BV3" s="418"/>
      <c r="BW3" s="418"/>
      <c r="BX3" s="418"/>
      <c r="BY3" s="418"/>
      <c r="BZ3" s="418"/>
      <c r="CA3" s="418"/>
      <c r="CB3" s="418"/>
      <c r="CC3" s="418"/>
      <c r="CD3" s="418"/>
      <c r="CE3" s="418"/>
      <c r="CF3" s="418"/>
      <c r="CG3" s="418"/>
      <c r="CH3" s="418"/>
      <c r="CI3" s="418"/>
      <c r="CJ3" s="418"/>
      <c r="CK3" s="418"/>
      <c r="CL3" s="418"/>
      <c r="CM3" s="418"/>
      <c r="CN3" s="418"/>
      <c r="CO3" s="418"/>
      <c r="CP3" s="418"/>
      <c r="CQ3" s="418"/>
      <c r="CR3" s="418"/>
      <c r="CS3" s="418"/>
      <c r="CT3" s="418"/>
      <c r="CU3" s="418"/>
      <c r="CV3" s="418"/>
      <c r="CW3" s="418"/>
      <c r="CX3" s="418"/>
      <c r="CY3" s="418"/>
      <c r="CZ3" s="418"/>
      <c r="DA3" s="418"/>
      <c r="DB3" s="418"/>
      <c r="DC3" s="418"/>
      <c r="DD3" s="418"/>
      <c r="DE3" s="418"/>
      <c r="DF3" s="418"/>
      <c r="DG3" s="418"/>
      <c r="DH3" s="418"/>
      <c r="DI3" s="418"/>
      <c r="DJ3" s="418"/>
      <c r="DK3" s="418"/>
      <c r="DL3" s="418"/>
      <c r="DM3" s="418"/>
      <c r="DN3" s="418"/>
      <c r="DO3" s="418"/>
      <c r="DP3" s="418"/>
      <c r="DQ3" s="418"/>
      <c r="DR3" s="418"/>
      <c r="DS3" s="418"/>
      <c r="DT3" s="418"/>
      <c r="DU3" s="418"/>
      <c r="DV3" s="418"/>
      <c r="DW3" s="418"/>
      <c r="DX3" s="418"/>
      <c r="DY3" s="418"/>
      <c r="DZ3" s="418"/>
    </row>
    <row r="4" spans="1:130" s="266" customFormat="1" ht="20.100000000000001" customHeight="1" x14ac:dyDescent="0.25">
      <c r="A4" s="261"/>
      <c r="B4" s="262"/>
      <c r="C4" s="262"/>
      <c r="D4" s="262"/>
      <c r="E4" s="262"/>
      <c r="F4" s="262"/>
      <c r="G4" s="263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615"/>
      <c r="S4" s="262"/>
      <c r="T4" s="262"/>
      <c r="U4" s="264"/>
      <c r="V4" s="264"/>
      <c r="W4" s="264"/>
      <c r="X4" s="264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  <c r="DX4" s="419"/>
      <c r="DY4" s="419"/>
      <c r="DZ4" s="419"/>
    </row>
    <row r="5" spans="1:130" s="270" customFormat="1" ht="22.5" customHeight="1" thickBot="1" x14ac:dyDescent="0.3">
      <c r="A5" s="267" t="s">
        <v>229</v>
      </c>
      <c r="B5" s="268"/>
      <c r="C5" s="268"/>
      <c r="D5" s="268"/>
      <c r="E5" s="268"/>
      <c r="F5" s="268"/>
      <c r="G5" s="269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616"/>
      <c r="S5" s="268"/>
      <c r="T5" s="268"/>
      <c r="U5" s="268"/>
      <c r="V5" s="268"/>
      <c r="W5" s="268"/>
      <c r="X5" s="268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  <c r="DX5" s="420"/>
      <c r="DY5" s="420"/>
      <c r="DZ5" s="420"/>
    </row>
    <row r="6" spans="1:130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586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  <c r="DX6" s="421"/>
      <c r="DY6" s="421"/>
      <c r="DZ6" s="421"/>
    </row>
    <row r="7" spans="1:130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58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1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  <c r="DX7" s="421"/>
      <c r="DY7" s="421"/>
      <c r="DZ7" s="421"/>
    </row>
    <row r="8" spans="1:130" s="283" customFormat="1" ht="33.9" customHeight="1" x14ac:dyDescent="0.35">
      <c r="A8" s="281" t="s">
        <v>215</v>
      </c>
      <c r="B8" s="282"/>
      <c r="C8" s="641">
        <f t="shared" ref="C8:AP8" si="0">C9</f>
        <v>0</v>
      </c>
      <c r="D8" s="641">
        <f t="shared" si="0"/>
        <v>0</v>
      </c>
      <c r="E8" s="641">
        <f t="shared" si="0"/>
        <v>0</v>
      </c>
      <c r="F8" s="641">
        <f t="shared" si="0"/>
        <v>0</v>
      </c>
      <c r="G8" s="641">
        <f t="shared" si="0"/>
        <v>0</v>
      </c>
      <c r="H8" s="641">
        <f t="shared" si="0"/>
        <v>0</v>
      </c>
      <c r="I8" s="641">
        <f t="shared" si="0"/>
        <v>0</v>
      </c>
      <c r="J8" s="641">
        <f t="shared" si="0"/>
        <v>0</v>
      </c>
      <c r="K8" s="641">
        <f t="shared" si="0"/>
        <v>0</v>
      </c>
      <c r="L8" s="641">
        <f t="shared" si="0"/>
        <v>0</v>
      </c>
      <c r="M8" s="641">
        <f t="shared" si="0"/>
        <v>0</v>
      </c>
      <c r="N8" s="641">
        <f t="shared" si="0"/>
        <v>0</v>
      </c>
      <c r="O8" s="641">
        <f t="shared" si="0"/>
        <v>0</v>
      </c>
      <c r="P8" s="641">
        <f t="shared" si="0"/>
        <v>0</v>
      </c>
      <c r="Q8" s="641">
        <f t="shared" si="0"/>
        <v>1</v>
      </c>
      <c r="R8" s="641">
        <f t="shared" si="0"/>
        <v>1</v>
      </c>
      <c r="S8" s="641">
        <f t="shared" si="0"/>
        <v>0</v>
      </c>
      <c r="T8" s="641">
        <f t="shared" si="0"/>
        <v>180</v>
      </c>
      <c r="U8" s="641">
        <f t="shared" si="0"/>
        <v>13</v>
      </c>
      <c r="V8" s="641">
        <f t="shared" si="0"/>
        <v>0</v>
      </c>
      <c r="W8" s="641">
        <f t="shared" si="0"/>
        <v>2742</v>
      </c>
      <c r="X8" s="641">
        <f t="shared" si="0"/>
        <v>69</v>
      </c>
      <c r="Y8" s="641">
        <f t="shared" si="0"/>
        <v>1211</v>
      </c>
      <c r="Z8" s="641">
        <f t="shared" si="0"/>
        <v>1891</v>
      </c>
      <c r="AA8" s="641">
        <f t="shared" si="0"/>
        <v>69</v>
      </c>
      <c r="AB8" s="641">
        <f t="shared" si="0"/>
        <v>898</v>
      </c>
      <c r="AC8" s="641">
        <f t="shared" si="0"/>
        <v>74</v>
      </c>
      <c r="AD8" s="641">
        <f t="shared" si="0"/>
        <v>204</v>
      </c>
      <c r="AE8" s="641">
        <f t="shared" si="0"/>
        <v>3089</v>
      </c>
      <c r="AF8" s="641">
        <f t="shared" si="0"/>
        <v>67</v>
      </c>
      <c r="AG8" s="641">
        <f t="shared" si="0"/>
        <v>1104</v>
      </c>
      <c r="AH8" s="641">
        <f t="shared" si="0"/>
        <v>18696</v>
      </c>
      <c r="AI8" s="641">
        <f t="shared" si="0"/>
        <v>21784</v>
      </c>
      <c r="AJ8" s="641">
        <f t="shared" si="0"/>
        <v>6669</v>
      </c>
      <c r="AK8" s="641">
        <f t="shared" si="0"/>
        <v>4185</v>
      </c>
      <c r="AL8" s="641">
        <f t="shared" si="0"/>
        <v>1073</v>
      </c>
      <c r="AM8" s="641">
        <f t="shared" si="0"/>
        <v>123</v>
      </c>
      <c r="AN8" s="641">
        <f t="shared" si="0"/>
        <v>1</v>
      </c>
      <c r="AO8" s="641">
        <f t="shared" si="0"/>
        <v>1273</v>
      </c>
      <c r="AP8" s="642">
        <f t="shared" si="0"/>
        <v>65416</v>
      </c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4"/>
      <c r="CH8" s="424"/>
      <c r="CI8" s="425"/>
      <c r="CJ8" s="424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  <c r="DX8" s="424"/>
      <c r="DY8" s="424"/>
      <c r="DZ8" s="424"/>
    </row>
    <row r="9" spans="1:130" s="286" customFormat="1" ht="21" customHeight="1" x14ac:dyDescent="0.35">
      <c r="A9" s="284"/>
      <c r="B9" s="285" t="s">
        <v>54</v>
      </c>
      <c r="C9" s="643">
        <v>0</v>
      </c>
      <c r="D9" s="643">
        <v>0</v>
      </c>
      <c r="E9" s="643">
        <v>0</v>
      </c>
      <c r="F9" s="643">
        <v>0</v>
      </c>
      <c r="G9" s="643">
        <v>0</v>
      </c>
      <c r="H9" s="643">
        <v>0</v>
      </c>
      <c r="I9" s="643">
        <v>0</v>
      </c>
      <c r="J9" s="643">
        <v>0</v>
      </c>
      <c r="K9" s="643">
        <v>0</v>
      </c>
      <c r="L9" s="643">
        <v>0</v>
      </c>
      <c r="M9" s="643">
        <v>0</v>
      </c>
      <c r="N9" s="643">
        <v>0</v>
      </c>
      <c r="O9" s="643">
        <v>0</v>
      </c>
      <c r="P9" s="643">
        <v>0</v>
      </c>
      <c r="Q9" s="643">
        <v>1</v>
      </c>
      <c r="R9" s="643">
        <f>SUM(E9:Q9)</f>
        <v>1</v>
      </c>
      <c r="S9" s="643">
        <v>0</v>
      </c>
      <c r="T9" s="643">
        <v>180</v>
      </c>
      <c r="U9" s="643">
        <v>13</v>
      </c>
      <c r="V9" s="643">
        <v>0</v>
      </c>
      <c r="W9" s="643">
        <v>2742</v>
      </c>
      <c r="X9" s="643">
        <v>69</v>
      </c>
      <c r="Y9" s="643">
        <v>1211</v>
      </c>
      <c r="Z9" s="643">
        <v>1891</v>
      </c>
      <c r="AA9" s="643">
        <v>69</v>
      </c>
      <c r="AB9" s="643">
        <v>898</v>
      </c>
      <c r="AC9" s="643">
        <v>74</v>
      </c>
      <c r="AD9" s="643">
        <v>204</v>
      </c>
      <c r="AE9" s="643">
        <v>3089</v>
      </c>
      <c r="AF9" s="643">
        <v>67</v>
      </c>
      <c r="AG9" s="643">
        <v>1104</v>
      </c>
      <c r="AH9" s="643">
        <v>18696</v>
      </c>
      <c r="AI9" s="643">
        <v>21784</v>
      </c>
      <c r="AJ9" s="643">
        <v>6669</v>
      </c>
      <c r="AK9" s="643">
        <v>4185</v>
      </c>
      <c r="AL9" s="643">
        <v>1073</v>
      </c>
      <c r="AM9" s="643">
        <v>123</v>
      </c>
      <c r="AN9" s="643">
        <v>1</v>
      </c>
      <c r="AO9" s="643">
        <v>1273</v>
      </c>
      <c r="AP9" s="644">
        <f>SUM(S9:AO9)+R9+C9+D9</f>
        <v>65416</v>
      </c>
      <c r="AT9" s="427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8"/>
      <c r="CH9" s="425"/>
      <c r="CI9" s="429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8"/>
      <c r="DW9" s="428"/>
      <c r="DX9" s="428"/>
      <c r="DY9" s="428"/>
      <c r="DZ9" s="428"/>
    </row>
    <row r="10" spans="1:130" s="283" customFormat="1" ht="33.9" customHeight="1" x14ac:dyDescent="0.35">
      <c r="A10" s="281" t="s">
        <v>55</v>
      </c>
      <c r="B10" s="288"/>
      <c r="C10" s="645">
        <f>C11+C15+C18+C22+C29+C38</f>
        <v>0</v>
      </c>
      <c r="D10" s="645">
        <f t="shared" ref="D10:AP10" si="1">D11+D15+D18+D22+D29+D38</f>
        <v>0</v>
      </c>
      <c r="E10" s="645">
        <f t="shared" si="1"/>
        <v>0</v>
      </c>
      <c r="F10" s="645">
        <f t="shared" si="1"/>
        <v>0</v>
      </c>
      <c r="G10" s="645">
        <f t="shared" si="1"/>
        <v>0</v>
      </c>
      <c r="H10" s="645">
        <f t="shared" si="1"/>
        <v>0</v>
      </c>
      <c r="I10" s="645">
        <f t="shared" si="1"/>
        <v>0</v>
      </c>
      <c r="J10" s="645">
        <f t="shared" si="1"/>
        <v>0</v>
      </c>
      <c r="K10" s="645">
        <f t="shared" si="1"/>
        <v>0</v>
      </c>
      <c r="L10" s="645">
        <f t="shared" si="1"/>
        <v>0</v>
      </c>
      <c r="M10" s="645">
        <f t="shared" si="1"/>
        <v>0</v>
      </c>
      <c r="N10" s="645">
        <f t="shared" si="1"/>
        <v>0</v>
      </c>
      <c r="O10" s="645">
        <f t="shared" si="1"/>
        <v>0</v>
      </c>
      <c r="P10" s="645">
        <f t="shared" si="1"/>
        <v>0</v>
      </c>
      <c r="Q10" s="645">
        <f t="shared" si="1"/>
        <v>25</v>
      </c>
      <c r="R10" s="645">
        <f t="shared" si="1"/>
        <v>25</v>
      </c>
      <c r="S10" s="645">
        <f t="shared" si="1"/>
        <v>0</v>
      </c>
      <c r="T10" s="645">
        <f t="shared" si="1"/>
        <v>1027</v>
      </c>
      <c r="U10" s="645">
        <f t="shared" si="1"/>
        <v>23</v>
      </c>
      <c r="V10" s="645">
        <f t="shared" si="1"/>
        <v>3</v>
      </c>
      <c r="W10" s="645">
        <f t="shared" si="1"/>
        <v>4266</v>
      </c>
      <c r="X10" s="645">
        <f t="shared" si="1"/>
        <v>837</v>
      </c>
      <c r="Y10" s="645">
        <f t="shared" si="1"/>
        <v>31</v>
      </c>
      <c r="Z10" s="645">
        <f t="shared" si="1"/>
        <v>380</v>
      </c>
      <c r="AA10" s="645">
        <f t="shared" si="1"/>
        <v>137</v>
      </c>
      <c r="AB10" s="645">
        <f t="shared" si="1"/>
        <v>83</v>
      </c>
      <c r="AC10" s="645">
        <f t="shared" si="1"/>
        <v>7</v>
      </c>
      <c r="AD10" s="645">
        <f t="shared" si="1"/>
        <v>187</v>
      </c>
      <c r="AE10" s="645">
        <f t="shared" si="1"/>
        <v>685</v>
      </c>
      <c r="AF10" s="645">
        <f t="shared" si="1"/>
        <v>0</v>
      </c>
      <c r="AG10" s="645">
        <f t="shared" si="1"/>
        <v>1809</v>
      </c>
      <c r="AH10" s="645">
        <f t="shared" si="1"/>
        <v>28588</v>
      </c>
      <c r="AI10" s="645">
        <f t="shared" si="1"/>
        <v>58603</v>
      </c>
      <c r="AJ10" s="645">
        <f t="shared" si="1"/>
        <v>10454</v>
      </c>
      <c r="AK10" s="645">
        <f t="shared" si="1"/>
        <v>24875</v>
      </c>
      <c r="AL10" s="645">
        <f t="shared" si="1"/>
        <v>4082</v>
      </c>
      <c r="AM10" s="645">
        <f t="shared" si="1"/>
        <v>106</v>
      </c>
      <c r="AN10" s="645">
        <f t="shared" si="1"/>
        <v>0</v>
      </c>
      <c r="AO10" s="645">
        <f t="shared" si="1"/>
        <v>25</v>
      </c>
      <c r="AP10" s="646">
        <f t="shared" si="1"/>
        <v>136233</v>
      </c>
      <c r="AT10" s="427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4"/>
      <c r="CH10" s="431"/>
      <c r="CI10" s="429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4"/>
      <c r="DW10" s="424"/>
      <c r="DX10" s="424"/>
      <c r="DY10" s="424"/>
      <c r="DZ10" s="424"/>
    </row>
    <row r="11" spans="1:130" s="291" customFormat="1" ht="26.4" customHeight="1" x14ac:dyDescent="0.35">
      <c r="A11" s="289" t="s">
        <v>56</v>
      </c>
      <c r="B11" s="290"/>
      <c r="C11" s="647">
        <f t="shared" ref="C11:AP11" si="2">SUM(C12:C14)</f>
        <v>0</v>
      </c>
      <c r="D11" s="647">
        <f t="shared" si="2"/>
        <v>0</v>
      </c>
      <c r="E11" s="647">
        <f t="shared" si="2"/>
        <v>0</v>
      </c>
      <c r="F11" s="647">
        <f t="shared" si="2"/>
        <v>0</v>
      </c>
      <c r="G11" s="647">
        <f t="shared" si="2"/>
        <v>0</v>
      </c>
      <c r="H11" s="647">
        <f t="shared" si="2"/>
        <v>0</v>
      </c>
      <c r="I11" s="647">
        <f t="shared" si="2"/>
        <v>0</v>
      </c>
      <c r="J11" s="647">
        <f t="shared" si="2"/>
        <v>0</v>
      </c>
      <c r="K11" s="647">
        <f t="shared" si="2"/>
        <v>0</v>
      </c>
      <c r="L11" s="647">
        <f t="shared" si="2"/>
        <v>0</v>
      </c>
      <c r="M11" s="647">
        <f t="shared" si="2"/>
        <v>0</v>
      </c>
      <c r="N11" s="647">
        <f t="shared" si="2"/>
        <v>0</v>
      </c>
      <c r="O11" s="647">
        <f t="shared" si="2"/>
        <v>0</v>
      </c>
      <c r="P11" s="647">
        <f t="shared" si="2"/>
        <v>0</v>
      </c>
      <c r="Q11" s="647">
        <f t="shared" si="2"/>
        <v>25</v>
      </c>
      <c r="R11" s="647">
        <f t="shared" si="2"/>
        <v>25</v>
      </c>
      <c r="S11" s="647">
        <f t="shared" si="2"/>
        <v>0</v>
      </c>
      <c r="T11" s="647">
        <f t="shared" si="2"/>
        <v>363</v>
      </c>
      <c r="U11" s="647">
        <f t="shared" si="2"/>
        <v>3</v>
      </c>
      <c r="V11" s="647">
        <f t="shared" si="2"/>
        <v>3</v>
      </c>
      <c r="W11" s="647">
        <f t="shared" si="2"/>
        <v>1544</v>
      </c>
      <c r="X11" s="647">
        <f t="shared" si="2"/>
        <v>112</v>
      </c>
      <c r="Y11" s="647">
        <f t="shared" si="2"/>
        <v>6</v>
      </c>
      <c r="Z11" s="647">
        <f t="shared" si="2"/>
        <v>137</v>
      </c>
      <c r="AA11" s="647">
        <f t="shared" si="2"/>
        <v>82</v>
      </c>
      <c r="AB11" s="647">
        <f t="shared" si="2"/>
        <v>56</v>
      </c>
      <c r="AC11" s="647">
        <f t="shared" si="2"/>
        <v>1</v>
      </c>
      <c r="AD11" s="647">
        <f t="shared" si="2"/>
        <v>84</v>
      </c>
      <c r="AE11" s="647">
        <f t="shared" si="2"/>
        <v>312</v>
      </c>
      <c r="AF11" s="647">
        <f t="shared" si="2"/>
        <v>0</v>
      </c>
      <c r="AG11" s="647">
        <f t="shared" si="2"/>
        <v>602</v>
      </c>
      <c r="AH11" s="647">
        <f t="shared" si="2"/>
        <v>9120</v>
      </c>
      <c r="AI11" s="647">
        <f t="shared" si="2"/>
        <v>17607</v>
      </c>
      <c r="AJ11" s="647">
        <f t="shared" si="2"/>
        <v>1298</v>
      </c>
      <c r="AK11" s="647">
        <f t="shared" si="2"/>
        <v>7151</v>
      </c>
      <c r="AL11" s="647">
        <f t="shared" si="2"/>
        <v>1129</v>
      </c>
      <c r="AM11" s="647">
        <f t="shared" si="2"/>
        <v>57</v>
      </c>
      <c r="AN11" s="647">
        <f t="shared" si="2"/>
        <v>0</v>
      </c>
      <c r="AO11" s="647">
        <f t="shared" si="2"/>
        <v>24</v>
      </c>
      <c r="AP11" s="648">
        <f t="shared" si="2"/>
        <v>39716</v>
      </c>
      <c r="AT11" s="427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4"/>
      <c r="CH11" s="431"/>
      <c r="CI11" s="429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37"/>
      <c r="DW11" s="437"/>
      <c r="DX11" s="437"/>
      <c r="DY11" s="437"/>
      <c r="DZ11" s="437"/>
    </row>
    <row r="12" spans="1:130" s="286" customFormat="1" ht="21" customHeight="1" x14ac:dyDescent="0.35">
      <c r="A12" s="292"/>
      <c r="B12" s="285" t="s">
        <v>56</v>
      </c>
      <c r="C12" s="643">
        <v>0</v>
      </c>
      <c r="D12" s="643">
        <v>0</v>
      </c>
      <c r="E12" s="643">
        <v>0</v>
      </c>
      <c r="F12" s="643">
        <v>0</v>
      </c>
      <c r="G12" s="643">
        <v>0</v>
      </c>
      <c r="H12" s="643">
        <v>0</v>
      </c>
      <c r="I12" s="643">
        <v>0</v>
      </c>
      <c r="J12" s="643">
        <v>0</v>
      </c>
      <c r="K12" s="643">
        <v>0</v>
      </c>
      <c r="L12" s="643">
        <v>0</v>
      </c>
      <c r="M12" s="643">
        <v>0</v>
      </c>
      <c r="N12" s="643">
        <v>0</v>
      </c>
      <c r="O12" s="643">
        <v>0</v>
      </c>
      <c r="P12" s="643">
        <v>0</v>
      </c>
      <c r="Q12" s="643">
        <v>0</v>
      </c>
      <c r="R12" s="643">
        <f>SUM(E12:Q12)</f>
        <v>0</v>
      </c>
      <c r="S12" s="643">
        <v>0</v>
      </c>
      <c r="T12" s="643">
        <v>209</v>
      </c>
      <c r="U12" s="643">
        <v>2</v>
      </c>
      <c r="V12" s="643">
        <v>3</v>
      </c>
      <c r="W12" s="643">
        <v>994</v>
      </c>
      <c r="X12" s="643">
        <v>47</v>
      </c>
      <c r="Y12" s="643">
        <v>6</v>
      </c>
      <c r="Z12" s="643">
        <v>125</v>
      </c>
      <c r="AA12" s="643">
        <v>77</v>
      </c>
      <c r="AB12" s="643">
        <v>15</v>
      </c>
      <c r="AC12" s="643">
        <v>1</v>
      </c>
      <c r="AD12" s="643">
        <v>84</v>
      </c>
      <c r="AE12" s="643">
        <v>5</v>
      </c>
      <c r="AF12" s="643">
        <v>0</v>
      </c>
      <c r="AG12" s="643">
        <v>390</v>
      </c>
      <c r="AH12" s="643">
        <v>5314</v>
      </c>
      <c r="AI12" s="643">
        <v>11728</v>
      </c>
      <c r="AJ12" s="643">
        <v>8</v>
      </c>
      <c r="AK12" s="643">
        <v>4574</v>
      </c>
      <c r="AL12" s="643">
        <v>693</v>
      </c>
      <c r="AM12" s="643">
        <v>14</v>
      </c>
      <c r="AN12" s="643">
        <v>0</v>
      </c>
      <c r="AO12" s="643">
        <v>22</v>
      </c>
      <c r="AP12" s="644">
        <f>SUM(S12:AO12)+R12+C12+D12</f>
        <v>24311</v>
      </c>
      <c r="AT12" s="427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8"/>
      <c r="CH12" s="425"/>
      <c r="CI12" s="429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8"/>
      <c r="DW12" s="428"/>
      <c r="DX12" s="428"/>
      <c r="DY12" s="428"/>
      <c r="DZ12" s="428"/>
    </row>
    <row r="13" spans="1:130" s="286" customFormat="1" ht="21" customHeight="1" x14ac:dyDescent="0.35">
      <c r="A13" s="284"/>
      <c r="B13" s="285" t="s">
        <v>57</v>
      </c>
      <c r="C13" s="643">
        <v>0</v>
      </c>
      <c r="D13" s="643">
        <v>0</v>
      </c>
      <c r="E13" s="643">
        <v>0</v>
      </c>
      <c r="F13" s="643">
        <v>0</v>
      </c>
      <c r="G13" s="643">
        <v>0</v>
      </c>
      <c r="H13" s="643">
        <v>0</v>
      </c>
      <c r="I13" s="643">
        <v>0</v>
      </c>
      <c r="J13" s="643">
        <v>0</v>
      </c>
      <c r="K13" s="643">
        <v>0</v>
      </c>
      <c r="L13" s="643">
        <v>0</v>
      </c>
      <c r="M13" s="643">
        <v>0</v>
      </c>
      <c r="N13" s="643">
        <v>0</v>
      </c>
      <c r="O13" s="643">
        <v>0</v>
      </c>
      <c r="P13" s="643">
        <v>0</v>
      </c>
      <c r="Q13" s="643">
        <v>25</v>
      </c>
      <c r="R13" s="643">
        <f>SUM(E13:Q13)</f>
        <v>25</v>
      </c>
      <c r="S13" s="643">
        <v>0</v>
      </c>
      <c r="T13" s="643">
        <v>63</v>
      </c>
      <c r="U13" s="643">
        <v>1</v>
      </c>
      <c r="V13" s="643">
        <v>0</v>
      </c>
      <c r="W13" s="643">
        <v>260</v>
      </c>
      <c r="X13" s="643">
        <v>10</v>
      </c>
      <c r="Y13" s="643">
        <v>0</v>
      </c>
      <c r="Z13" s="643">
        <v>7</v>
      </c>
      <c r="AA13" s="643">
        <v>0</v>
      </c>
      <c r="AB13" s="643">
        <v>39</v>
      </c>
      <c r="AC13" s="643">
        <v>0</v>
      </c>
      <c r="AD13" s="643">
        <v>0</v>
      </c>
      <c r="AE13" s="643">
        <v>0</v>
      </c>
      <c r="AF13" s="643">
        <v>0</v>
      </c>
      <c r="AG13" s="643">
        <v>109</v>
      </c>
      <c r="AH13" s="643">
        <v>1640</v>
      </c>
      <c r="AI13" s="643">
        <v>2618</v>
      </c>
      <c r="AJ13" s="643">
        <v>1</v>
      </c>
      <c r="AK13" s="643">
        <v>1178</v>
      </c>
      <c r="AL13" s="643">
        <v>181</v>
      </c>
      <c r="AM13" s="643">
        <v>43</v>
      </c>
      <c r="AN13" s="643">
        <v>0</v>
      </c>
      <c r="AO13" s="643">
        <v>0</v>
      </c>
      <c r="AP13" s="644">
        <f>SUM(S13:AO13)+R13+C13+D13</f>
        <v>6175</v>
      </c>
      <c r="AT13" s="427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8"/>
      <c r="CH13" s="425"/>
      <c r="CI13" s="429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8"/>
      <c r="DW13" s="428"/>
      <c r="DX13" s="428"/>
      <c r="DY13" s="428"/>
      <c r="DZ13" s="428"/>
    </row>
    <row r="14" spans="1:130" s="286" customFormat="1" ht="21" customHeight="1" x14ac:dyDescent="0.35">
      <c r="A14" s="293"/>
      <c r="B14" s="285" t="s">
        <v>58</v>
      </c>
      <c r="C14" s="643">
        <v>0</v>
      </c>
      <c r="D14" s="643">
        <v>0</v>
      </c>
      <c r="E14" s="643">
        <v>0</v>
      </c>
      <c r="F14" s="643">
        <v>0</v>
      </c>
      <c r="G14" s="643">
        <v>0</v>
      </c>
      <c r="H14" s="643">
        <v>0</v>
      </c>
      <c r="I14" s="643">
        <v>0</v>
      </c>
      <c r="J14" s="643">
        <v>0</v>
      </c>
      <c r="K14" s="643">
        <v>0</v>
      </c>
      <c r="L14" s="643">
        <v>0</v>
      </c>
      <c r="M14" s="643">
        <v>0</v>
      </c>
      <c r="N14" s="643">
        <v>0</v>
      </c>
      <c r="O14" s="643">
        <v>0</v>
      </c>
      <c r="P14" s="643">
        <v>0</v>
      </c>
      <c r="Q14" s="643">
        <v>0</v>
      </c>
      <c r="R14" s="643">
        <f>SUM(E14:Q14)</f>
        <v>0</v>
      </c>
      <c r="S14" s="643">
        <v>0</v>
      </c>
      <c r="T14" s="643">
        <v>91</v>
      </c>
      <c r="U14" s="643">
        <v>0</v>
      </c>
      <c r="V14" s="643">
        <v>0</v>
      </c>
      <c r="W14" s="643">
        <v>290</v>
      </c>
      <c r="X14" s="643">
        <v>55</v>
      </c>
      <c r="Y14" s="643">
        <v>0</v>
      </c>
      <c r="Z14" s="643">
        <v>5</v>
      </c>
      <c r="AA14" s="643">
        <v>5</v>
      </c>
      <c r="AB14" s="643">
        <v>2</v>
      </c>
      <c r="AC14" s="643">
        <v>0</v>
      </c>
      <c r="AD14" s="643">
        <v>0</v>
      </c>
      <c r="AE14" s="643">
        <v>307</v>
      </c>
      <c r="AF14" s="643">
        <v>0</v>
      </c>
      <c r="AG14" s="643">
        <v>103</v>
      </c>
      <c r="AH14" s="643">
        <v>2166</v>
      </c>
      <c r="AI14" s="643">
        <v>3261</v>
      </c>
      <c r="AJ14" s="643">
        <v>1289</v>
      </c>
      <c r="AK14" s="643">
        <v>1399</v>
      </c>
      <c r="AL14" s="643">
        <v>255</v>
      </c>
      <c r="AM14" s="643">
        <v>0</v>
      </c>
      <c r="AN14" s="643">
        <v>0</v>
      </c>
      <c r="AO14" s="643">
        <v>2</v>
      </c>
      <c r="AP14" s="644">
        <f>SUM(S14:AO14)+R14+C14+D14</f>
        <v>9230</v>
      </c>
      <c r="AT14" s="427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8"/>
      <c r="CH14" s="425"/>
      <c r="CI14" s="429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8"/>
      <c r="DW14" s="428"/>
      <c r="DX14" s="428"/>
      <c r="DY14" s="428"/>
      <c r="DZ14" s="428"/>
    </row>
    <row r="15" spans="1:130" s="291" customFormat="1" ht="26.4" customHeight="1" x14ac:dyDescent="0.35">
      <c r="A15" s="289" t="s">
        <v>59</v>
      </c>
      <c r="B15" s="244"/>
      <c r="C15" s="647">
        <f t="shared" ref="C15:AP15" si="3">SUM(C16:C17)</f>
        <v>0</v>
      </c>
      <c r="D15" s="647">
        <f t="shared" si="3"/>
        <v>0</v>
      </c>
      <c r="E15" s="647">
        <f t="shared" si="3"/>
        <v>0</v>
      </c>
      <c r="F15" s="647">
        <f t="shared" si="3"/>
        <v>0</v>
      </c>
      <c r="G15" s="647">
        <f t="shared" si="3"/>
        <v>0</v>
      </c>
      <c r="H15" s="647">
        <f t="shared" si="3"/>
        <v>0</v>
      </c>
      <c r="I15" s="647">
        <f t="shared" si="3"/>
        <v>0</v>
      </c>
      <c r="J15" s="647">
        <f t="shared" si="3"/>
        <v>0</v>
      </c>
      <c r="K15" s="647">
        <f t="shared" si="3"/>
        <v>0</v>
      </c>
      <c r="L15" s="647">
        <f t="shared" si="3"/>
        <v>0</v>
      </c>
      <c r="M15" s="647">
        <f t="shared" si="3"/>
        <v>0</v>
      </c>
      <c r="N15" s="647">
        <f t="shared" si="3"/>
        <v>0</v>
      </c>
      <c r="O15" s="647">
        <f t="shared" si="3"/>
        <v>0</v>
      </c>
      <c r="P15" s="647">
        <f t="shared" si="3"/>
        <v>0</v>
      </c>
      <c r="Q15" s="647">
        <f t="shared" si="3"/>
        <v>0</v>
      </c>
      <c r="R15" s="647">
        <f t="shared" si="3"/>
        <v>0</v>
      </c>
      <c r="S15" s="647">
        <f t="shared" si="3"/>
        <v>0</v>
      </c>
      <c r="T15" s="647">
        <f t="shared" si="3"/>
        <v>106</v>
      </c>
      <c r="U15" s="647">
        <f t="shared" si="3"/>
        <v>5</v>
      </c>
      <c r="V15" s="647">
        <f t="shared" si="3"/>
        <v>0</v>
      </c>
      <c r="W15" s="647">
        <f t="shared" si="3"/>
        <v>686</v>
      </c>
      <c r="X15" s="647">
        <f t="shared" si="3"/>
        <v>234</v>
      </c>
      <c r="Y15" s="647">
        <f t="shared" si="3"/>
        <v>3</v>
      </c>
      <c r="Z15" s="647">
        <f t="shared" si="3"/>
        <v>6</v>
      </c>
      <c r="AA15" s="647">
        <f t="shared" si="3"/>
        <v>0</v>
      </c>
      <c r="AB15" s="647">
        <f t="shared" si="3"/>
        <v>5</v>
      </c>
      <c r="AC15" s="647">
        <f t="shared" si="3"/>
        <v>0</v>
      </c>
      <c r="AD15" s="647">
        <f t="shared" si="3"/>
        <v>22</v>
      </c>
      <c r="AE15" s="647">
        <f t="shared" si="3"/>
        <v>18</v>
      </c>
      <c r="AF15" s="647">
        <f t="shared" si="3"/>
        <v>0</v>
      </c>
      <c r="AG15" s="647">
        <f t="shared" si="3"/>
        <v>244</v>
      </c>
      <c r="AH15" s="647">
        <f t="shared" si="3"/>
        <v>3947</v>
      </c>
      <c r="AI15" s="647">
        <f t="shared" si="3"/>
        <v>11582</v>
      </c>
      <c r="AJ15" s="647">
        <f t="shared" si="3"/>
        <v>0</v>
      </c>
      <c r="AK15" s="647">
        <f t="shared" si="3"/>
        <v>2903</v>
      </c>
      <c r="AL15" s="647">
        <f t="shared" si="3"/>
        <v>823</v>
      </c>
      <c r="AM15" s="647">
        <f t="shared" si="3"/>
        <v>19</v>
      </c>
      <c r="AN15" s="647">
        <f t="shared" si="3"/>
        <v>0</v>
      </c>
      <c r="AO15" s="647">
        <f t="shared" si="3"/>
        <v>1</v>
      </c>
      <c r="AP15" s="648">
        <f t="shared" si="3"/>
        <v>20604</v>
      </c>
      <c r="AT15" s="427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4"/>
      <c r="CH15" s="431"/>
      <c r="CI15" s="429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37"/>
      <c r="DW15" s="437"/>
      <c r="DX15" s="437"/>
      <c r="DY15" s="437"/>
      <c r="DZ15" s="437"/>
    </row>
    <row r="16" spans="1:130" s="286" customFormat="1" ht="21" customHeight="1" x14ac:dyDescent="0.35">
      <c r="A16" s="293"/>
      <c r="B16" s="285" t="s">
        <v>60</v>
      </c>
      <c r="C16" s="643">
        <v>0</v>
      </c>
      <c r="D16" s="643">
        <v>0</v>
      </c>
      <c r="E16" s="643">
        <v>0</v>
      </c>
      <c r="F16" s="643">
        <v>0</v>
      </c>
      <c r="G16" s="643">
        <v>0</v>
      </c>
      <c r="H16" s="643">
        <v>0</v>
      </c>
      <c r="I16" s="643">
        <v>0</v>
      </c>
      <c r="J16" s="643">
        <v>0</v>
      </c>
      <c r="K16" s="643">
        <v>0</v>
      </c>
      <c r="L16" s="643">
        <v>0</v>
      </c>
      <c r="M16" s="643">
        <v>0</v>
      </c>
      <c r="N16" s="643">
        <v>0</v>
      </c>
      <c r="O16" s="643">
        <v>0</v>
      </c>
      <c r="P16" s="643">
        <v>0</v>
      </c>
      <c r="Q16" s="643">
        <v>0</v>
      </c>
      <c r="R16" s="643">
        <f>SUM(E16:Q16)</f>
        <v>0</v>
      </c>
      <c r="S16" s="643">
        <v>0</v>
      </c>
      <c r="T16" s="643">
        <v>41</v>
      </c>
      <c r="U16" s="643">
        <v>0</v>
      </c>
      <c r="V16" s="643">
        <v>0</v>
      </c>
      <c r="W16" s="643">
        <v>401</v>
      </c>
      <c r="X16" s="643">
        <v>14</v>
      </c>
      <c r="Y16" s="643">
        <v>0</v>
      </c>
      <c r="Z16" s="643">
        <v>1</v>
      </c>
      <c r="AA16" s="643">
        <v>0</v>
      </c>
      <c r="AB16" s="643">
        <v>4</v>
      </c>
      <c r="AC16" s="643">
        <v>0</v>
      </c>
      <c r="AD16" s="643">
        <v>2</v>
      </c>
      <c r="AE16" s="643">
        <v>8</v>
      </c>
      <c r="AF16" s="643">
        <v>0</v>
      </c>
      <c r="AG16" s="643">
        <v>110</v>
      </c>
      <c r="AH16" s="643">
        <v>1975</v>
      </c>
      <c r="AI16" s="643">
        <v>3239</v>
      </c>
      <c r="AJ16" s="643">
        <v>0</v>
      </c>
      <c r="AK16" s="643">
        <v>1374</v>
      </c>
      <c r="AL16" s="643">
        <v>297</v>
      </c>
      <c r="AM16" s="643">
        <v>11</v>
      </c>
      <c r="AN16" s="643">
        <v>0</v>
      </c>
      <c r="AO16" s="643">
        <v>1</v>
      </c>
      <c r="AP16" s="644">
        <f t="shared" ref="AP16:AP17" si="4">SUM(S16:AO16)+R16+C16+D16</f>
        <v>7478</v>
      </c>
      <c r="AT16" s="427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8"/>
      <c r="CH16" s="425"/>
      <c r="CI16" s="429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8"/>
      <c r="DW16" s="428"/>
      <c r="DX16" s="428"/>
      <c r="DY16" s="428"/>
      <c r="DZ16" s="428"/>
    </row>
    <row r="17" spans="1:130" s="286" customFormat="1" ht="21" customHeight="1" x14ac:dyDescent="0.35">
      <c r="A17" s="293"/>
      <c r="B17" s="285" t="s">
        <v>61</v>
      </c>
      <c r="C17" s="643">
        <v>0</v>
      </c>
      <c r="D17" s="643">
        <v>0</v>
      </c>
      <c r="E17" s="643">
        <v>0</v>
      </c>
      <c r="F17" s="643">
        <v>0</v>
      </c>
      <c r="G17" s="643">
        <v>0</v>
      </c>
      <c r="H17" s="643">
        <v>0</v>
      </c>
      <c r="I17" s="643">
        <v>0</v>
      </c>
      <c r="J17" s="643">
        <v>0</v>
      </c>
      <c r="K17" s="643">
        <v>0</v>
      </c>
      <c r="L17" s="643">
        <v>0</v>
      </c>
      <c r="M17" s="643">
        <v>0</v>
      </c>
      <c r="N17" s="643">
        <v>0</v>
      </c>
      <c r="O17" s="643">
        <v>0</v>
      </c>
      <c r="P17" s="643">
        <v>0</v>
      </c>
      <c r="Q17" s="643">
        <v>0</v>
      </c>
      <c r="R17" s="643">
        <f>SUM(E17:Q17)</f>
        <v>0</v>
      </c>
      <c r="S17" s="643">
        <v>0</v>
      </c>
      <c r="T17" s="643">
        <v>65</v>
      </c>
      <c r="U17" s="643">
        <v>5</v>
      </c>
      <c r="V17" s="643">
        <v>0</v>
      </c>
      <c r="W17" s="643">
        <v>285</v>
      </c>
      <c r="X17" s="643">
        <v>220</v>
      </c>
      <c r="Y17" s="643">
        <v>3</v>
      </c>
      <c r="Z17" s="643">
        <v>5</v>
      </c>
      <c r="AA17" s="643">
        <v>0</v>
      </c>
      <c r="AB17" s="643">
        <v>1</v>
      </c>
      <c r="AC17" s="643">
        <v>0</v>
      </c>
      <c r="AD17" s="643">
        <v>20</v>
      </c>
      <c r="AE17" s="643">
        <v>10</v>
      </c>
      <c r="AF17" s="643">
        <v>0</v>
      </c>
      <c r="AG17" s="643">
        <v>134</v>
      </c>
      <c r="AH17" s="643">
        <v>1972</v>
      </c>
      <c r="AI17" s="643">
        <v>8343</v>
      </c>
      <c r="AJ17" s="643">
        <v>0</v>
      </c>
      <c r="AK17" s="643">
        <v>1529</v>
      </c>
      <c r="AL17" s="643">
        <v>526</v>
      </c>
      <c r="AM17" s="643">
        <v>8</v>
      </c>
      <c r="AN17" s="643">
        <v>0</v>
      </c>
      <c r="AO17" s="643">
        <v>0</v>
      </c>
      <c r="AP17" s="644">
        <f t="shared" si="4"/>
        <v>13126</v>
      </c>
      <c r="AT17" s="427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8"/>
      <c r="CH17" s="425"/>
      <c r="CI17" s="429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8"/>
      <c r="DW17" s="428"/>
      <c r="DX17" s="428"/>
      <c r="DY17" s="428"/>
      <c r="DZ17" s="428"/>
    </row>
    <row r="18" spans="1:130" s="291" customFormat="1" ht="26.4" customHeight="1" x14ac:dyDescent="0.35">
      <c r="A18" s="289" t="s">
        <v>62</v>
      </c>
      <c r="B18" s="285"/>
      <c r="C18" s="647">
        <f t="shared" ref="C18:AP18" si="5">SUM(C19:C21)</f>
        <v>0</v>
      </c>
      <c r="D18" s="647">
        <f t="shared" si="5"/>
        <v>0</v>
      </c>
      <c r="E18" s="647">
        <f t="shared" si="5"/>
        <v>0</v>
      </c>
      <c r="F18" s="647">
        <f t="shared" si="5"/>
        <v>0</v>
      </c>
      <c r="G18" s="647">
        <f t="shared" si="5"/>
        <v>0</v>
      </c>
      <c r="H18" s="647">
        <f t="shared" si="5"/>
        <v>0</v>
      </c>
      <c r="I18" s="647">
        <f t="shared" si="5"/>
        <v>0</v>
      </c>
      <c r="J18" s="647">
        <f t="shared" si="5"/>
        <v>0</v>
      </c>
      <c r="K18" s="647">
        <f t="shared" si="5"/>
        <v>0</v>
      </c>
      <c r="L18" s="647">
        <f t="shared" si="5"/>
        <v>0</v>
      </c>
      <c r="M18" s="647">
        <f t="shared" si="5"/>
        <v>0</v>
      </c>
      <c r="N18" s="647">
        <f t="shared" si="5"/>
        <v>0</v>
      </c>
      <c r="O18" s="647">
        <f t="shared" si="5"/>
        <v>0</v>
      </c>
      <c r="P18" s="647">
        <f t="shared" si="5"/>
        <v>0</v>
      </c>
      <c r="Q18" s="647">
        <f t="shared" si="5"/>
        <v>0</v>
      </c>
      <c r="R18" s="647">
        <f t="shared" si="5"/>
        <v>0</v>
      </c>
      <c r="S18" s="647">
        <f t="shared" si="5"/>
        <v>0</v>
      </c>
      <c r="T18" s="647">
        <f t="shared" si="5"/>
        <v>116</v>
      </c>
      <c r="U18" s="647">
        <f t="shared" si="5"/>
        <v>1</v>
      </c>
      <c r="V18" s="647">
        <f t="shared" si="5"/>
        <v>0</v>
      </c>
      <c r="W18" s="647">
        <f t="shared" si="5"/>
        <v>415</v>
      </c>
      <c r="X18" s="647">
        <f t="shared" si="5"/>
        <v>104</v>
      </c>
      <c r="Y18" s="647">
        <f t="shared" si="5"/>
        <v>9</v>
      </c>
      <c r="Z18" s="647">
        <f t="shared" si="5"/>
        <v>81</v>
      </c>
      <c r="AA18" s="647">
        <f t="shared" si="5"/>
        <v>0</v>
      </c>
      <c r="AB18" s="647">
        <f t="shared" si="5"/>
        <v>21</v>
      </c>
      <c r="AC18" s="647">
        <f t="shared" si="5"/>
        <v>0</v>
      </c>
      <c r="AD18" s="647">
        <f t="shared" si="5"/>
        <v>12</v>
      </c>
      <c r="AE18" s="647">
        <f t="shared" si="5"/>
        <v>48</v>
      </c>
      <c r="AF18" s="647">
        <f t="shared" si="5"/>
        <v>0</v>
      </c>
      <c r="AG18" s="647">
        <f t="shared" si="5"/>
        <v>251</v>
      </c>
      <c r="AH18" s="647">
        <f t="shared" si="5"/>
        <v>3960</v>
      </c>
      <c r="AI18" s="647">
        <f t="shared" si="5"/>
        <v>6863</v>
      </c>
      <c r="AJ18" s="647">
        <f t="shared" si="5"/>
        <v>4022</v>
      </c>
      <c r="AK18" s="647">
        <f t="shared" si="5"/>
        <v>3377</v>
      </c>
      <c r="AL18" s="647">
        <f t="shared" si="5"/>
        <v>475</v>
      </c>
      <c r="AM18" s="647">
        <f t="shared" si="5"/>
        <v>3</v>
      </c>
      <c r="AN18" s="647">
        <f t="shared" si="5"/>
        <v>0</v>
      </c>
      <c r="AO18" s="647">
        <f t="shared" si="5"/>
        <v>0</v>
      </c>
      <c r="AP18" s="648">
        <f t="shared" si="5"/>
        <v>19758</v>
      </c>
      <c r="AT18" s="427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4"/>
      <c r="CH18" s="431"/>
      <c r="CI18" s="429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37"/>
      <c r="DW18" s="437"/>
      <c r="DX18" s="437"/>
      <c r="DY18" s="437"/>
      <c r="DZ18" s="437"/>
    </row>
    <row r="19" spans="1:130" s="286" customFormat="1" ht="21" customHeight="1" x14ac:dyDescent="0.35">
      <c r="A19" s="293"/>
      <c r="B19" s="285" t="s">
        <v>63</v>
      </c>
      <c r="C19" s="643">
        <v>0</v>
      </c>
      <c r="D19" s="643">
        <v>0</v>
      </c>
      <c r="E19" s="643">
        <v>0</v>
      </c>
      <c r="F19" s="643">
        <v>0</v>
      </c>
      <c r="G19" s="643">
        <v>0</v>
      </c>
      <c r="H19" s="643">
        <v>0</v>
      </c>
      <c r="I19" s="643">
        <v>0</v>
      </c>
      <c r="J19" s="643">
        <v>0</v>
      </c>
      <c r="K19" s="643">
        <v>0</v>
      </c>
      <c r="L19" s="643">
        <v>0</v>
      </c>
      <c r="M19" s="643">
        <v>0</v>
      </c>
      <c r="N19" s="643">
        <v>0</v>
      </c>
      <c r="O19" s="643">
        <v>0</v>
      </c>
      <c r="P19" s="643">
        <v>0</v>
      </c>
      <c r="Q19" s="643">
        <v>0</v>
      </c>
      <c r="R19" s="643">
        <f>SUM(E19:Q19)</f>
        <v>0</v>
      </c>
      <c r="S19" s="643">
        <v>0</v>
      </c>
      <c r="T19" s="643">
        <v>105</v>
      </c>
      <c r="U19" s="643">
        <v>1</v>
      </c>
      <c r="V19" s="643">
        <v>0</v>
      </c>
      <c r="W19" s="643">
        <v>267</v>
      </c>
      <c r="X19" s="643">
        <v>63</v>
      </c>
      <c r="Y19" s="643">
        <v>9</v>
      </c>
      <c r="Z19" s="643">
        <v>80</v>
      </c>
      <c r="AA19" s="643">
        <v>0</v>
      </c>
      <c r="AB19" s="643">
        <v>21</v>
      </c>
      <c r="AC19" s="643">
        <v>0</v>
      </c>
      <c r="AD19" s="643">
        <v>12</v>
      </c>
      <c r="AE19" s="643">
        <v>48</v>
      </c>
      <c r="AF19" s="643">
        <v>0</v>
      </c>
      <c r="AG19" s="643">
        <v>172</v>
      </c>
      <c r="AH19" s="643">
        <v>2318</v>
      </c>
      <c r="AI19" s="643">
        <v>4404</v>
      </c>
      <c r="AJ19" s="643">
        <v>2317</v>
      </c>
      <c r="AK19" s="643">
        <v>1625</v>
      </c>
      <c r="AL19" s="643">
        <v>245</v>
      </c>
      <c r="AM19" s="643">
        <v>3</v>
      </c>
      <c r="AN19" s="643">
        <v>0</v>
      </c>
      <c r="AO19" s="643">
        <v>0</v>
      </c>
      <c r="AP19" s="644">
        <f>SUM(S19:AO19)+R19+C19+D19</f>
        <v>11690</v>
      </c>
      <c r="AT19" s="427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8"/>
      <c r="CH19" s="425"/>
      <c r="CI19" s="429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8"/>
      <c r="DW19" s="428"/>
      <c r="DX19" s="428"/>
      <c r="DY19" s="428"/>
      <c r="DZ19" s="428"/>
    </row>
    <row r="20" spans="1:130" s="286" customFormat="1" ht="21" customHeight="1" x14ac:dyDescent="0.35">
      <c r="A20" s="245"/>
      <c r="B20" s="285" t="s">
        <v>64</v>
      </c>
      <c r="C20" s="643">
        <v>0</v>
      </c>
      <c r="D20" s="643">
        <v>0</v>
      </c>
      <c r="E20" s="643">
        <v>0</v>
      </c>
      <c r="F20" s="643">
        <v>0</v>
      </c>
      <c r="G20" s="643">
        <v>0</v>
      </c>
      <c r="H20" s="643">
        <v>0</v>
      </c>
      <c r="I20" s="643">
        <v>0</v>
      </c>
      <c r="J20" s="643">
        <v>0</v>
      </c>
      <c r="K20" s="643">
        <v>0</v>
      </c>
      <c r="L20" s="643">
        <v>0</v>
      </c>
      <c r="M20" s="643">
        <v>0</v>
      </c>
      <c r="N20" s="643">
        <v>0</v>
      </c>
      <c r="O20" s="643">
        <v>0</v>
      </c>
      <c r="P20" s="643">
        <v>0</v>
      </c>
      <c r="Q20" s="643">
        <v>0</v>
      </c>
      <c r="R20" s="643">
        <f>SUM(E20:Q20)</f>
        <v>0</v>
      </c>
      <c r="S20" s="643">
        <v>0</v>
      </c>
      <c r="T20" s="643">
        <v>6</v>
      </c>
      <c r="U20" s="643">
        <v>0</v>
      </c>
      <c r="V20" s="643">
        <v>0</v>
      </c>
      <c r="W20" s="643">
        <v>112</v>
      </c>
      <c r="X20" s="643">
        <v>16</v>
      </c>
      <c r="Y20" s="643">
        <v>0</v>
      </c>
      <c r="Z20" s="643">
        <v>0</v>
      </c>
      <c r="AA20" s="643">
        <v>0</v>
      </c>
      <c r="AB20" s="643">
        <v>0</v>
      </c>
      <c r="AC20" s="643">
        <v>0</v>
      </c>
      <c r="AD20" s="643">
        <v>0</v>
      </c>
      <c r="AE20" s="643">
        <v>0</v>
      </c>
      <c r="AF20" s="643">
        <v>0</v>
      </c>
      <c r="AG20" s="643">
        <v>32</v>
      </c>
      <c r="AH20" s="643">
        <v>908</v>
      </c>
      <c r="AI20" s="643">
        <v>1349</v>
      </c>
      <c r="AJ20" s="643">
        <v>459</v>
      </c>
      <c r="AK20" s="643">
        <v>1144</v>
      </c>
      <c r="AL20" s="643">
        <v>124</v>
      </c>
      <c r="AM20" s="643">
        <v>0</v>
      </c>
      <c r="AN20" s="643">
        <v>0</v>
      </c>
      <c r="AO20" s="643">
        <v>0</v>
      </c>
      <c r="AP20" s="644">
        <f>SUM(S20:AO20)+R20+C20+D20</f>
        <v>4150</v>
      </c>
      <c r="AT20" s="427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8"/>
      <c r="CH20" s="425"/>
      <c r="CI20" s="429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8"/>
      <c r="DW20" s="428"/>
      <c r="DX20" s="428"/>
      <c r="DY20" s="428"/>
      <c r="DZ20" s="428"/>
    </row>
    <row r="21" spans="1:130" s="286" customFormat="1" ht="21" customHeight="1" x14ac:dyDescent="0.35">
      <c r="A21" s="245"/>
      <c r="B21" s="285" t="s">
        <v>65</v>
      </c>
      <c r="C21" s="643">
        <v>0</v>
      </c>
      <c r="D21" s="643">
        <v>0</v>
      </c>
      <c r="E21" s="643">
        <v>0</v>
      </c>
      <c r="F21" s="643">
        <v>0</v>
      </c>
      <c r="G21" s="643">
        <v>0</v>
      </c>
      <c r="H21" s="643">
        <v>0</v>
      </c>
      <c r="I21" s="643">
        <v>0</v>
      </c>
      <c r="J21" s="643">
        <v>0</v>
      </c>
      <c r="K21" s="643">
        <v>0</v>
      </c>
      <c r="L21" s="643">
        <v>0</v>
      </c>
      <c r="M21" s="643">
        <v>0</v>
      </c>
      <c r="N21" s="643">
        <v>0</v>
      </c>
      <c r="O21" s="643">
        <v>0</v>
      </c>
      <c r="P21" s="643">
        <v>0</v>
      </c>
      <c r="Q21" s="643">
        <v>0</v>
      </c>
      <c r="R21" s="643">
        <f>SUM(E21:Q21)</f>
        <v>0</v>
      </c>
      <c r="S21" s="643">
        <v>0</v>
      </c>
      <c r="T21" s="643">
        <v>5</v>
      </c>
      <c r="U21" s="643">
        <v>0</v>
      </c>
      <c r="V21" s="643">
        <v>0</v>
      </c>
      <c r="W21" s="643">
        <v>36</v>
      </c>
      <c r="X21" s="643">
        <v>25</v>
      </c>
      <c r="Y21" s="643">
        <v>0</v>
      </c>
      <c r="Z21" s="643">
        <v>1</v>
      </c>
      <c r="AA21" s="643">
        <v>0</v>
      </c>
      <c r="AB21" s="643">
        <v>0</v>
      </c>
      <c r="AC21" s="643">
        <v>0</v>
      </c>
      <c r="AD21" s="643">
        <v>0</v>
      </c>
      <c r="AE21" s="643">
        <v>0</v>
      </c>
      <c r="AF21" s="643">
        <v>0</v>
      </c>
      <c r="AG21" s="643">
        <v>47</v>
      </c>
      <c r="AH21" s="643">
        <v>734</v>
      </c>
      <c r="AI21" s="643">
        <v>1110</v>
      </c>
      <c r="AJ21" s="643">
        <v>1246</v>
      </c>
      <c r="AK21" s="643">
        <v>608</v>
      </c>
      <c r="AL21" s="643">
        <v>106</v>
      </c>
      <c r="AM21" s="643">
        <v>0</v>
      </c>
      <c r="AN21" s="643">
        <v>0</v>
      </c>
      <c r="AO21" s="643">
        <v>0</v>
      </c>
      <c r="AP21" s="644">
        <f>SUM(S21:AO21)+R21+C21+D21</f>
        <v>3918</v>
      </c>
      <c r="AT21" s="427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8"/>
      <c r="CH21" s="425"/>
      <c r="CI21" s="429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8"/>
      <c r="DW21" s="428"/>
      <c r="DX21" s="428"/>
      <c r="DY21" s="428"/>
      <c r="DZ21" s="428"/>
    </row>
    <row r="22" spans="1:130" s="291" customFormat="1" ht="26.4" customHeight="1" x14ac:dyDescent="0.35">
      <c r="A22" s="289" t="s">
        <v>66</v>
      </c>
      <c r="B22" s="294"/>
      <c r="C22" s="647">
        <f t="shared" ref="C22:AP22" si="6">SUM(C23:C28)</f>
        <v>0</v>
      </c>
      <c r="D22" s="647">
        <f t="shared" si="6"/>
        <v>0</v>
      </c>
      <c r="E22" s="647">
        <f t="shared" si="6"/>
        <v>0</v>
      </c>
      <c r="F22" s="647">
        <f t="shared" si="6"/>
        <v>0</v>
      </c>
      <c r="G22" s="647">
        <f t="shared" si="6"/>
        <v>0</v>
      </c>
      <c r="H22" s="647">
        <f t="shared" si="6"/>
        <v>0</v>
      </c>
      <c r="I22" s="647">
        <f t="shared" si="6"/>
        <v>0</v>
      </c>
      <c r="J22" s="647">
        <f t="shared" si="6"/>
        <v>0</v>
      </c>
      <c r="K22" s="647">
        <f t="shared" si="6"/>
        <v>0</v>
      </c>
      <c r="L22" s="647">
        <f t="shared" si="6"/>
        <v>0</v>
      </c>
      <c r="M22" s="647">
        <f t="shared" si="6"/>
        <v>0</v>
      </c>
      <c r="N22" s="647">
        <f t="shared" si="6"/>
        <v>0</v>
      </c>
      <c r="O22" s="647">
        <f t="shared" si="6"/>
        <v>0</v>
      </c>
      <c r="P22" s="647">
        <f t="shared" si="6"/>
        <v>0</v>
      </c>
      <c r="Q22" s="647">
        <f t="shared" si="6"/>
        <v>0</v>
      </c>
      <c r="R22" s="647">
        <f t="shared" si="6"/>
        <v>0</v>
      </c>
      <c r="S22" s="647">
        <f t="shared" si="6"/>
        <v>0</v>
      </c>
      <c r="T22" s="647">
        <f t="shared" si="6"/>
        <v>302</v>
      </c>
      <c r="U22" s="647">
        <f t="shared" si="6"/>
        <v>12</v>
      </c>
      <c r="V22" s="647">
        <f t="shared" si="6"/>
        <v>0</v>
      </c>
      <c r="W22" s="647">
        <f t="shared" si="6"/>
        <v>1001</v>
      </c>
      <c r="X22" s="647">
        <f t="shared" si="6"/>
        <v>188</v>
      </c>
      <c r="Y22" s="647">
        <f t="shared" si="6"/>
        <v>7</v>
      </c>
      <c r="Z22" s="647">
        <f t="shared" si="6"/>
        <v>73</v>
      </c>
      <c r="AA22" s="647">
        <f t="shared" si="6"/>
        <v>55</v>
      </c>
      <c r="AB22" s="647">
        <f t="shared" si="6"/>
        <v>0</v>
      </c>
      <c r="AC22" s="647">
        <f t="shared" si="6"/>
        <v>2</v>
      </c>
      <c r="AD22" s="647">
        <f t="shared" si="6"/>
        <v>43</v>
      </c>
      <c r="AE22" s="647">
        <f t="shared" si="6"/>
        <v>251</v>
      </c>
      <c r="AF22" s="647">
        <f t="shared" si="6"/>
        <v>0</v>
      </c>
      <c r="AG22" s="647">
        <f t="shared" si="6"/>
        <v>364</v>
      </c>
      <c r="AH22" s="647">
        <f t="shared" si="6"/>
        <v>6557</v>
      </c>
      <c r="AI22" s="647">
        <f t="shared" si="6"/>
        <v>14507</v>
      </c>
      <c r="AJ22" s="647">
        <f t="shared" si="6"/>
        <v>3217</v>
      </c>
      <c r="AK22" s="647">
        <f t="shared" si="6"/>
        <v>6267</v>
      </c>
      <c r="AL22" s="647">
        <f t="shared" si="6"/>
        <v>905</v>
      </c>
      <c r="AM22" s="647">
        <f t="shared" si="6"/>
        <v>19</v>
      </c>
      <c r="AN22" s="647">
        <f t="shared" si="6"/>
        <v>0</v>
      </c>
      <c r="AO22" s="647">
        <f t="shared" si="6"/>
        <v>0</v>
      </c>
      <c r="AP22" s="648">
        <f t="shared" si="6"/>
        <v>33770</v>
      </c>
      <c r="AT22" s="427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4"/>
      <c r="CH22" s="431"/>
      <c r="CI22" s="429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37"/>
      <c r="DW22" s="437"/>
      <c r="DX22" s="437"/>
      <c r="DY22" s="437"/>
      <c r="DZ22" s="437"/>
    </row>
    <row r="23" spans="1:130" s="286" customFormat="1" ht="21" customHeight="1" x14ac:dyDescent="0.35">
      <c r="A23" s="245"/>
      <c r="B23" s="285" t="s">
        <v>67</v>
      </c>
      <c r="C23" s="643">
        <v>0</v>
      </c>
      <c r="D23" s="643">
        <v>0</v>
      </c>
      <c r="E23" s="643">
        <v>0</v>
      </c>
      <c r="F23" s="643">
        <v>0</v>
      </c>
      <c r="G23" s="643">
        <v>0</v>
      </c>
      <c r="H23" s="643">
        <v>0</v>
      </c>
      <c r="I23" s="643">
        <v>0</v>
      </c>
      <c r="J23" s="643">
        <v>0</v>
      </c>
      <c r="K23" s="643">
        <v>0</v>
      </c>
      <c r="L23" s="643">
        <v>0</v>
      </c>
      <c r="M23" s="643">
        <v>0</v>
      </c>
      <c r="N23" s="643">
        <v>0</v>
      </c>
      <c r="O23" s="643">
        <v>0</v>
      </c>
      <c r="P23" s="643">
        <v>0</v>
      </c>
      <c r="Q23" s="643">
        <v>0</v>
      </c>
      <c r="R23" s="643">
        <f t="shared" ref="R23:R41" si="7">SUM(E23:Q23)</f>
        <v>0</v>
      </c>
      <c r="S23" s="643">
        <v>0</v>
      </c>
      <c r="T23" s="643">
        <v>15</v>
      </c>
      <c r="U23" s="643">
        <v>2</v>
      </c>
      <c r="V23" s="643">
        <v>0</v>
      </c>
      <c r="W23" s="643">
        <v>110</v>
      </c>
      <c r="X23" s="643">
        <v>1</v>
      </c>
      <c r="Y23" s="643">
        <v>0</v>
      </c>
      <c r="Z23" s="643">
        <v>1</v>
      </c>
      <c r="AA23" s="643">
        <v>0</v>
      </c>
      <c r="AB23" s="643">
        <v>0</v>
      </c>
      <c r="AC23" s="643">
        <v>0</v>
      </c>
      <c r="AD23" s="643">
        <v>0</v>
      </c>
      <c r="AE23" s="643">
        <v>8</v>
      </c>
      <c r="AF23" s="643">
        <v>0</v>
      </c>
      <c r="AG23" s="643">
        <v>54</v>
      </c>
      <c r="AH23" s="643">
        <v>1018</v>
      </c>
      <c r="AI23" s="643">
        <v>1932</v>
      </c>
      <c r="AJ23" s="643">
        <v>1052</v>
      </c>
      <c r="AK23" s="643">
        <v>891</v>
      </c>
      <c r="AL23" s="643">
        <v>117</v>
      </c>
      <c r="AM23" s="643">
        <v>1</v>
      </c>
      <c r="AN23" s="643">
        <v>0</v>
      </c>
      <c r="AO23" s="643">
        <v>0</v>
      </c>
      <c r="AP23" s="644">
        <f t="shared" ref="AP23:AP28" si="8">SUM(S23:AO23)+R23+C23+D23</f>
        <v>5202</v>
      </c>
      <c r="AT23" s="427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8"/>
      <c r="CH23" s="425"/>
      <c r="CI23" s="429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8"/>
      <c r="DW23" s="428"/>
      <c r="DX23" s="428"/>
      <c r="DY23" s="428"/>
      <c r="DZ23" s="428"/>
    </row>
    <row r="24" spans="1:130" s="286" customFormat="1" ht="21" customHeight="1" x14ac:dyDescent="0.35">
      <c r="A24" s="245"/>
      <c r="B24" s="285" t="s">
        <v>68</v>
      </c>
      <c r="C24" s="643">
        <v>0</v>
      </c>
      <c r="D24" s="643">
        <v>0</v>
      </c>
      <c r="E24" s="643">
        <v>0</v>
      </c>
      <c r="F24" s="643">
        <v>0</v>
      </c>
      <c r="G24" s="643">
        <v>0</v>
      </c>
      <c r="H24" s="643">
        <v>0</v>
      </c>
      <c r="I24" s="643">
        <v>0</v>
      </c>
      <c r="J24" s="643">
        <v>0</v>
      </c>
      <c r="K24" s="643">
        <v>0</v>
      </c>
      <c r="L24" s="643">
        <v>0</v>
      </c>
      <c r="M24" s="643">
        <v>0</v>
      </c>
      <c r="N24" s="643">
        <v>0</v>
      </c>
      <c r="O24" s="643">
        <v>0</v>
      </c>
      <c r="P24" s="643">
        <v>0</v>
      </c>
      <c r="Q24" s="643">
        <v>0</v>
      </c>
      <c r="R24" s="643">
        <f t="shared" si="7"/>
        <v>0</v>
      </c>
      <c r="S24" s="643">
        <v>0</v>
      </c>
      <c r="T24" s="643">
        <v>16</v>
      </c>
      <c r="U24" s="643">
        <v>0</v>
      </c>
      <c r="V24" s="643">
        <v>0</v>
      </c>
      <c r="W24" s="643">
        <v>60</v>
      </c>
      <c r="X24" s="643">
        <v>5</v>
      </c>
      <c r="Y24" s="643">
        <v>0</v>
      </c>
      <c r="Z24" s="643">
        <v>1</v>
      </c>
      <c r="AA24" s="643">
        <v>0</v>
      </c>
      <c r="AB24" s="643">
        <v>0</v>
      </c>
      <c r="AC24" s="643">
        <v>0</v>
      </c>
      <c r="AD24" s="643">
        <v>0</v>
      </c>
      <c r="AE24" s="643">
        <v>0</v>
      </c>
      <c r="AF24" s="643">
        <v>0</v>
      </c>
      <c r="AG24" s="643">
        <v>30</v>
      </c>
      <c r="AH24" s="643">
        <v>763</v>
      </c>
      <c r="AI24" s="643">
        <v>1124</v>
      </c>
      <c r="AJ24" s="643">
        <v>141</v>
      </c>
      <c r="AK24" s="643">
        <v>961</v>
      </c>
      <c r="AL24" s="643">
        <v>88</v>
      </c>
      <c r="AM24" s="643">
        <v>2</v>
      </c>
      <c r="AN24" s="643">
        <v>0</v>
      </c>
      <c r="AO24" s="643">
        <v>0</v>
      </c>
      <c r="AP24" s="644">
        <f t="shared" si="8"/>
        <v>3191</v>
      </c>
      <c r="AT24" s="427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8"/>
      <c r="CH24" s="425"/>
      <c r="CI24" s="429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8"/>
      <c r="DW24" s="428"/>
      <c r="DX24" s="428"/>
      <c r="DY24" s="428"/>
      <c r="DZ24" s="428"/>
    </row>
    <row r="25" spans="1:130" s="286" customFormat="1" ht="21" customHeight="1" x14ac:dyDescent="0.35">
      <c r="A25" s="245"/>
      <c r="B25" s="285" t="s">
        <v>69</v>
      </c>
      <c r="C25" s="643">
        <v>0</v>
      </c>
      <c r="D25" s="643">
        <v>0</v>
      </c>
      <c r="E25" s="643">
        <v>0</v>
      </c>
      <c r="F25" s="643">
        <v>0</v>
      </c>
      <c r="G25" s="643">
        <v>0</v>
      </c>
      <c r="H25" s="643">
        <v>0</v>
      </c>
      <c r="I25" s="643">
        <v>0</v>
      </c>
      <c r="J25" s="643">
        <v>0</v>
      </c>
      <c r="K25" s="643">
        <v>0</v>
      </c>
      <c r="L25" s="643">
        <v>0</v>
      </c>
      <c r="M25" s="643">
        <v>0</v>
      </c>
      <c r="N25" s="643">
        <v>0</v>
      </c>
      <c r="O25" s="643">
        <v>0</v>
      </c>
      <c r="P25" s="643">
        <v>0</v>
      </c>
      <c r="Q25" s="643">
        <v>0</v>
      </c>
      <c r="R25" s="643">
        <f t="shared" si="7"/>
        <v>0</v>
      </c>
      <c r="S25" s="643">
        <v>0</v>
      </c>
      <c r="T25" s="643">
        <v>16</v>
      </c>
      <c r="U25" s="643">
        <v>0</v>
      </c>
      <c r="V25" s="643">
        <v>0</v>
      </c>
      <c r="W25" s="643">
        <v>22</v>
      </c>
      <c r="X25" s="643">
        <v>0</v>
      </c>
      <c r="Y25" s="643">
        <v>0</v>
      </c>
      <c r="Z25" s="643">
        <v>1</v>
      </c>
      <c r="AA25" s="643">
        <v>0</v>
      </c>
      <c r="AB25" s="643">
        <v>0</v>
      </c>
      <c r="AC25" s="643">
        <v>0</v>
      </c>
      <c r="AD25" s="643">
        <v>0</v>
      </c>
      <c r="AE25" s="643">
        <v>0</v>
      </c>
      <c r="AF25" s="643">
        <v>0</v>
      </c>
      <c r="AG25" s="643">
        <v>7</v>
      </c>
      <c r="AH25" s="643">
        <v>305</v>
      </c>
      <c r="AI25" s="643">
        <v>547</v>
      </c>
      <c r="AJ25" s="643">
        <v>0</v>
      </c>
      <c r="AK25" s="643">
        <v>280</v>
      </c>
      <c r="AL25" s="643">
        <v>53</v>
      </c>
      <c r="AM25" s="643">
        <v>0</v>
      </c>
      <c r="AN25" s="643">
        <v>0</v>
      </c>
      <c r="AO25" s="643">
        <v>0</v>
      </c>
      <c r="AP25" s="644">
        <f t="shared" si="8"/>
        <v>1231</v>
      </c>
      <c r="AT25" s="427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8"/>
      <c r="CH25" s="425"/>
      <c r="CI25" s="429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8"/>
      <c r="DW25" s="428"/>
      <c r="DX25" s="428"/>
      <c r="DY25" s="428"/>
      <c r="DZ25" s="428"/>
    </row>
    <row r="26" spans="1:130" s="286" customFormat="1" ht="21" customHeight="1" x14ac:dyDescent="0.35">
      <c r="A26" s="245"/>
      <c r="B26" s="285" t="s">
        <v>70</v>
      </c>
      <c r="C26" s="643">
        <v>0</v>
      </c>
      <c r="D26" s="643">
        <v>0</v>
      </c>
      <c r="E26" s="643">
        <v>0</v>
      </c>
      <c r="F26" s="643">
        <v>0</v>
      </c>
      <c r="G26" s="643">
        <v>0</v>
      </c>
      <c r="H26" s="643">
        <v>0</v>
      </c>
      <c r="I26" s="643">
        <v>0</v>
      </c>
      <c r="J26" s="643">
        <v>0</v>
      </c>
      <c r="K26" s="643">
        <v>0</v>
      </c>
      <c r="L26" s="643">
        <v>0</v>
      </c>
      <c r="M26" s="643">
        <v>0</v>
      </c>
      <c r="N26" s="643">
        <v>0</v>
      </c>
      <c r="O26" s="643">
        <v>0</v>
      </c>
      <c r="P26" s="643">
        <v>0</v>
      </c>
      <c r="Q26" s="643">
        <v>0</v>
      </c>
      <c r="R26" s="643">
        <f t="shared" si="7"/>
        <v>0</v>
      </c>
      <c r="S26" s="643">
        <v>0</v>
      </c>
      <c r="T26" s="643">
        <v>208</v>
      </c>
      <c r="U26" s="643">
        <v>10</v>
      </c>
      <c r="V26" s="643">
        <v>0</v>
      </c>
      <c r="W26" s="643">
        <v>515</v>
      </c>
      <c r="X26" s="643">
        <v>105</v>
      </c>
      <c r="Y26" s="643">
        <v>7</v>
      </c>
      <c r="Z26" s="643">
        <v>65</v>
      </c>
      <c r="AA26" s="643">
        <v>55</v>
      </c>
      <c r="AB26" s="643">
        <v>0</v>
      </c>
      <c r="AC26" s="643">
        <v>0</v>
      </c>
      <c r="AD26" s="643">
        <v>34</v>
      </c>
      <c r="AE26" s="643">
        <v>242</v>
      </c>
      <c r="AF26" s="643">
        <v>0</v>
      </c>
      <c r="AG26" s="643">
        <v>173</v>
      </c>
      <c r="AH26" s="643">
        <v>3178</v>
      </c>
      <c r="AI26" s="643">
        <v>8329</v>
      </c>
      <c r="AJ26" s="643">
        <v>2022</v>
      </c>
      <c r="AK26" s="643">
        <v>2623</v>
      </c>
      <c r="AL26" s="643">
        <v>442</v>
      </c>
      <c r="AM26" s="643">
        <v>10</v>
      </c>
      <c r="AN26" s="643">
        <v>0</v>
      </c>
      <c r="AO26" s="643">
        <v>0</v>
      </c>
      <c r="AP26" s="644">
        <f t="shared" si="8"/>
        <v>18018</v>
      </c>
      <c r="AT26" s="427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8"/>
      <c r="CH26" s="425"/>
      <c r="CI26" s="429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8"/>
      <c r="DW26" s="428"/>
      <c r="DX26" s="428"/>
      <c r="DY26" s="428"/>
      <c r="DZ26" s="428"/>
    </row>
    <row r="27" spans="1:130" s="286" customFormat="1" ht="21" customHeight="1" x14ac:dyDescent="0.35">
      <c r="A27" s="245"/>
      <c r="B27" s="285" t="s">
        <v>71</v>
      </c>
      <c r="C27" s="643">
        <v>0</v>
      </c>
      <c r="D27" s="643">
        <v>0</v>
      </c>
      <c r="E27" s="643">
        <v>0</v>
      </c>
      <c r="F27" s="643">
        <v>0</v>
      </c>
      <c r="G27" s="643">
        <v>0</v>
      </c>
      <c r="H27" s="643">
        <v>0</v>
      </c>
      <c r="I27" s="643">
        <v>0</v>
      </c>
      <c r="J27" s="643">
        <v>0</v>
      </c>
      <c r="K27" s="643">
        <v>0</v>
      </c>
      <c r="L27" s="643">
        <v>0</v>
      </c>
      <c r="M27" s="643">
        <v>0</v>
      </c>
      <c r="N27" s="643">
        <v>0</v>
      </c>
      <c r="O27" s="643">
        <v>0</v>
      </c>
      <c r="P27" s="643">
        <v>0</v>
      </c>
      <c r="Q27" s="643">
        <v>0</v>
      </c>
      <c r="R27" s="643">
        <f t="shared" si="7"/>
        <v>0</v>
      </c>
      <c r="S27" s="643">
        <v>0</v>
      </c>
      <c r="T27" s="643">
        <v>10</v>
      </c>
      <c r="U27" s="643">
        <v>0</v>
      </c>
      <c r="V27" s="643">
        <v>0</v>
      </c>
      <c r="W27" s="643">
        <v>72</v>
      </c>
      <c r="X27" s="643">
        <v>46</v>
      </c>
      <c r="Y27" s="643">
        <v>0</v>
      </c>
      <c r="Z27" s="643">
        <v>0</v>
      </c>
      <c r="AA27" s="643">
        <v>0</v>
      </c>
      <c r="AB27" s="643">
        <v>0</v>
      </c>
      <c r="AC27" s="643">
        <v>2</v>
      </c>
      <c r="AD27" s="643">
        <v>0</v>
      </c>
      <c r="AE27" s="643">
        <v>1</v>
      </c>
      <c r="AF27" s="643">
        <v>0</v>
      </c>
      <c r="AG27" s="643">
        <v>31</v>
      </c>
      <c r="AH27" s="643">
        <v>387</v>
      </c>
      <c r="AI27" s="643">
        <v>715</v>
      </c>
      <c r="AJ27" s="643">
        <v>0</v>
      </c>
      <c r="AK27" s="643">
        <v>201</v>
      </c>
      <c r="AL27" s="643">
        <v>33</v>
      </c>
      <c r="AM27" s="643">
        <v>5</v>
      </c>
      <c r="AN27" s="643">
        <v>0</v>
      </c>
      <c r="AO27" s="643">
        <v>0</v>
      </c>
      <c r="AP27" s="644">
        <f t="shared" si="8"/>
        <v>1503</v>
      </c>
      <c r="AT27" s="427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8"/>
      <c r="CH27" s="425"/>
      <c r="CI27" s="429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8"/>
      <c r="DW27" s="428"/>
      <c r="DX27" s="428"/>
      <c r="DY27" s="428"/>
      <c r="DZ27" s="428"/>
    </row>
    <row r="28" spans="1:130" s="286" customFormat="1" ht="21" customHeight="1" x14ac:dyDescent="0.35">
      <c r="A28" s="245"/>
      <c r="B28" s="285" t="s">
        <v>72</v>
      </c>
      <c r="C28" s="643">
        <v>0</v>
      </c>
      <c r="D28" s="643">
        <v>0</v>
      </c>
      <c r="E28" s="643">
        <v>0</v>
      </c>
      <c r="F28" s="643">
        <v>0</v>
      </c>
      <c r="G28" s="643">
        <v>0</v>
      </c>
      <c r="H28" s="643">
        <v>0</v>
      </c>
      <c r="I28" s="643">
        <v>0</v>
      </c>
      <c r="J28" s="643">
        <v>0</v>
      </c>
      <c r="K28" s="643">
        <v>0</v>
      </c>
      <c r="L28" s="643">
        <v>0</v>
      </c>
      <c r="M28" s="643">
        <v>0</v>
      </c>
      <c r="N28" s="643">
        <v>0</v>
      </c>
      <c r="O28" s="643">
        <v>0</v>
      </c>
      <c r="P28" s="643">
        <v>0</v>
      </c>
      <c r="Q28" s="643">
        <v>0</v>
      </c>
      <c r="R28" s="643">
        <f t="shared" si="7"/>
        <v>0</v>
      </c>
      <c r="S28" s="643">
        <v>0</v>
      </c>
      <c r="T28" s="643">
        <v>37</v>
      </c>
      <c r="U28" s="643">
        <v>0</v>
      </c>
      <c r="V28" s="643">
        <v>0</v>
      </c>
      <c r="W28" s="643">
        <v>222</v>
      </c>
      <c r="X28" s="643">
        <v>31</v>
      </c>
      <c r="Y28" s="643">
        <v>0</v>
      </c>
      <c r="Z28" s="643">
        <v>5</v>
      </c>
      <c r="AA28" s="643">
        <v>0</v>
      </c>
      <c r="AB28" s="643">
        <v>0</v>
      </c>
      <c r="AC28" s="643">
        <v>0</v>
      </c>
      <c r="AD28" s="643">
        <v>9</v>
      </c>
      <c r="AE28" s="643">
        <v>0</v>
      </c>
      <c r="AF28" s="643">
        <v>0</v>
      </c>
      <c r="AG28" s="643">
        <v>69</v>
      </c>
      <c r="AH28" s="643">
        <v>906</v>
      </c>
      <c r="AI28" s="643">
        <v>1860</v>
      </c>
      <c r="AJ28" s="643">
        <v>2</v>
      </c>
      <c r="AK28" s="643">
        <v>1311</v>
      </c>
      <c r="AL28" s="643">
        <v>172</v>
      </c>
      <c r="AM28" s="643">
        <v>1</v>
      </c>
      <c r="AN28" s="643">
        <v>0</v>
      </c>
      <c r="AO28" s="643">
        <v>0</v>
      </c>
      <c r="AP28" s="644">
        <f t="shared" si="8"/>
        <v>4625</v>
      </c>
      <c r="AT28" s="427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8"/>
      <c r="CH28" s="425"/>
      <c r="CI28" s="429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8"/>
      <c r="DW28" s="428"/>
      <c r="DX28" s="428"/>
      <c r="DY28" s="428"/>
      <c r="DZ28" s="428"/>
    </row>
    <row r="29" spans="1:130" s="291" customFormat="1" ht="26.4" customHeight="1" x14ac:dyDescent="0.35">
      <c r="A29" s="289" t="s">
        <v>73</v>
      </c>
      <c r="B29" s="294"/>
      <c r="C29" s="647">
        <f t="shared" ref="C29:AO29" si="9">SUM(C30:C37)</f>
        <v>0</v>
      </c>
      <c r="D29" s="647">
        <f t="shared" si="9"/>
        <v>0</v>
      </c>
      <c r="E29" s="647">
        <f t="shared" si="9"/>
        <v>0</v>
      </c>
      <c r="F29" s="647">
        <f t="shared" si="9"/>
        <v>0</v>
      </c>
      <c r="G29" s="647">
        <f t="shared" si="9"/>
        <v>0</v>
      </c>
      <c r="H29" s="647">
        <f t="shared" si="9"/>
        <v>0</v>
      </c>
      <c r="I29" s="647">
        <f t="shared" si="9"/>
        <v>0</v>
      </c>
      <c r="J29" s="647">
        <f t="shared" si="9"/>
        <v>0</v>
      </c>
      <c r="K29" s="647">
        <f t="shared" si="9"/>
        <v>0</v>
      </c>
      <c r="L29" s="647">
        <f t="shared" si="9"/>
        <v>0</v>
      </c>
      <c r="M29" s="647">
        <f t="shared" si="9"/>
        <v>0</v>
      </c>
      <c r="N29" s="647">
        <f t="shared" si="9"/>
        <v>0</v>
      </c>
      <c r="O29" s="647">
        <f t="shared" si="9"/>
        <v>0</v>
      </c>
      <c r="P29" s="647">
        <f t="shared" si="9"/>
        <v>0</v>
      </c>
      <c r="Q29" s="647">
        <f t="shared" si="9"/>
        <v>0</v>
      </c>
      <c r="R29" s="647">
        <f t="shared" ref="R29" si="10">SUM(R30:R37)</f>
        <v>0</v>
      </c>
      <c r="S29" s="647">
        <f t="shared" si="9"/>
        <v>0</v>
      </c>
      <c r="T29" s="647">
        <f t="shared" si="9"/>
        <v>140</v>
      </c>
      <c r="U29" s="647">
        <f t="shared" si="9"/>
        <v>2</v>
      </c>
      <c r="V29" s="647">
        <f t="shared" si="9"/>
        <v>0</v>
      </c>
      <c r="W29" s="647">
        <f t="shared" si="9"/>
        <v>620</v>
      </c>
      <c r="X29" s="647">
        <f t="shared" si="9"/>
        <v>199</v>
      </c>
      <c r="Y29" s="647">
        <f t="shared" si="9"/>
        <v>6</v>
      </c>
      <c r="Z29" s="647">
        <f t="shared" si="9"/>
        <v>83</v>
      </c>
      <c r="AA29" s="647">
        <f t="shared" si="9"/>
        <v>0</v>
      </c>
      <c r="AB29" s="647">
        <f t="shared" si="9"/>
        <v>1</v>
      </c>
      <c r="AC29" s="647">
        <f t="shared" si="9"/>
        <v>4</v>
      </c>
      <c r="AD29" s="647">
        <f t="shared" si="9"/>
        <v>26</v>
      </c>
      <c r="AE29" s="647">
        <f t="shared" si="9"/>
        <v>56</v>
      </c>
      <c r="AF29" s="647">
        <f t="shared" si="9"/>
        <v>0</v>
      </c>
      <c r="AG29" s="647">
        <f t="shared" si="9"/>
        <v>348</v>
      </c>
      <c r="AH29" s="647">
        <f t="shared" si="9"/>
        <v>5004</v>
      </c>
      <c r="AI29" s="647">
        <f t="shared" si="9"/>
        <v>8044</v>
      </c>
      <c r="AJ29" s="647">
        <f t="shared" si="9"/>
        <v>1917</v>
      </c>
      <c r="AK29" s="647">
        <f t="shared" si="9"/>
        <v>5177</v>
      </c>
      <c r="AL29" s="647">
        <f t="shared" si="9"/>
        <v>750</v>
      </c>
      <c r="AM29" s="647">
        <f t="shared" si="9"/>
        <v>8</v>
      </c>
      <c r="AN29" s="647">
        <f t="shared" si="9"/>
        <v>0</v>
      </c>
      <c r="AO29" s="647">
        <f t="shared" si="9"/>
        <v>0</v>
      </c>
      <c r="AP29" s="648">
        <f t="shared" ref="AP29" si="11">SUM(AP30:AP37)</f>
        <v>22385</v>
      </c>
      <c r="AT29" s="427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4"/>
      <c r="CH29" s="431"/>
      <c r="CI29" s="429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37"/>
      <c r="DW29" s="437"/>
      <c r="DX29" s="437"/>
      <c r="DY29" s="437"/>
      <c r="DZ29" s="437"/>
    </row>
    <row r="30" spans="1:130" s="286" customFormat="1" ht="21" customHeight="1" x14ac:dyDescent="0.35">
      <c r="A30" s="245"/>
      <c r="B30" s="285" t="s">
        <v>74</v>
      </c>
      <c r="C30" s="643">
        <v>0</v>
      </c>
      <c r="D30" s="643">
        <v>0</v>
      </c>
      <c r="E30" s="643">
        <v>0</v>
      </c>
      <c r="F30" s="643">
        <v>0</v>
      </c>
      <c r="G30" s="643">
        <v>0</v>
      </c>
      <c r="H30" s="643">
        <v>0</v>
      </c>
      <c r="I30" s="643">
        <v>0</v>
      </c>
      <c r="J30" s="643">
        <v>0</v>
      </c>
      <c r="K30" s="643">
        <v>0</v>
      </c>
      <c r="L30" s="643">
        <v>0</v>
      </c>
      <c r="M30" s="643">
        <v>0</v>
      </c>
      <c r="N30" s="643">
        <v>0</v>
      </c>
      <c r="O30" s="643">
        <v>0</v>
      </c>
      <c r="P30" s="643">
        <v>0</v>
      </c>
      <c r="Q30" s="643">
        <v>0</v>
      </c>
      <c r="R30" s="643">
        <f t="shared" si="7"/>
        <v>0</v>
      </c>
      <c r="S30" s="643">
        <v>0</v>
      </c>
      <c r="T30" s="643">
        <v>34</v>
      </c>
      <c r="U30" s="643">
        <v>2</v>
      </c>
      <c r="V30" s="643">
        <v>0</v>
      </c>
      <c r="W30" s="643">
        <v>178</v>
      </c>
      <c r="X30" s="643">
        <v>62</v>
      </c>
      <c r="Y30" s="643">
        <v>0</v>
      </c>
      <c r="Z30" s="643">
        <v>54</v>
      </c>
      <c r="AA30" s="643">
        <v>0</v>
      </c>
      <c r="AB30" s="643">
        <v>0</v>
      </c>
      <c r="AC30" s="643">
        <v>0</v>
      </c>
      <c r="AD30" s="643">
        <v>26</v>
      </c>
      <c r="AE30" s="643">
        <v>0</v>
      </c>
      <c r="AF30" s="643">
        <v>0</v>
      </c>
      <c r="AG30" s="643">
        <v>166</v>
      </c>
      <c r="AH30" s="643">
        <v>1537</v>
      </c>
      <c r="AI30" s="643">
        <v>2037</v>
      </c>
      <c r="AJ30" s="643">
        <v>1840</v>
      </c>
      <c r="AK30" s="643">
        <v>1392</v>
      </c>
      <c r="AL30" s="643">
        <v>219</v>
      </c>
      <c r="AM30" s="643">
        <v>3</v>
      </c>
      <c r="AN30" s="643">
        <v>0</v>
      </c>
      <c r="AO30" s="643">
        <v>0</v>
      </c>
      <c r="AP30" s="644">
        <f t="shared" ref="AP30:AP38" si="12">SUM(S30:AO30)+R30+C30+D30</f>
        <v>7550</v>
      </c>
      <c r="AT30" s="427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8"/>
      <c r="CH30" s="425"/>
      <c r="CI30" s="429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8"/>
      <c r="DW30" s="428"/>
      <c r="DX30" s="428"/>
      <c r="DY30" s="428"/>
      <c r="DZ30" s="428"/>
    </row>
    <row r="31" spans="1:130" s="286" customFormat="1" ht="21" customHeight="1" x14ac:dyDescent="0.35">
      <c r="A31" s="245"/>
      <c r="B31" s="285" t="s">
        <v>75</v>
      </c>
      <c r="C31" s="643">
        <v>0</v>
      </c>
      <c r="D31" s="643">
        <v>0</v>
      </c>
      <c r="E31" s="643">
        <v>0</v>
      </c>
      <c r="F31" s="643">
        <v>0</v>
      </c>
      <c r="G31" s="643">
        <v>0</v>
      </c>
      <c r="H31" s="643">
        <v>0</v>
      </c>
      <c r="I31" s="643">
        <v>0</v>
      </c>
      <c r="J31" s="643">
        <v>0</v>
      </c>
      <c r="K31" s="643">
        <v>0</v>
      </c>
      <c r="L31" s="643">
        <v>0</v>
      </c>
      <c r="M31" s="643">
        <v>0</v>
      </c>
      <c r="N31" s="643">
        <v>0</v>
      </c>
      <c r="O31" s="643">
        <v>0</v>
      </c>
      <c r="P31" s="643">
        <v>0</v>
      </c>
      <c r="Q31" s="643">
        <v>0</v>
      </c>
      <c r="R31" s="643">
        <f t="shared" si="7"/>
        <v>0</v>
      </c>
      <c r="S31" s="643">
        <v>0</v>
      </c>
      <c r="T31" s="643">
        <v>0</v>
      </c>
      <c r="U31" s="643">
        <v>0</v>
      </c>
      <c r="V31" s="643">
        <v>0</v>
      </c>
      <c r="W31" s="643">
        <v>21</v>
      </c>
      <c r="X31" s="643">
        <v>6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11</v>
      </c>
      <c r="AH31" s="643">
        <v>179</v>
      </c>
      <c r="AI31" s="643">
        <v>263</v>
      </c>
      <c r="AJ31" s="643">
        <v>0</v>
      </c>
      <c r="AK31" s="643">
        <v>64</v>
      </c>
      <c r="AL31" s="643">
        <v>32</v>
      </c>
      <c r="AM31" s="643">
        <v>0</v>
      </c>
      <c r="AN31" s="643">
        <v>0</v>
      </c>
      <c r="AO31" s="643">
        <v>0</v>
      </c>
      <c r="AP31" s="644">
        <f t="shared" si="12"/>
        <v>576</v>
      </c>
      <c r="AT31" s="427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8"/>
      <c r="CH31" s="425"/>
      <c r="CI31" s="429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8"/>
      <c r="DW31" s="428"/>
      <c r="DX31" s="428"/>
      <c r="DY31" s="428"/>
      <c r="DZ31" s="428"/>
    </row>
    <row r="32" spans="1:130" s="286" customFormat="1" ht="21" customHeight="1" x14ac:dyDescent="0.35">
      <c r="A32" s="245"/>
      <c r="B32" s="285" t="s">
        <v>76</v>
      </c>
      <c r="C32" s="643">
        <v>0</v>
      </c>
      <c r="D32" s="643">
        <v>0</v>
      </c>
      <c r="E32" s="643">
        <v>0</v>
      </c>
      <c r="F32" s="643">
        <v>0</v>
      </c>
      <c r="G32" s="643">
        <v>0</v>
      </c>
      <c r="H32" s="643">
        <v>0</v>
      </c>
      <c r="I32" s="643">
        <v>0</v>
      </c>
      <c r="J32" s="643">
        <v>0</v>
      </c>
      <c r="K32" s="643">
        <v>0</v>
      </c>
      <c r="L32" s="643">
        <v>0</v>
      </c>
      <c r="M32" s="643">
        <v>0</v>
      </c>
      <c r="N32" s="643">
        <v>0</v>
      </c>
      <c r="O32" s="643">
        <v>0</v>
      </c>
      <c r="P32" s="643">
        <v>0</v>
      </c>
      <c r="Q32" s="643">
        <v>0</v>
      </c>
      <c r="R32" s="643">
        <f t="shared" si="7"/>
        <v>0</v>
      </c>
      <c r="S32" s="643">
        <v>0</v>
      </c>
      <c r="T32" s="643">
        <v>8</v>
      </c>
      <c r="U32" s="643">
        <v>0</v>
      </c>
      <c r="V32" s="643">
        <v>0</v>
      </c>
      <c r="W32" s="643">
        <v>29</v>
      </c>
      <c r="X32" s="643">
        <v>4</v>
      </c>
      <c r="Y32" s="643">
        <v>0</v>
      </c>
      <c r="Z32" s="643">
        <v>2</v>
      </c>
      <c r="AA32" s="643">
        <v>0</v>
      </c>
      <c r="AB32" s="643">
        <v>0</v>
      </c>
      <c r="AC32" s="643">
        <v>0</v>
      </c>
      <c r="AD32" s="643">
        <v>0</v>
      </c>
      <c r="AE32" s="643">
        <v>0</v>
      </c>
      <c r="AF32" s="643">
        <v>0</v>
      </c>
      <c r="AG32" s="643">
        <v>15</v>
      </c>
      <c r="AH32" s="643">
        <v>352</v>
      </c>
      <c r="AI32" s="643">
        <v>565</v>
      </c>
      <c r="AJ32" s="643">
        <v>0</v>
      </c>
      <c r="AK32" s="643">
        <v>537</v>
      </c>
      <c r="AL32" s="643">
        <v>95</v>
      </c>
      <c r="AM32" s="643">
        <v>0</v>
      </c>
      <c r="AN32" s="643">
        <v>0</v>
      </c>
      <c r="AO32" s="643">
        <v>0</v>
      </c>
      <c r="AP32" s="644">
        <f t="shared" si="12"/>
        <v>1607</v>
      </c>
      <c r="AT32" s="427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8"/>
      <c r="CH32" s="425"/>
      <c r="CI32" s="429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8"/>
      <c r="DW32" s="428"/>
      <c r="DX32" s="428"/>
      <c r="DY32" s="428"/>
      <c r="DZ32" s="428"/>
    </row>
    <row r="33" spans="1:130" s="286" customFormat="1" ht="21" customHeight="1" x14ac:dyDescent="0.35">
      <c r="A33" s="245"/>
      <c r="B33" s="285" t="s">
        <v>77</v>
      </c>
      <c r="C33" s="643">
        <v>0</v>
      </c>
      <c r="D33" s="643">
        <v>0</v>
      </c>
      <c r="E33" s="643">
        <v>0</v>
      </c>
      <c r="F33" s="643">
        <v>0</v>
      </c>
      <c r="G33" s="643">
        <v>0</v>
      </c>
      <c r="H33" s="643">
        <v>0</v>
      </c>
      <c r="I33" s="643">
        <v>0</v>
      </c>
      <c r="J33" s="643">
        <v>0</v>
      </c>
      <c r="K33" s="643">
        <v>0</v>
      </c>
      <c r="L33" s="643">
        <v>0</v>
      </c>
      <c r="M33" s="643">
        <v>0</v>
      </c>
      <c r="N33" s="643">
        <v>0</v>
      </c>
      <c r="O33" s="643">
        <v>0</v>
      </c>
      <c r="P33" s="643">
        <v>0</v>
      </c>
      <c r="Q33" s="643">
        <v>0</v>
      </c>
      <c r="R33" s="643">
        <f t="shared" si="7"/>
        <v>0</v>
      </c>
      <c r="S33" s="643">
        <v>0</v>
      </c>
      <c r="T33" s="643">
        <v>68</v>
      </c>
      <c r="U33" s="643">
        <v>0</v>
      </c>
      <c r="V33" s="643">
        <v>0</v>
      </c>
      <c r="W33" s="643">
        <v>163</v>
      </c>
      <c r="X33" s="643">
        <v>58</v>
      </c>
      <c r="Y33" s="643">
        <v>6</v>
      </c>
      <c r="Z33" s="643">
        <v>16</v>
      </c>
      <c r="AA33" s="643">
        <v>0</v>
      </c>
      <c r="AB33" s="643">
        <v>1</v>
      </c>
      <c r="AC33" s="643">
        <v>0</v>
      </c>
      <c r="AD33" s="643">
        <v>0</v>
      </c>
      <c r="AE33" s="643">
        <v>14</v>
      </c>
      <c r="AF33" s="643">
        <v>0</v>
      </c>
      <c r="AG33" s="643">
        <v>60</v>
      </c>
      <c r="AH33" s="643">
        <v>1091</v>
      </c>
      <c r="AI33" s="643">
        <v>2798</v>
      </c>
      <c r="AJ33" s="643">
        <v>4</v>
      </c>
      <c r="AK33" s="643">
        <v>983</v>
      </c>
      <c r="AL33" s="643">
        <v>189</v>
      </c>
      <c r="AM33" s="643">
        <v>0</v>
      </c>
      <c r="AN33" s="643">
        <v>0</v>
      </c>
      <c r="AO33" s="643">
        <v>0</v>
      </c>
      <c r="AP33" s="644">
        <f t="shared" si="12"/>
        <v>5451</v>
      </c>
      <c r="AT33" s="427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8"/>
      <c r="CH33" s="425"/>
      <c r="CI33" s="429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8"/>
      <c r="DW33" s="428"/>
      <c r="DX33" s="428"/>
      <c r="DY33" s="428"/>
      <c r="DZ33" s="428"/>
    </row>
    <row r="34" spans="1:130" s="286" customFormat="1" ht="21" customHeight="1" x14ac:dyDescent="0.35">
      <c r="A34" s="245"/>
      <c r="B34" s="285" t="s">
        <v>78</v>
      </c>
      <c r="C34" s="643">
        <v>0</v>
      </c>
      <c r="D34" s="643">
        <v>0</v>
      </c>
      <c r="E34" s="643">
        <v>0</v>
      </c>
      <c r="F34" s="643">
        <v>0</v>
      </c>
      <c r="G34" s="643">
        <v>0</v>
      </c>
      <c r="H34" s="643">
        <v>0</v>
      </c>
      <c r="I34" s="643">
        <v>0</v>
      </c>
      <c r="J34" s="643">
        <v>0</v>
      </c>
      <c r="K34" s="643">
        <v>0</v>
      </c>
      <c r="L34" s="643">
        <v>0</v>
      </c>
      <c r="M34" s="643">
        <v>0</v>
      </c>
      <c r="N34" s="643">
        <v>0</v>
      </c>
      <c r="O34" s="643">
        <v>0</v>
      </c>
      <c r="P34" s="643">
        <v>0</v>
      </c>
      <c r="Q34" s="643">
        <v>0</v>
      </c>
      <c r="R34" s="643">
        <f t="shared" si="7"/>
        <v>0</v>
      </c>
      <c r="S34" s="643">
        <v>0</v>
      </c>
      <c r="T34" s="643">
        <v>6</v>
      </c>
      <c r="U34" s="643">
        <v>0</v>
      </c>
      <c r="V34" s="643">
        <v>0</v>
      </c>
      <c r="W34" s="643">
        <v>112</v>
      </c>
      <c r="X34" s="643">
        <v>26</v>
      </c>
      <c r="Y34" s="643">
        <v>0</v>
      </c>
      <c r="Z34" s="643">
        <v>6</v>
      </c>
      <c r="AA34" s="643">
        <v>0</v>
      </c>
      <c r="AB34" s="643">
        <v>0</v>
      </c>
      <c r="AC34" s="643">
        <v>0</v>
      </c>
      <c r="AD34" s="643">
        <v>0</v>
      </c>
      <c r="AE34" s="643">
        <v>42</v>
      </c>
      <c r="AF34" s="643">
        <v>0</v>
      </c>
      <c r="AG34" s="643">
        <v>31</v>
      </c>
      <c r="AH34" s="643">
        <v>764</v>
      </c>
      <c r="AI34" s="643">
        <v>645</v>
      </c>
      <c r="AJ34" s="643">
        <v>1</v>
      </c>
      <c r="AK34" s="643">
        <v>713</v>
      </c>
      <c r="AL34" s="643">
        <v>64</v>
      </c>
      <c r="AM34" s="643">
        <v>5</v>
      </c>
      <c r="AN34" s="643">
        <v>0</v>
      </c>
      <c r="AO34" s="643">
        <v>0</v>
      </c>
      <c r="AP34" s="644">
        <f t="shared" si="12"/>
        <v>2415</v>
      </c>
      <c r="AT34" s="427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8"/>
      <c r="CH34" s="425"/>
      <c r="CI34" s="429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8"/>
      <c r="DW34" s="428"/>
      <c r="DX34" s="428"/>
      <c r="DY34" s="428"/>
      <c r="DZ34" s="428"/>
    </row>
    <row r="35" spans="1:130" s="286" customFormat="1" ht="21" customHeight="1" x14ac:dyDescent="0.35">
      <c r="A35" s="245"/>
      <c r="B35" s="285" t="s">
        <v>79</v>
      </c>
      <c r="C35" s="643">
        <v>0</v>
      </c>
      <c r="D35" s="643">
        <v>0</v>
      </c>
      <c r="E35" s="643">
        <v>0</v>
      </c>
      <c r="F35" s="643">
        <v>0</v>
      </c>
      <c r="G35" s="643">
        <v>0</v>
      </c>
      <c r="H35" s="643">
        <v>0</v>
      </c>
      <c r="I35" s="643">
        <v>0</v>
      </c>
      <c r="J35" s="643">
        <v>0</v>
      </c>
      <c r="K35" s="643">
        <v>0</v>
      </c>
      <c r="L35" s="643">
        <v>0</v>
      </c>
      <c r="M35" s="643">
        <v>0</v>
      </c>
      <c r="N35" s="643">
        <v>0</v>
      </c>
      <c r="O35" s="643">
        <v>0</v>
      </c>
      <c r="P35" s="643">
        <v>0</v>
      </c>
      <c r="Q35" s="643">
        <v>0</v>
      </c>
      <c r="R35" s="643">
        <f t="shared" si="7"/>
        <v>0</v>
      </c>
      <c r="S35" s="643">
        <v>0</v>
      </c>
      <c r="T35" s="643">
        <v>21</v>
      </c>
      <c r="U35" s="643">
        <v>0</v>
      </c>
      <c r="V35" s="643">
        <v>0</v>
      </c>
      <c r="W35" s="643">
        <v>75</v>
      </c>
      <c r="X35" s="643">
        <v>26</v>
      </c>
      <c r="Y35" s="643">
        <v>0</v>
      </c>
      <c r="Z35" s="643">
        <v>3</v>
      </c>
      <c r="AA35" s="643">
        <v>0</v>
      </c>
      <c r="AB35" s="643">
        <v>0</v>
      </c>
      <c r="AC35" s="643">
        <v>4</v>
      </c>
      <c r="AD35" s="643">
        <v>0</v>
      </c>
      <c r="AE35" s="643">
        <v>0</v>
      </c>
      <c r="AF35" s="643">
        <v>0</v>
      </c>
      <c r="AG35" s="643">
        <v>41</v>
      </c>
      <c r="AH35" s="643">
        <v>570</v>
      </c>
      <c r="AI35" s="643">
        <v>1112</v>
      </c>
      <c r="AJ35" s="643">
        <v>72</v>
      </c>
      <c r="AK35" s="643">
        <v>793</v>
      </c>
      <c r="AL35" s="643">
        <v>39</v>
      </c>
      <c r="AM35" s="643">
        <v>0</v>
      </c>
      <c r="AN35" s="643">
        <v>0</v>
      </c>
      <c r="AO35" s="643">
        <v>0</v>
      </c>
      <c r="AP35" s="644">
        <f t="shared" si="12"/>
        <v>2756</v>
      </c>
      <c r="AT35" s="427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8"/>
      <c r="CH35" s="425"/>
      <c r="CI35" s="429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8"/>
      <c r="DW35" s="428"/>
      <c r="DX35" s="428"/>
      <c r="DY35" s="428"/>
      <c r="DZ35" s="428"/>
    </row>
    <row r="36" spans="1:130" s="286" customFormat="1" ht="21" customHeight="1" x14ac:dyDescent="0.35">
      <c r="A36" s="245"/>
      <c r="B36" s="285" t="s">
        <v>80</v>
      </c>
      <c r="C36" s="643">
        <v>0</v>
      </c>
      <c r="D36" s="643">
        <v>0</v>
      </c>
      <c r="E36" s="643">
        <v>0</v>
      </c>
      <c r="F36" s="643">
        <v>0</v>
      </c>
      <c r="G36" s="643">
        <v>0</v>
      </c>
      <c r="H36" s="643">
        <v>0</v>
      </c>
      <c r="I36" s="643">
        <v>0</v>
      </c>
      <c r="J36" s="643">
        <v>0</v>
      </c>
      <c r="K36" s="643">
        <v>0</v>
      </c>
      <c r="L36" s="643">
        <v>0</v>
      </c>
      <c r="M36" s="643">
        <v>0</v>
      </c>
      <c r="N36" s="643">
        <v>0</v>
      </c>
      <c r="O36" s="643">
        <v>0</v>
      </c>
      <c r="P36" s="643">
        <v>0</v>
      </c>
      <c r="Q36" s="643">
        <v>0</v>
      </c>
      <c r="R36" s="643">
        <f t="shared" si="7"/>
        <v>0</v>
      </c>
      <c r="S36" s="643">
        <v>0</v>
      </c>
      <c r="T36" s="643">
        <v>0</v>
      </c>
      <c r="U36" s="643">
        <v>0</v>
      </c>
      <c r="V36" s="643">
        <v>0</v>
      </c>
      <c r="W36" s="643">
        <v>18</v>
      </c>
      <c r="X36" s="643">
        <v>6</v>
      </c>
      <c r="Y36" s="643">
        <v>0</v>
      </c>
      <c r="Z36" s="643">
        <v>2</v>
      </c>
      <c r="AA36" s="643">
        <v>0</v>
      </c>
      <c r="AB36" s="643">
        <v>0</v>
      </c>
      <c r="AC36" s="643">
        <v>0</v>
      </c>
      <c r="AD36" s="643">
        <v>0</v>
      </c>
      <c r="AE36" s="643">
        <v>0</v>
      </c>
      <c r="AF36" s="643">
        <v>0</v>
      </c>
      <c r="AG36" s="643">
        <v>0</v>
      </c>
      <c r="AH36" s="643">
        <v>217</v>
      </c>
      <c r="AI36" s="643">
        <v>313</v>
      </c>
      <c r="AJ36" s="643">
        <v>0</v>
      </c>
      <c r="AK36" s="643">
        <v>303</v>
      </c>
      <c r="AL36" s="643">
        <v>54</v>
      </c>
      <c r="AM36" s="643">
        <v>0</v>
      </c>
      <c r="AN36" s="643">
        <v>0</v>
      </c>
      <c r="AO36" s="643">
        <v>0</v>
      </c>
      <c r="AP36" s="644">
        <f t="shared" si="12"/>
        <v>913</v>
      </c>
      <c r="AT36" s="427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8"/>
      <c r="CH36" s="425"/>
      <c r="CI36" s="429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8"/>
      <c r="DW36" s="428"/>
      <c r="DX36" s="428"/>
      <c r="DY36" s="428"/>
      <c r="DZ36" s="428"/>
    </row>
    <row r="37" spans="1:130" s="286" customFormat="1" ht="21" customHeight="1" x14ac:dyDescent="0.35">
      <c r="A37" s="245"/>
      <c r="B37" s="285" t="s">
        <v>81</v>
      </c>
      <c r="C37" s="643">
        <v>0</v>
      </c>
      <c r="D37" s="643">
        <v>0</v>
      </c>
      <c r="E37" s="643">
        <v>0</v>
      </c>
      <c r="F37" s="643">
        <v>0</v>
      </c>
      <c r="G37" s="643">
        <v>0</v>
      </c>
      <c r="H37" s="643">
        <v>0</v>
      </c>
      <c r="I37" s="643">
        <v>0</v>
      </c>
      <c r="J37" s="643">
        <v>0</v>
      </c>
      <c r="K37" s="643">
        <v>0</v>
      </c>
      <c r="L37" s="643">
        <v>0</v>
      </c>
      <c r="M37" s="643">
        <v>0</v>
      </c>
      <c r="N37" s="643">
        <v>0</v>
      </c>
      <c r="O37" s="643">
        <v>0</v>
      </c>
      <c r="P37" s="643">
        <v>0</v>
      </c>
      <c r="Q37" s="643">
        <v>0</v>
      </c>
      <c r="R37" s="643">
        <f t="shared" si="7"/>
        <v>0</v>
      </c>
      <c r="S37" s="643">
        <v>0</v>
      </c>
      <c r="T37" s="643">
        <v>3</v>
      </c>
      <c r="U37" s="643">
        <v>0</v>
      </c>
      <c r="V37" s="643">
        <v>0</v>
      </c>
      <c r="W37" s="643">
        <v>24</v>
      </c>
      <c r="X37" s="643">
        <v>11</v>
      </c>
      <c r="Y37" s="643">
        <v>0</v>
      </c>
      <c r="Z37" s="643">
        <v>0</v>
      </c>
      <c r="AA37" s="643">
        <v>0</v>
      </c>
      <c r="AB37" s="643">
        <v>0</v>
      </c>
      <c r="AC37" s="643">
        <v>0</v>
      </c>
      <c r="AD37" s="643">
        <v>0</v>
      </c>
      <c r="AE37" s="643">
        <v>0</v>
      </c>
      <c r="AF37" s="643">
        <v>0</v>
      </c>
      <c r="AG37" s="643">
        <v>24</v>
      </c>
      <c r="AH37" s="643">
        <v>294</v>
      </c>
      <c r="AI37" s="643">
        <v>311</v>
      </c>
      <c r="AJ37" s="643">
        <v>0</v>
      </c>
      <c r="AK37" s="643">
        <v>392</v>
      </c>
      <c r="AL37" s="643">
        <v>58</v>
      </c>
      <c r="AM37" s="643">
        <v>0</v>
      </c>
      <c r="AN37" s="643">
        <v>0</v>
      </c>
      <c r="AO37" s="643">
        <v>0</v>
      </c>
      <c r="AP37" s="644">
        <f t="shared" si="12"/>
        <v>1117</v>
      </c>
      <c r="AT37" s="427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8"/>
      <c r="CH37" s="425"/>
      <c r="CI37" s="429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8"/>
      <c r="DW37" s="428"/>
      <c r="DX37" s="428"/>
      <c r="DY37" s="428"/>
      <c r="DZ37" s="428"/>
    </row>
    <row r="38" spans="1:130" s="286" customFormat="1" ht="42" customHeight="1" x14ac:dyDescent="0.35">
      <c r="A38" s="743" t="s">
        <v>279</v>
      </c>
      <c r="B38" s="725"/>
      <c r="C38" s="647">
        <v>0</v>
      </c>
      <c r="D38" s="647">
        <v>0</v>
      </c>
      <c r="E38" s="647">
        <v>0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7">
        <f t="shared" si="7"/>
        <v>0</v>
      </c>
      <c r="S38" s="647">
        <v>0</v>
      </c>
      <c r="T38" s="647">
        <v>0</v>
      </c>
      <c r="U38" s="647">
        <v>0</v>
      </c>
      <c r="V38" s="647">
        <v>0</v>
      </c>
      <c r="W38" s="647">
        <v>0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0</v>
      </c>
      <c r="AD38" s="647">
        <v>0</v>
      </c>
      <c r="AE38" s="647">
        <v>0</v>
      </c>
      <c r="AF38" s="647">
        <v>0</v>
      </c>
      <c r="AG38" s="647">
        <v>0</v>
      </c>
      <c r="AH38" s="647">
        <v>0</v>
      </c>
      <c r="AI38" s="647">
        <v>0</v>
      </c>
      <c r="AJ38" s="647">
        <v>0</v>
      </c>
      <c r="AK38" s="647">
        <v>0</v>
      </c>
      <c r="AL38" s="647">
        <v>0</v>
      </c>
      <c r="AM38" s="647">
        <v>0</v>
      </c>
      <c r="AN38" s="647">
        <v>0</v>
      </c>
      <c r="AO38" s="647">
        <v>0</v>
      </c>
      <c r="AP38" s="648">
        <f t="shared" si="12"/>
        <v>0</v>
      </c>
      <c r="AT38" s="427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8"/>
      <c r="CH38" s="425"/>
      <c r="CI38" s="429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429"/>
      <c r="CY38" s="429"/>
      <c r="CZ38" s="429"/>
      <c r="DA38" s="429"/>
      <c r="DB38" s="429"/>
      <c r="DC38" s="429"/>
      <c r="DD38" s="429"/>
      <c r="DE38" s="429"/>
      <c r="DF38" s="429"/>
      <c r="DG38" s="429"/>
      <c r="DH38" s="429"/>
      <c r="DI38" s="429"/>
      <c r="DJ38" s="429"/>
      <c r="DK38" s="429"/>
      <c r="DL38" s="429"/>
      <c r="DM38" s="429"/>
      <c r="DN38" s="429"/>
      <c r="DO38" s="429"/>
      <c r="DP38" s="429"/>
      <c r="DQ38" s="429"/>
      <c r="DR38" s="429"/>
      <c r="DS38" s="429"/>
      <c r="DT38" s="429"/>
      <c r="DU38" s="429"/>
      <c r="DV38" s="428"/>
      <c r="DW38" s="428"/>
      <c r="DX38" s="428"/>
      <c r="DY38" s="428"/>
      <c r="DZ38" s="428"/>
    </row>
    <row r="39" spans="1:130" s="283" customFormat="1" ht="33.9" customHeight="1" x14ac:dyDescent="0.35">
      <c r="A39" s="761" t="s">
        <v>296</v>
      </c>
      <c r="B39" s="762"/>
      <c r="C39" s="645">
        <f t="shared" ref="C39:Q39" si="13">C40+C42+C50+C55+C61+C65</f>
        <v>1</v>
      </c>
      <c r="D39" s="645">
        <f t="shared" si="13"/>
        <v>0</v>
      </c>
      <c r="E39" s="645">
        <f t="shared" si="13"/>
        <v>1</v>
      </c>
      <c r="F39" s="645">
        <f t="shared" si="13"/>
        <v>0</v>
      </c>
      <c r="G39" s="645">
        <f t="shared" si="13"/>
        <v>0</v>
      </c>
      <c r="H39" s="645">
        <f t="shared" si="13"/>
        <v>0</v>
      </c>
      <c r="I39" s="645">
        <f t="shared" si="13"/>
        <v>0</v>
      </c>
      <c r="J39" s="645">
        <f t="shared" si="13"/>
        <v>0</v>
      </c>
      <c r="K39" s="645">
        <f t="shared" si="13"/>
        <v>0</v>
      </c>
      <c r="L39" s="645">
        <f t="shared" si="13"/>
        <v>0</v>
      </c>
      <c r="M39" s="645">
        <f t="shared" si="13"/>
        <v>0</v>
      </c>
      <c r="N39" s="645">
        <f t="shared" si="13"/>
        <v>0</v>
      </c>
      <c r="O39" s="645">
        <f t="shared" si="13"/>
        <v>0</v>
      </c>
      <c r="P39" s="645">
        <f t="shared" si="13"/>
        <v>0</v>
      </c>
      <c r="Q39" s="645">
        <f t="shared" si="13"/>
        <v>13</v>
      </c>
      <c r="R39" s="647">
        <f t="shared" si="7"/>
        <v>14</v>
      </c>
      <c r="S39" s="645">
        <f t="shared" ref="S39:AP39" si="14">S40+S42+S50+S55+S61+S65</f>
        <v>101</v>
      </c>
      <c r="T39" s="645">
        <f t="shared" si="14"/>
        <v>589</v>
      </c>
      <c r="U39" s="645">
        <f t="shared" si="14"/>
        <v>10</v>
      </c>
      <c r="V39" s="645">
        <f t="shared" si="14"/>
        <v>0</v>
      </c>
      <c r="W39" s="645">
        <f t="shared" si="14"/>
        <v>2173</v>
      </c>
      <c r="X39" s="645">
        <f t="shared" si="14"/>
        <v>248</v>
      </c>
      <c r="Y39" s="645">
        <f t="shared" si="14"/>
        <v>145</v>
      </c>
      <c r="Z39" s="645">
        <f t="shared" si="14"/>
        <v>406</v>
      </c>
      <c r="AA39" s="645">
        <f t="shared" si="14"/>
        <v>11</v>
      </c>
      <c r="AB39" s="645">
        <f t="shared" si="14"/>
        <v>158</v>
      </c>
      <c r="AC39" s="645">
        <f t="shared" si="14"/>
        <v>98</v>
      </c>
      <c r="AD39" s="645">
        <f t="shared" si="14"/>
        <v>118</v>
      </c>
      <c r="AE39" s="645">
        <f t="shared" si="14"/>
        <v>165</v>
      </c>
      <c r="AF39" s="645">
        <f t="shared" si="14"/>
        <v>0</v>
      </c>
      <c r="AG39" s="645">
        <f t="shared" si="14"/>
        <v>2563</v>
      </c>
      <c r="AH39" s="645">
        <f t="shared" si="14"/>
        <v>25360</v>
      </c>
      <c r="AI39" s="645">
        <f t="shared" si="14"/>
        <v>34816</v>
      </c>
      <c r="AJ39" s="645">
        <f t="shared" si="14"/>
        <v>17820</v>
      </c>
      <c r="AK39" s="645">
        <f t="shared" si="14"/>
        <v>14275</v>
      </c>
      <c r="AL39" s="645">
        <f t="shared" si="14"/>
        <v>979</v>
      </c>
      <c r="AM39" s="645">
        <f t="shared" si="14"/>
        <v>88</v>
      </c>
      <c r="AN39" s="645">
        <f t="shared" si="14"/>
        <v>0</v>
      </c>
      <c r="AO39" s="645">
        <f t="shared" si="14"/>
        <v>125</v>
      </c>
      <c r="AP39" s="646">
        <f t="shared" si="14"/>
        <v>100263</v>
      </c>
      <c r="AS39" s="283" t="s">
        <v>287</v>
      </c>
      <c r="AT39" s="427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4"/>
      <c r="CH39" s="431"/>
      <c r="CI39" s="429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4"/>
      <c r="DW39" s="424"/>
      <c r="DX39" s="424"/>
      <c r="DY39" s="424"/>
      <c r="DZ39" s="424"/>
    </row>
    <row r="40" spans="1:130" s="291" customFormat="1" ht="26.4" customHeight="1" x14ac:dyDescent="0.35">
      <c r="A40" s="289" t="s">
        <v>82</v>
      </c>
      <c r="B40" s="290"/>
      <c r="C40" s="647">
        <f t="shared" ref="C40:AP40" si="15">C41</f>
        <v>0</v>
      </c>
      <c r="D40" s="647">
        <f t="shared" si="15"/>
        <v>0</v>
      </c>
      <c r="E40" s="647">
        <f t="shared" si="15"/>
        <v>0</v>
      </c>
      <c r="F40" s="647">
        <f t="shared" si="15"/>
        <v>0</v>
      </c>
      <c r="G40" s="647">
        <f t="shared" si="15"/>
        <v>0</v>
      </c>
      <c r="H40" s="647">
        <f t="shared" si="15"/>
        <v>0</v>
      </c>
      <c r="I40" s="647">
        <f t="shared" si="15"/>
        <v>0</v>
      </c>
      <c r="J40" s="647">
        <f t="shared" si="15"/>
        <v>0</v>
      </c>
      <c r="K40" s="647">
        <f t="shared" si="15"/>
        <v>0</v>
      </c>
      <c r="L40" s="647">
        <f t="shared" si="15"/>
        <v>0</v>
      </c>
      <c r="M40" s="647">
        <f t="shared" si="15"/>
        <v>0</v>
      </c>
      <c r="N40" s="647">
        <f t="shared" si="15"/>
        <v>0</v>
      </c>
      <c r="O40" s="647">
        <f t="shared" si="15"/>
        <v>0</v>
      </c>
      <c r="P40" s="647">
        <f t="shared" si="15"/>
        <v>0</v>
      </c>
      <c r="Q40" s="647">
        <f t="shared" si="15"/>
        <v>0</v>
      </c>
      <c r="R40" s="647">
        <f t="shared" si="7"/>
        <v>0</v>
      </c>
      <c r="S40" s="647">
        <f t="shared" si="15"/>
        <v>0</v>
      </c>
      <c r="T40" s="647">
        <f t="shared" si="15"/>
        <v>94</v>
      </c>
      <c r="U40" s="647">
        <f t="shared" si="15"/>
        <v>0</v>
      </c>
      <c r="V40" s="647">
        <f t="shared" si="15"/>
        <v>0</v>
      </c>
      <c r="W40" s="647">
        <f t="shared" si="15"/>
        <v>151</v>
      </c>
      <c r="X40" s="647">
        <f t="shared" si="15"/>
        <v>3</v>
      </c>
      <c r="Y40" s="647">
        <f t="shared" si="15"/>
        <v>1</v>
      </c>
      <c r="Z40" s="647">
        <f t="shared" si="15"/>
        <v>7</v>
      </c>
      <c r="AA40" s="647">
        <f t="shared" si="15"/>
        <v>0</v>
      </c>
      <c r="AB40" s="647">
        <f t="shared" si="15"/>
        <v>1</v>
      </c>
      <c r="AC40" s="647">
        <f t="shared" si="15"/>
        <v>0</v>
      </c>
      <c r="AD40" s="647">
        <f t="shared" si="15"/>
        <v>0</v>
      </c>
      <c r="AE40" s="647">
        <f t="shared" si="15"/>
        <v>2</v>
      </c>
      <c r="AF40" s="647">
        <f t="shared" si="15"/>
        <v>0</v>
      </c>
      <c r="AG40" s="647">
        <f t="shared" si="15"/>
        <v>162</v>
      </c>
      <c r="AH40" s="647">
        <f t="shared" si="15"/>
        <v>2421</v>
      </c>
      <c r="AI40" s="647">
        <f t="shared" si="15"/>
        <v>5035</v>
      </c>
      <c r="AJ40" s="647">
        <f t="shared" si="15"/>
        <v>165</v>
      </c>
      <c r="AK40" s="647">
        <f t="shared" si="15"/>
        <v>1556</v>
      </c>
      <c r="AL40" s="647">
        <f t="shared" si="15"/>
        <v>75</v>
      </c>
      <c r="AM40" s="647">
        <f t="shared" si="15"/>
        <v>8</v>
      </c>
      <c r="AN40" s="647">
        <f t="shared" si="15"/>
        <v>0</v>
      </c>
      <c r="AO40" s="647">
        <f t="shared" si="15"/>
        <v>0</v>
      </c>
      <c r="AP40" s="648">
        <f t="shared" si="15"/>
        <v>9681</v>
      </c>
      <c r="AT40" s="427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4"/>
      <c r="CH40" s="431"/>
      <c r="CI40" s="429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37"/>
      <c r="DW40" s="437"/>
      <c r="DX40" s="437"/>
      <c r="DY40" s="437"/>
      <c r="DZ40" s="437"/>
    </row>
    <row r="41" spans="1:130" s="286" customFormat="1" ht="21" customHeight="1" x14ac:dyDescent="0.35">
      <c r="A41" s="293"/>
      <c r="B41" s="285" t="s">
        <v>83</v>
      </c>
      <c r="C41" s="643">
        <v>0</v>
      </c>
      <c r="D41" s="643">
        <v>0</v>
      </c>
      <c r="E41" s="643">
        <v>0</v>
      </c>
      <c r="F41" s="643">
        <v>0</v>
      </c>
      <c r="G41" s="643">
        <v>0</v>
      </c>
      <c r="H41" s="643">
        <v>0</v>
      </c>
      <c r="I41" s="643">
        <v>0</v>
      </c>
      <c r="J41" s="643">
        <v>0</v>
      </c>
      <c r="K41" s="643">
        <v>0</v>
      </c>
      <c r="L41" s="643">
        <v>0</v>
      </c>
      <c r="M41" s="643">
        <v>0</v>
      </c>
      <c r="N41" s="643">
        <v>0</v>
      </c>
      <c r="O41" s="643">
        <v>0</v>
      </c>
      <c r="P41" s="643">
        <v>0</v>
      </c>
      <c r="Q41" s="643">
        <v>0</v>
      </c>
      <c r="R41" s="647">
        <f t="shared" si="7"/>
        <v>0</v>
      </c>
      <c r="S41" s="643">
        <v>0</v>
      </c>
      <c r="T41" s="643">
        <v>94</v>
      </c>
      <c r="U41" s="643">
        <v>0</v>
      </c>
      <c r="V41" s="643">
        <v>0</v>
      </c>
      <c r="W41" s="643">
        <v>151</v>
      </c>
      <c r="X41" s="643">
        <v>3</v>
      </c>
      <c r="Y41" s="643">
        <v>1</v>
      </c>
      <c r="Z41" s="643">
        <v>7</v>
      </c>
      <c r="AA41" s="643">
        <v>0</v>
      </c>
      <c r="AB41" s="643">
        <v>1</v>
      </c>
      <c r="AC41" s="643">
        <v>0</v>
      </c>
      <c r="AD41" s="643">
        <v>0</v>
      </c>
      <c r="AE41" s="643">
        <v>2</v>
      </c>
      <c r="AF41" s="643">
        <v>0</v>
      </c>
      <c r="AG41" s="643">
        <v>162</v>
      </c>
      <c r="AH41" s="643">
        <v>2421</v>
      </c>
      <c r="AI41" s="643">
        <v>5035</v>
      </c>
      <c r="AJ41" s="643">
        <v>165</v>
      </c>
      <c r="AK41" s="643">
        <v>1556</v>
      </c>
      <c r="AL41" s="643">
        <v>75</v>
      </c>
      <c r="AM41" s="643">
        <v>8</v>
      </c>
      <c r="AN41" s="643">
        <v>0</v>
      </c>
      <c r="AO41" s="643">
        <v>0</v>
      </c>
      <c r="AP41" s="644">
        <f>SUM(S41:AO41)+R41+C41+D41</f>
        <v>9681</v>
      </c>
      <c r="AT41" s="427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8"/>
      <c r="CH41" s="425"/>
      <c r="CI41" s="429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8"/>
      <c r="DW41" s="428"/>
      <c r="DX41" s="428"/>
      <c r="DY41" s="428"/>
      <c r="DZ41" s="428"/>
    </row>
    <row r="42" spans="1:130" s="291" customFormat="1" ht="26.4" customHeight="1" x14ac:dyDescent="0.35">
      <c r="A42" s="289" t="s">
        <v>84</v>
      </c>
      <c r="B42" s="294"/>
      <c r="C42" s="647">
        <f t="shared" ref="C42:AO42" si="16">SUM(C43:C49)</f>
        <v>1</v>
      </c>
      <c r="D42" s="647">
        <f t="shared" si="16"/>
        <v>0</v>
      </c>
      <c r="E42" s="647">
        <f t="shared" si="16"/>
        <v>0</v>
      </c>
      <c r="F42" s="647">
        <f t="shared" si="16"/>
        <v>0</v>
      </c>
      <c r="G42" s="647">
        <f t="shared" si="16"/>
        <v>0</v>
      </c>
      <c r="H42" s="647">
        <f t="shared" si="16"/>
        <v>0</v>
      </c>
      <c r="I42" s="647">
        <f t="shared" si="16"/>
        <v>0</v>
      </c>
      <c r="J42" s="647">
        <f t="shared" si="16"/>
        <v>0</v>
      </c>
      <c r="K42" s="647">
        <f t="shared" si="16"/>
        <v>0</v>
      </c>
      <c r="L42" s="647">
        <f t="shared" si="16"/>
        <v>0</v>
      </c>
      <c r="M42" s="647">
        <f t="shared" si="16"/>
        <v>0</v>
      </c>
      <c r="N42" s="647">
        <f t="shared" si="16"/>
        <v>0</v>
      </c>
      <c r="O42" s="647">
        <f t="shared" si="16"/>
        <v>0</v>
      </c>
      <c r="P42" s="647">
        <f t="shared" si="16"/>
        <v>0</v>
      </c>
      <c r="Q42" s="647">
        <f t="shared" si="16"/>
        <v>11</v>
      </c>
      <c r="R42" s="647">
        <f t="shared" ref="R42" si="17">SUM(R43:R49)</f>
        <v>11</v>
      </c>
      <c r="S42" s="647">
        <f t="shared" si="16"/>
        <v>5</v>
      </c>
      <c r="T42" s="647">
        <f t="shared" si="16"/>
        <v>140</v>
      </c>
      <c r="U42" s="647">
        <f t="shared" si="16"/>
        <v>1</v>
      </c>
      <c r="V42" s="647">
        <f t="shared" si="16"/>
        <v>0</v>
      </c>
      <c r="W42" s="647">
        <f t="shared" si="16"/>
        <v>713</v>
      </c>
      <c r="X42" s="647">
        <f t="shared" si="16"/>
        <v>60</v>
      </c>
      <c r="Y42" s="647">
        <f t="shared" si="16"/>
        <v>55</v>
      </c>
      <c r="Z42" s="647">
        <f t="shared" si="16"/>
        <v>148</v>
      </c>
      <c r="AA42" s="647">
        <f t="shared" si="16"/>
        <v>0</v>
      </c>
      <c r="AB42" s="647">
        <f t="shared" si="16"/>
        <v>93</v>
      </c>
      <c r="AC42" s="647">
        <f t="shared" si="16"/>
        <v>55</v>
      </c>
      <c r="AD42" s="647">
        <f t="shared" si="16"/>
        <v>23</v>
      </c>
      <c r="AE42" s="647">
        <f t="shared" si="16"/>
        <v>17</v>
      </c>
      <c r="AF42" s="647">
        <f t="shared" si="16"/>
        <v>0</v>
      </c>
      <c r="AG42" s="647">
        <f t="shared" si="16"/>
        <v>1297</v>
      </c>
      <c r="AH42" s="647">
        <f t="shared" si="16"/>
        <v>9112</v>
      </c>
      <c r="AI42" s="647">
        <f t="shared" si="16"/>
        <v>10813</v>
      </c>
      <c r="AJ42" s="647">
        <f t="shared" si="16"/>
        <v>4359</v>
      </c>
      <c r="AK42" s="647">
        <f t="shared" si="16"/>
        <v>5863</v>
      </c>
      <c r="AL42" s="647">
        <f t="shared" si="16"/>
        <v>296</v>
      </c>
      <c r="AM42" s="647">
        <f t="shared" si="16"/>
        <v>45</v>
      </c>
      <c r="AN42" s="647">
        <f t="shared" si="16"/>
        <v>0</v>
      </c>
      <c r="AO42" s="647">
        <f t="shared" si="16"/>
        <v>122</v>
      </c>
      <c r="AP42" s="648">
        <f t="shared" ref="AP42" si="18">SUM(AP43:AP49)</f>
        <v>33229</v>
      </c>
      <c r="AT42" s="427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4"/>
      <c r="CH42" s="431"/>
      <c r="CI42" s="429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37"/>
      <c r="DW42" s="437"/>
      <c r="DX42" s="437"/>
      <c r="DY42" s="437"/>
      <c r="DZ42" s="437"/>
    </row>
    <row r="43" spans="1:130" s="414" customFormat="1" ht="21" customHeight="1" x14ac:dyDescent="0.35">
      <c r="A43" s="412"/>
      <c r="B43" s="413" t="s">
        <v>85</v>
      </c>
      <c r="C43" s="643">
        <v>0</v>
      </c>
      <c r="D43" s="643">
        <v>0</v>
      </c>
      <c r="E43" s="643">
        <v>0</v>
      </c>
      <c r="F43" s="643">
        <v>0</v>
      </c>
      <c r="G43" s="643">
        <v>0</v>
      </c>
      <c r="H43" s="643">
        <v>0</v>
      </c>
      <c r="I43" s="643">
        <v>0</v>
      </c>
      <c r="J43" s="643">
        <v>0</v>
      </c>
      <c r="K43" s="643">
        <v>0</v>
      </c>
      <c r="L43" s="643">
        <v>0</v>
      </c>
      <c r="M43" s="643">
        <v>0</v>
      </c>
      <c r="N43" s="643">
        <v>0</v>
      </c>
      <c r="O43" s="643">
        <v>0</v>
      </c>
      <c r="P43" s="643">
        <v>0</v>
      </c>
      <c r="Q43" s="643">
        <v>0</v>
      </c>
      <c r="R43" s="643">
        <f t="shared" ref="R43:R49" si="19">SUM(E43:Q43)</f>
        <v>0</v>
      </c>
      <c r="S43" s="643">
        <v>0</v>
      </c>
      <c r="T43" s="643">
        <v>3</v>
      </c>
      <c r="U43" s="643">
        <v>0</v>
      </c>
      <c r="V43" s="643">
        <v>0</v>
      </c>
      <c r="W43" s="643">
        <v>36</v>
      </c>
      <c r="X43" s="643">
        <v>18</v>
      </c>
      <c r="Y43" s="643">
        <v>0</v>
      </c>
      <c r="Z43" s="643">
        <v>0</v>
      </c>
      <c r="AA43" s="643">
        <v>0</v>
      </c>
      <c r="AB43" s="643">
        <v>0</v>
      </c>
      <c r="AC43" s="643">
        <v>1</v>
      </c>
      <c r="AD43" s="643">
        <v>0</v>
      </c>
      <c r="AE43" s="643">
        <v>0</v>
      </c>
      <c r="AF43" s="643">
        <v>0</v>
      </c>
      <c r="AG43" s="643">
        <v>29</v>
      </c>
      <c r="AH43" s="643">
        <v>672</v>
      </c>
      <c r="AI43" s="643">
        <v>812</v>
      </c>
      <c r="AJ43" s="643">
        <v>1</v>
      </c>
      <c r="AK43" s="643">
        <v>526</v>
      </c>
      <c r="AL43" s="643">
        <v>29</v>
      </c>
      <c r="AM43" s="643">
        <v>7</v>
      </c>
      <c r="AN43" s="643">
        <v>0</v>
      </c>
      <c r="AO43" s="643">
        <v>0</v>
      </c>
      <c r="AP43" s="644">
        <f t="shared" ref="AP43:AP49" si="20">SUM(S43:AO43)+R43+C43+D43</f>
        <v>2134</v>
      </c>
      <c r="AT43" s="427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8"/>
      <c r="CH43" s="425"/>
      <c r="CI43" s="429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8"/>
      <c r="DW43" s="428"/>
      <c r="DX43" s="428"/>
      <c r="DY43" s="428"/>
      <c r="DZ43" s="428"/>
    </row>
    <row r="44" spans="1:130" s="286" customFormat="1" ht="21" customHeight="1" x14ac:dyDescent="0.35">
      <c r="A44" s="245"/>
      <c r="B44" s="285" t="s">
        <v>86</v>
      </c>
      <c r="C44" s="643">
        <v>0</v>
      </c>
      <c r="D44" s="643">
        <v>0</v>
      </c>
      <c r="E44" s="643">
        <v>0</v>
      </c>
      <c r="F44" s="643">
        <v>0</v>
      </c>
      <c r="G44" s="643">
        <v>0</v>
      </c>
      <c r="H44" s="643">
        <v>0</v>
      </c>
      <c r="I44" s="643">
        <v>0</v>
      </c>
      <c r="J44" s="643">
        <v>0</v>
      </c>
      <c r="K44" s="643">
        <v>0</v>
      </c>
      <c r="L44" s="643">
        <v>0</v>
      </c>
      <c r="M44" s="643">
        <v>0</v>
      </c>
      <c r="N44" s="643">
        <v>0</v>
      </c>
      <c r="O44" s="643">
        <v>0</v>
      </c>
      <c r="P44" s="643">
        <v>0</v>
      </c>
      <c r="Q44" s="643">
        <v>7</v>
      </c>
      <c r="R44" s="643">
        <f t="shared" si="19"/>
        <v>7</v>
      </c>
      <c r="S44" s="643">
        <v>0</v>
      </c>
      <c r="T44" s="643">
        <v>69</v>
      </c>
      <c r="U44" s="643">
        <v>0</v>
      </c>
      <c r="V44" s="643">
        <v>0</v>
      </c>
      <c r="W44" s="643">
        <v>338</v>
      </c>
      <c r="X44" s="643">
        <v>3</v>
      </c>
      <c r="Y44" s="643">
        <v>29</v>
      </c>
      <c r="Z44" s="643">
        <v>40</v>
      </c>
      <c r="AA44" s="643">
        <v>0</v>
      </c>
      <c r="AB44" s="643">
        <v>89</v>
      </c>
      <c r="AC44" s="643">
        <v>52</v>
      </c>
      <c r="AD44" s="643">
        <v>0</v>
      </c>
      <c r="AE44" s="643">
        <v>0</v>
      </c>
      <c r="AF44" s="643">
        <v>0</v>
      </c>
      <c r="AG44" s="643">
        <v>689</v>
      </c>
      <c r="AH44" s="643">
        <v>3638</v>
      </c>
      <c r="AI44" s="643">
        <v>3365</v>
      </c>
      <c r="AJ44" s="643">
        <v>2747</v>
      </c>
      <c r="AK44" s="643">
        <v>2026</v>
      </c>
      <c r="AL44" s="643">
        <v>72</v>
      </c>
      <c r="AM44" s="643">
        <v>3</v>
      </c>
      <c r="AN44" s="643">
        <v>0</v>
      </c>
      <c r="AO44" s="643">
        <v>9</v>
      </c>
      <c r="AP44" s="644">
        <f t="shared" si="20"/>
        <v>13176</v>
      </c>
      <c r="AT44" s="427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8"/>
      <c r="CH44" s="425"/>
      <c r="CI44" s="429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8"/>
      <c r="DW44" s="428"/>
      <c r="DX44" s="428"/>
      <c r="DY44" s="428"/>
      <c r="DZ44" s="428"/>
    </row>
    <row r="45" spans="1:130" s="286" customFormat="1" ht="21" customHeight="1" x14ac:dyDescent="0.35">
      <c r="A45" s="245"/>
      <c r="B45" s="285" t="s">
        <v>87</v>
      </c>
      <c r="C45" s="643">
        <v>1</v>
      </c>
      <c r="D45" s="643">
        <v>0</v>
      </c>
      <c r="E45" s="643">
        <v>0</v>
      </c>
      <c r="F45" s="643">
        <v>0</v>
      </c>
      <c r="G45" s="643">
        <v>0</v>
      </c>
      <c r="H45" s="643">
        <v>0</v>
      </c>
      <c r="I45" s="643">
        <v>0</v>
      </c>
      <c r="J45" s="643">
        <v>0</v>
      </c>
      <c r="K45" s="643">
        <v>0</v>
      </c>
      <c r="L45" s="643">
        <v>0</v>
      </c>
      <c r="M45" s="643">
        <v>0</v>
      </c>
      <c r="N45" s="643">
        <v>0</v>
      </c>
      <c r="O45" s="643">
        <v>0</v>
      </c>
      <c r="P45" s="643">
        <v>0</v>
      </c>
      <c r="Q45" s="643">
        <v>4</v>
      </c>
      <c r="R45" s="643">
        <f t="shared" si="19"/>
        <v>4</v>
      </c>
      <c r="S45" s="643">
        <v>0</v>
      </c>
      <c r="T45" s="643">
        <v>13</v>
      </c>
      <c r="U45" s="643">
        <v>0</v>
      </c>
      <c r="V45" s="643">
        <v>0</v>
      </c>
      <c r="W45" s="643">
        <v>174</v>
      </c>
      <c r="X45" s="643">
        <v>7</v>
      </c>
      <c r="Y45" s="643">
        <v>26</v>
      </c>
      <c r="Z45" s="643">
        <v>101</v>
      </c>
      <c r="AA45" s="643">
        <v>0</v>
      </c>
      <c r="AB45" s="643">
        <v>1</v>
      </c>
      <c r="AC45" s="643">
        <v>0</v>
      </c>
      <c r="AD45" s="643">
        <v>18</v>
      </c>
      <c r="AE45" s="643">
        <v>17</v>
      </c>
      <c r="AF45" s="643">
        <v>0</v>
      </c>
      <c r="AG45" s="643">
        <v>241</v>
      </c>
      <c r="AH45" s="643">
        <v>1943</v>
      </c>
      <c r="AI45" s="643">
        <v>2962</v>
      </c>
      <c r="AJ45" s="643">
        <v>562</v>
      </c>
      <c r="AK45" s="643">
        <v>888</v>
      </c>
      <c r="AL45" s="643">
        <v>82</v>
      </c>
      <c r="AM45" s="643">
        <v>13</v>
      </c>
      <c r="AN45" s="643">
        <v>0</v>
      </c>
      <c r="AO45" s="643">
        <v>113</v>
      </c>
      <c r="AP45" s="644">
        <f t="shared" si="20"/>
        <v>7166</v>
      </c>
      <c r="AT45" s="427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8"/>
      <c r="CH45" s="425"/>
      <c r="CI45" s="429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8"/>
      <c r="DW45" s="428"/>
      <c r="DX45" s="428"/>
      <c r="DY45" s="428"/>
      <c r="DZ45" s="428"/>
    </row>
    <row r="46" spans="1:130" s="286" customFormat="1" ht="21" customHeight="1" x14ac:dyDescent="0.35">
      <c r="A46" s="245"/>
      <c r="B46" s="285" t="s">
        <v>88</v>
      </c>
      <c r="C46" s="643">
        <v>0</v>
      </c>
      <c r="D46" s="643">
        <v>0</v>
      </c>
      <c r="E46" s="643">
        <v>0</v>
      </c>
      <c r="F46" s="643">
        <v>0</v>
      </c>
      <c r="G46" s="643">
        <v>0</v>
      </c>
      <c r="H46" s="643">
        <v>0</v>
      </c>
      <c r="I46" s="643">
        <v>0</v>
      </c>
      <c r="J46" s="643">
        <v>0</v>
      </c>
      <c r="K46" s="643">
        <v>0</v>
      </c>
      <c r="L46" s="643">
        <v>0</v>
      </c>
      <c r="M46" s="643">
        <v>0</v>
      </c>
      <c r="N46" s="643">
        <v>0</v>
      </c>
      <c r="O46" s="643">
        <v>0</v>
      </c>
      <c r="P46" s="643">
        <v>0</v>
      </c>
      <c r="Q46" s="643">
        <v>0</v>
      </c>
      <c r="R46" s="643">
        <f t="shared" si="19"/>
        <v>0</v>
      </c>
      <c r="S46" s="643">
        <v>0</v>
      </c>
      <c r="T46" s="643">
        <v>0</v>
      </c>
      <c r="U46" s="643">
        <v>0</v>
      </c>
      <c r="V46" s="643">
        <v>0</v>
      </c>
      <c r="W46" s="643">
        <v>18</v>
      </c>
      <c r="X46" s="643">
        <v>2</v>
      </c>
      <c r="Y46" s="643">
        <v>0</v>
      </c>
      <c r="Z46" s="643">
        <v>0</v>
      </c>
      <c r="AA46" s="643">
        <v>0</v>
      </c>
      <c r="AB46" s="643">
        <v>2</v>
      </c>
      <c r="AC46" s="643">
        <v>0</v>
      </c>
      <c r="AD46" s="643">
        <v>0</v>
      </c>
      <c r="AE46" s="643">
        <v>0</v>
      </c>
      <c r="AF46" s="643">
        <v>0</v>
      </c>
      <c r="AG46" s="643">
        <v>27</v>
      </c>
      <c r="AH46" s="643">
        <v>489</v>
      </c>
      <c r="AI46" s="643">
        <v>611</v>
      </c>
      <c r="AJ46" s="643">
        <v>0</v>
      </c>
      <c r="AK46" s="643">
        <v>444</v>
      </c>
      <c r="AL46" s="643">
        <v>13</v>
      </c>
      <c r="AM46" s="643">
        <v>0</v>
      </c>
      <c r="AN46" s="643">
        <v>0</v>
      </c>
      <c r="AO46" s="643">
        <v>0</v>
      </c>
      <c r="AP46" s="644">
        <f t="shared" si="20"/>
        <v>1606</v>
      </c>
      <c r="AT46" s="427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8"/>
      <c r="CH46" s="425"/>
      <c r="CI46" s="429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8"/>
      <c r="DW46" s="428"/>
      <c r="DX46" s="428"/>
      <c r="DY46" s="428"/>
      <c r="DZ46" s="428"/>
    </row>
    <row r="47" spans="1:130" s="286" customFormat="1" ht="21" customHeight="1" x14ac:dyDescent="0.35">
      <c r="A47" s="245"/>
      <c r="B47" s="285" t="s">
        <v>89</v>
      </c>
      <c r="C47" s="643">
        <v>0</v>
      </c>
      <c r="D47" s="643">
        <v>0</v>
      </c>
      <c r="E47" s="643">
        <v>0</v>
      </c>
      <c r="F47" s="643">
        <v>0</v>
      </c>
      <c r="G47" s="643">
        <v>0</v>
      </c>
      <c r="H47" s="643">
        <v>0</v>
      </c>
      <c r="I47" s="643">
        <v>0</v>
      </c>
      <c r="J47" s="643">
        <v>0</v>
      </c>
      <c r="K47" s="643">
        <v>0</v>
      </c>
      <c r="L47" s="643">
        <v>0</v>
      </c>
      <c r="M47" s="643">
        <v>0</v>
      </c>
      <c r="N47" s="643">
        <v>0</v>
      </c>
      <c r="O47" s="643">
        <v>0</v>
      </c>
      <c r="P47" s="643">
        <v>0</v>
      </c>
      <c r="Q47" s="643">
        <v>0</v>
      </c>
      <c r="R47" s="643">
        <f t="shared" si="19"/>
        <v>0</v>
      </c>
      <c r="S47" s="643">
        <v>5</v>
      </c>
      <c r="T47" s="643">
        <v>5</v>
      </c>
      <c r="U47" s="643">
        <v>0</v>
      </c>
      <c r="V47" s="643">
        <v>0</v>
      </c>
      <c r="W47" s="643">
        <v>23</v>
      </c>
      <c r="X47" s="643">
        <v>0</v>
      </c>
      <c r="Y47" s="643">
        <v>0</v>
      </c>
      <c r="Z47" s="643">
        <v>0</v>
      </c>
      <c r="AA47" s="643">
        <v>0</v>
      </c>
      <c r="AB47" s="643">
        <v>1</v>
      </c>
      <c r="AC47" s="643">
        <v>0</v>
      </c>
      <c r="AD47" s="643">
        <v>0</v>
      </c>
      <c r="AE47" s="643">
        <v>0</v>
      </c>
      <c r="AF47" s="643">
        <v>0</v>
      </c>
      <c r="AG47" s="643">
        <v>10</v>
      </c>
      <c r="AH47" s="643">
        <v>512</v>
      </c>
      <c r="AI47" s="643">
        <v>533</v>
      </c>
      <c r="AJ47" s="643">
        <v>327</v>
      </c>
      <c r="AK47" s="643">
        <v>383</v>
      </c>
      <c r="AL47" s="643">
        <v>16</v>
      </c>
      <c r="AM47" s="643">
        <v>0</v>
      </c>
      <c r="AN47" s="643">
        <v>0</v>
      </c>
      <c r="AO47" s="643">
        <v>0</v>
      </c>
      <c r="AP47" s="644">
        <f t="shared" si="20"/>
        <v>1815</v>
      </c>
      <c r="AT47" s="427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8"/>
      <c r="CH47" s="425"/>
      <c r="CI47" s="429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8"/>
      <c r="DW47" s="428"/>
      <c r="DX47" s="428"/>
      <c r="DY47" s="428"/>
      <c r="DZ47" s="428"/>
    </row>
    <row r="48" spans="1:130" s="286" customFormat="1" ht="21" customHeight="1" x14ac:dyDescent="0.35">
      <c r="A48" s="245"/>
      <c r="B48" s="285" t="s">
        <v>301</v>
      </c>
      <c r="C48" s="643">
        <v>0</v>
      </c>
      <c r="D48" s="643">
        <v>0</v>
      </c>
      <c r="E48" s="643">
        <v>0</v>
      </c>
      <c r="F48" s="643">
        <v>0</v>
      </c>
      <c r="G48" s="643">
        <v>0</v>
      </c>
      <c r="H48" s="643">
        <v>0</v>
      </c>
      <c r="I48" s="643">
        <v>0</v>
      </c>
      <c r="J48" s="643">
        <v>0</v>
      </c>
      <c r="K48" s="643">
        <v>0</v>
      </c>
      <c r="L48" s="643">
        <v>0</v>
      </c>
      <c r="M48" s="643">
        <v>0</v>
      </c>
      <c r="N48" s="643">
        <v>0</v>
      </c>
      <c r="O48" s="643">
        <v>0</v>
      </c>
      <c r="P48" s="643">
        <v>0</v>
      </c>
      <c r="Q48" s="643">
        <v>0</v>
      </c>
      <c r="R48" s="643">
        <f t="shared" si="19"/>
        <v>0</v>
      </c>
      <c r="S48" s="643">
        <v>0</v>
      </c>
      <c r="T48" s="643">
        <v>50</v>
      </c>
      <c r="U48" s="643">
        <v>0</v>
      </c>
      <c r="V48" s="643">
        <v>0</v>
      </c>
      <c r="W48" s="643">
        <v>85</v>
      </c>
      <c r="X48" s="643">
        <v>29</v>
      </c>
      <c r="Y48" s="643">
        <v>0</v>
      </c>
      <c r="Z48" s="643">
        <v>3</v>
      </c>
      <c r="AA48" s="643">
        <v>0</v>
      </c>
      <c r="AB48" s="643">
        <v>0</v>
      </c>
      <c r="AC48" s="643">
        <v>2</v>
      </c>
      <c r="AD48" s="643">
        <v>5</v>
      </c>
      <c r="AE48" s="643">
        <v>0</v>
      </c>
      <c r="AF48" s="643">
        <v>0</v>
      </c>
      <c r="AG48" s="643">
        <v>154</v>
      </c>
      <c r="AH48" s="643">
        <v>1161</v>
      </c>
      <c r="AI48" s="643">
        <v>1675</v>
      </c>
      <c r="AJ48" s="643">
        <v>719</v>
      </c>
      <c r="AK48" s="643">
        <v>1165</v>
      </c>
      <c r="AL48" s="643">
        <v>50</v>
      </c>
      <c r="AM48" s="643">
        <v>15</v>
      </c>
      <c r="AN48" s="643">
        <v>0</v>
      </c>
      <c r="AO48" s="643">
        <v>0</v>
      </c>
      <c r="AP48" s="644">
        <f t="shared" si="20"/>
        <v>5113</v>
      </c>
      <c r="AT48" s="427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8"/>
      <c r="CH48" s="425"/>
      <c r="CI48" s="429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8"/>
      <c r="DW48" s="428"/>
      <c r="DX48" s="428"/>
      <c r="DY48" s="428"/>
      <c r="DZ48" s="428"/>
    </row>
    <row r="49" spans="1:130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0</v>
      </c>
      <c r="F49" s="643">
        <v>0</v>
      </c>
      <c r="G49" s="643">
        <v>0</v>
      </c>
      <c r="H49" s="643">
        <v>0</v>
      </c>
      <c r="I49" s="643">
        <v>0</v>
      </c>
      <c r="J49" s="643">
        <v>0</v>
      </c>
      <c r="K49" s="643">
        <v>0</v>
      </c>
      <c r="L49" s="643">
        <v>0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9"/>
        <v>0</v>
      </c>
      <c r="S49" s="643">
        <v>0</v>
      </c>
      <c r="T49" s="643">
        <v>0</v>
      </c>
      <c r="U49" s="643">
        <v>1</v>
      </c>
      <c r="V49" s="643">
        <v>0</v>
      </c>
      <c r="W49" s="643">
        <v>39</v>
      </c>
      <c r="X49" s="643">
        <v>1</v>
      </c>
      <c r="Y49" s="643">
        <v>0</v>
      </c>
      <c r="Z49" s="643">
        <v>4</v>
      </c>
      <c r="AA49" s="643">
        <v>0</v>
      </c>
      <c r="AB49" s="643">
        <v>0</v>
      </c>
      <c r="AC49" s="643">
        <v>0</v>
      </c>
      <c r="AD49" s="643">
        <v>0</v>
      </c>
      <c r="AE49" s="643">
        <v>0</v>
      </c>
      <c r="AF49" s="643">
        <v>0</v>
      </c>
      <c r="AG49" s="643">
        <v>147</v>
      </c>
      <c r="AH49" s="643">
        <v>697</v>
      </c>
      <c r="AI49" s="643">
        <v>855</v>
      </c>
      <c r="AJ49" s="643">
        <v>3</v>
      </c>
      <c r="AK49" s="643">
        <v>431</v>
      </c>
      <c r="AL49" s="643">
        <v>34</v>
      </c>
      <c r="AM49" s="643">
        <v>7</v>
      </c>
      <c r="AN49" s="643">
        <v>0</v>
      </c>
      <c r="AO49" s="643">
        <v>0</v>
      </c>
      <c r="AP49" s="644">
        <f t="shared" si="20"/>
        <v>2219</v>
      </c>
      <c r="AT49" s="427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8"/>
      <c r="CH49" s="425"/>
      <c r="CI49" s="429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8"/>
      <c r="DW49" s="428"/>
      <c r="DX49" s="428"/>
      <c r="DY49" s="428"/>
      <c r="DZ49" s="428"/>
    </row>
    <row r="50" spans="1:130" s="291" customFormat="1" ht="26.4" customHeight="1" x14ac:dyDescent="0.35">
      <c r="A50" s="289" t="s">
        <v>90</v>
      </c>
      <c r="B50" s="294"/>
      <c r="C50" s="647">
        <f>SUM(C51:C54)</f>
        <v>0</v>
      </c>
      <c r="D50" s="647">
        <f t="shared" ref="D50:Q50" si="21">SUM(D51:D54)</f>
        <v>0</v>
      </c>
      <c r="E50" s="647">
        <f t="shared" si="21"/>
        <v>1</v>
      </c>
      <c r="F50" s="647">
        <f t="shared" si="21"/>
        <v>0</v>
      </c>
      <c r="G50" s="647">
        <f t="shared" si="21"/>
        <v>0</v>
      </c>
      <c r="H50" s="647">
        <f t="shared" si="21"/>
        <v>0</v>
      </c>
      <c r="I50" s="647">
        <f t="shared" si="21"/>
        <v>0</v>
      </c>
      <c r="J50" s="647">
        <f t="shared" si="21"/>
        <v>0</v>
      </c>
      <c r="K50" s="647">
        <f t="shared" si="21"/>
        <v>0</v>
      </c>
      <c r="L50" s="647">
        <f t="shared" si="21"/>
        <v>0</v>
      </c>
      <c r="M50" s="647">
        <f t="shared" si="21"/>
        <v>0</v>
      </c>
      <c r="N50" s="647">
        <f t="shared" si="21"/>
        <v>0</v>
      </c>
      <c r="O50" s="647">
        <f t="shared" si="21"/>
        <v>0</v>
      </c>
      <c r="P50" s="647">
        <f t="shared" si="21"/>
        <v>0</v>
      </c>
      <c r="Q50" s="647">
        <f t="shared" si="21"/>
        <v>0</v>
      </c>
      <c r="R50" s="647">
        <f t="shared" ref="R50" si="22">R51+R52+R53+R54</f>
        <v>1</v>
      </c>
      <c r="S50" s="647">
        <f>SUM(S51:S54)</f>
        <v>87</v>
      </c>
      <c r="T50" s="647">
        <f t="shared" ref="T50:AP50" si="23">SUM(T51:T54)</f>
        <v>207</v>
      </c>
      <c r="U50" s="647">
        <f t="shared" si="23"/>
        <v>1</v>
      </c>
      <c r="V50" s="647">
        <f t="shared" si="23"/>
        <v>0</v>
      </c>
      <c r="W50" s="647">
        <f t="shared" si="23"/>
        <v>651</v>
      </c>
      <c r="X50" s="647">
        <f t="shared" si="23"/>
        <v>86</v>
      </c>
      <c r="Y50" s="647">
        <f t="shared" si="23"/>
        <v>58</v>
      </c>
      <c r="Z50" s="647">
        <f t="shared" si="23"/>
        <v>136</v>
      </c>
      <c r="AA50" s="647">
        <f t="shared" si="23"/>
        <v>0</v>
      </c>
      <c r="AB50" s="647">
        <f t="shared" si="23"/>
        <v>59</v>
      </c>
      <c r="AC50" s="647">
        <f t="shared" si="23"/>
        <v>43</v>
      </c>
      <c r="AD50" s="647">
        <f t="shared" si="23"/>
        <v>28</v>
      </c>
      <c r="AE50" s="647">
        <f t="shared" si="23"/>
        <v>31</v>
      </c>
      <c r="AF50" s="647">
        <f t="shared" si="23"/>
        <v>0</v>
      </c>
      <c r="AG50" s="647">
        <f t="shared" si="23"/>
        <v>760</v>
      </c>
      <c r="AH50" s="647">
        <f t="shared" si="23"/>
        <v>6664</v>
      </c>
      <c r="AI50" s="647">
        <f t="shared" si="23"/>
        <v>11867</v>
      </c>
      <c r="AJ50" s="647">
        <f t="shared" si="23"/>
        <v>9372</v>
      </c>
      <c r="AK50" s="647">
        <f t="shared" si="23"/>
        <v>3833</v>
      </c>
      <c r="AL50" s="647">
        <f t="shared" si="23"/>
        <v>502</v>
      </c>
      <c r="AM50" s="647">
        <f t="shared" si="23"/>
        <v>20</v>
      </c>
      <c r="AN50" s="647">
        <f t="shared" si="23"/>
        <v>0</v>
      </c>
      <c r="AO50" s="647">
        <f t="shared" si="23"/>
        <v>3</v>
      </c>
      <c r="AP50" s="647">
        <f t="shared" si="23"/>
        <v>34409</v>
      </c>
      <c r="AT50" s="427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4"/>
      <c r="CH50" s="431"/>
      <c r="CI50" s="429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37"/>
      <c r="DW50" s="437"/>
      <c r="DX50" s="437"/>
      <c r="DY50" s="437"/>
      <c r="DZ50" s="437"/>
    </row>
    <row r="51" spans="1:130" s="286" customFormat="1" ht="21" customHeight="1" x14ac:dyDescent="0.35">
      <c r="A51" s="245"/>
      <c r="B51" s="285" t="s">
        <v>91</v>
      </c>
      <c r="C51" s="643">
        <v>0</v>
      </c>
      <c r="D51" s="643">
        <v>0</v>
      </c>
      <c r="E51" s="643">
        <v>0</v>
      </c>
      <c r="F51" s="643">
        <v>0</v>
      </c>
      <c r="G51" s="643">
        <v>0</v>
      </c>
      <c r="H51" s="643">
        <v>0</v>
      </c>
      <c r="I51" s="643">
        <v>0</v>
      </c>
      <c r="J51" s="643">
        <v>0</v>
      </c>
      <c r="K51" s="643">
        <v>0</v>
      </c>
      <c r="L51" s="643">
        <v>0</v>
      </c>
      <c r="M51" s="643">
        <v>0</v>
      </c>
      <c r="N51" s="643">
        <v>0</v>
      </c>
      <c r="O51" s="643">
        <v>0</v>
      </c>
      <c r="P51" s="643">
        <v>0</v>
      </c>
      <c r="Q51" s="643">
        <v>0</v>
      </c>
      <c r="R51" s="643">
        <f>SUM(E51:Q51)</f>
        <v>0</v>
      </c>
      <c r="S51" s="643">
        <v>0</v>
      </c>
      <c r="T51" s="643">
        <v>4</v>
      </c>
      <c r="U51" s="643">
        <v>0</v>
      </c>
      <c r="V51" s="643">
        <v>0</v>
      </c>
      <c r="W51" s="643">
        <v>46</v>
      </c>
      <c r="X51" s="643">
        <v>18</v>
      </c>
      <c r="Y51" s="643">
        <v>0</v>
      </c>
      <c r="Z51" s="643">
        <v>2</v>
      </c>
      <c r="AA51" s="643">
        <v>0</v>
      </c>
      <c r="AB51" s="643">
        <v>0</v>
      </c>
      <c r="AC51" s="643">
        <v>0</v>
      </c>
      <c r="AD51" s="643">
        <v>3</v>
      </c>
      <c r="AE51" s="643">
        <v>0</v>
      </c>
      <c r="AF51" s="643">
        <v>0</v>
      </c>
      <c r="AG51" s="643">
        <v>67</v>
      </c>
      <c r="AH51" s="643">
        <v>828</v>
      </c>
      <c r="AI51" s="643">
        <v>796</v>
      </c>
      <c r="AJ51" s="643">
        <v>709</v>
      </c>
      <c r="AK51" s="643">
        <v>252</v>
      </c>
      <c r="AL51" s="643">
        <v>33</v>
      </c>
      <c r="AM51" s="643">
        <v>0</v>
      </c>
      <c r="AN51" s="643">
        <v>0</v>
      </c>
      <c r="AO51" s="643">
        <v>0</v>
      </c>
      <c r="AP51" s="644">
        <f>SUM(S51:AO51)+R51+C51+D51</f>
        <v>2758</v>
      </c>
      <c r="AT51" s="427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8"/>
      <c r="CH51" s="425"/>
      <c r="CI51" s="429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8"/>
      <c r="DW51" s="428"/>
      <c r="DX51" s="428"/>
      <c r="DY51" s="428"/>
      <c r="DZ51" s="428"/>
    </row>
    <row r="52" spans="1:130" s="286" customFormat="1" ht="21" customHeight="1" x14ac:dyDescent="0.35">
      <c r="A52" s="245"/>
      <c r="B52" s="285" t="s">
        <v>90</v>
      </c>
      <c r="C52" s="643">
        <v>0</v>
      </c>
      <c r="D52" s="643">
        <v>0</v>
      </c>
      <c r="E52" s="643">
        <v>0</v>
      </c>
      <c r="F52" s="643">
        <v>0</v>
      </c>
      <c r="G52" s="643">
        <v>0</v>
      </c>
      <c r="H52" s="643">
        <v>0</v>
      </c>
      <c r="I52" s="643">
        <v>0</v>
      </c>
      <c r="J52" s="643">
        <v>0</v>
      </c>
      <c r="K52" s="643">
        <v>0</v>
      </c>
      <c r="L52" s="643">
        <v>0</v>
      </c>
      <c r="M52" s="643">
        <v>0</v>
      </c>
      <c r="N52" s="643">
        <v>0</v>
      </c>
      <c r="O52" s="643">
        <v>0</v>
      </c>
      <c r="P52" s="643">
        <v>0</v>
      </c>
      <c r="Q52" s="643">
        <v>0</v>
      </c>
      <c r="R52" s="643">
        <f>SUM(E52:Q52)</f>
        <v>0</v>
      </c>
      <c r="S52" s="643">
        <v>86</v>
      </c>
      <c r="T52" s="643">
        <v>129</v>
      </c>
      <c r="U52" s="643">
        <v>1</v>
      </c>
      <c r="V52" s="643">
        <v>0</v>
      </c>
      <c r="W52" s="643">
        <v>441</v>
      </c>
      <c r="X52" s="643">
        <v>40</v>
      </c>
      <c r="Y52" s="643">
        <v>42</v>
      </c>
      <c r="Z52" s="643">
        <v>127</v>
      </c>
      <c r="AA52" s="643">
        <v>0</v>
      </c>
      <c r="AB52" s="643">
        <v>49</v>
      </c>
      <c r="AC52" s="643">
        <v>41</v>
      </c>
      <c r="AD52" s="643">
        <v>25</v>
      </c>
      <c r="AE52" s="643">
        <v>31</v>
      </c>
      <c r="AF52" s="643">
        <v>0</v>
      </c>
      <c r="AG52" s="643">
        <v>449</v>
      </c>
      <c r="AH52" s="643">
        <v>3745</v>
      </c>
      <c r="AI52" s="643">
        <v>8056</v>
      </c>
      <c r="AJ52" s="643">
        <v>7468</v>
      </c>
      <c r="AK52" s="643">
        <v>1837</v>
      </c>
      <c r="AL52" s="643">
        <v>346</v>
      </c>
      <c r="AM52" s="643">
        <v>16</v>
      </c>
      <c r="AN52" s="643">
        <v>0</v>
      </c>
      <c r="AO52" s="643">
        <v>3</v>
      </c>
      <c r="AP52" s="644">
        <f>SUM(S52:AO52)+R52+C52+D52</f>
        <v>22932</v>
      </c>
      <c r="AT52" s="427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8"/>
      <c r="CH52" s="425"/>
      <c r="CI52" s="429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8"/>
      <c r="DW52" s="428"/>
      <c r="DX52" s="428"/>
      <c r="DY52" s="428"/>
      <c r="DZ52" s="428"/>
    </row>
    <row r="53" spans="1:130" s="286" customFormat="1" ht="21" customHeight="1" x14ac:dyDescent="0.35">
      <c r="A53" s="245"/>
      <c r="B53" s="285" t="s">
        <v>92</v>
      </c>
      <c r="C53" s="643">
        <v>0</v>
      </c>
      <c r="D53" s="643">
        <v>0</v>
      </c>
      <c r="E53" s="643">
        <v>1</v>
      </c>
      <c r="F53" s="643">
        <v>0</v>
      </c>
      <c r="G53" s="643">
        <v>0</v>
      </c>
      <c r="H53" s="643">
        <v>0</v>
      </c>
      <c r="I53" s="643">
        <v>0</v>
      </c>
      <c r="J53" s="643">
        <v>0</v>
      </c>
      <c r="K53" s="643">
        <v>0</v>
      </c>
      <c r="L53" s="643">
        <v>0</v>
      </c>
      <c r="M53" s="643">
        <v>0</v>
      </c>
      <c r="N53" s="643">
        <v>0</v>
      </c>
      <c r="O53" s="643">
        <v>0</v>
      </c>
      <c r="P53" s="643">
        <v>0</v>
      </c>
      <c r="Q53" s="643">
        <v>0</v>
      </c>
      <c r="R53" s="643">
        <f>SUM(E53:Q53)</f>
        <v>1</v>
      </c>
      <c r="S53" s="643">
        <v>1</v>
      </c>
      <c r="T53" s="643">
        <v>74</v>
      </c>
      <c r="U53" s="643">
        <v>0</v>
      </c>
      <c r="V53" s="643">
        <v>0</v>
      </c>
      <c r="W53" s="643">
        <v>147</v>
      </c>
      <c r="X53" s="643">
        <v>26</v>
      </c>
      <c r="Y53" s="643">
        <v>16</v>
      </c>
      <c r="Z53" s="643">
        <v>7</v>
      </c>
      <c r="AA53" s="643">
        <v>0</v>
      </c>
      <c r="AB53" s="643">
        <v>1</v>
      </c>
      <c r="AC53" s="643">
        <v>2</v>
      </c>
      <c r="AD53" s="643">
        <v>0</v>
      </c>
      <c r="AE53" s="643">
        <v>0</v>
      </c>
      <c r="AF53" s="643">
        <v>0</v>
      </c>
      <c r="AG53" s="643">
        <v>236</v>
      </c>
      <c r="AH53" s="643">
        <v>1635</v>
      </c>
      <c r="AI53" s="643">
        <v>2560</v>
      </c>
      <c r="AJ53" s="643">
        <v>1081</v>
      </c>
      <c r="AK53" s="643">
        <v>1597</v>
      </c>
      <c r="AL53" s="643">
        <v>121</v>
      </c>
      <c r="AM53" s="643">
        <v>4</v>
      </c>
      <c r="AN53" s="643">
        <v>0</v>
      </c>
      <c r="AO53" s="643">
        <v>0</v>
      </c>
      <c r="AP53" s="644">
        <f>SUM(S53:AO53)+R53+C53+D53</f>
        <v>7509</v>
      </c>
      <c r="AT53" s="427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8"/>
      <c r="CH53" s="425"/>
      <c r="CI53" s="429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8"/>
      <c r="DW53" s="428"/>
      <c r="DX53" s="428"/>
      <c r="DY53" s="428"/>
      <c r="DZ53" s="428"/>
    </row>
    <row r="54" spans="1:130" s="286" customFormat="1" ht="21" customHeight="1" x14ac:dyDescent="0.35">
      <c r="A54" s="245"/>
      <c r="B54" s="285" t="s">
        <v>93</v>
      </c>
      <c r="C54" s="643">
        <v>0</v>
      </c>
      <c r="D54" s="643">
        <v>0</v>
      </c>
      <c r="E54" s="643">
        <v>0</v>
      </c>
      <c r="F54" s="643">
        <v>0</v>
      </c>
      <c r="G54" s="643">
        <v>0</v>
      </c>
      <c r="H54" s="643">
        <v>0</v>
      </c>
      <c r="I54" s="643">
        <v>0</v>
      </c>
      <c r="J54" s="643">
        <v>0</v>
      </c>
      <c r="K54" s="643">
        <v>0</v>
      </c>
      <c r="L54" s="643">
        <v>0</v>
      </c>
      <c r="M54" s="643">
        <v>0</v>
      </c>
      <c r="N54" s="643">
        <v>0</v>
      </c>
      <c r="O54" s="643">
        <v>0</v>
      </c>
      <c r="P54" s="643">
        <v>0</v>
      </c>
      <c r="Q54" s="643">
        <v>0</v>
      </c>
      <c r="R54" s="643">
        <f>SUM(E54:Q54)</f>
        <v>0</v>
      </c>
      <c r="S54" s="643">
        <v>0</v>
      </c>
      <c r="T54" s="643">
        <v>0</v>
      </c>
      <c r="U54" s="643">
        <v>0</v>
      </c>
      <c r="V54" s="643">
        <v>0</v>
      </c>
      <c r="W54" s="643">
        <v>17</v>
      </c>
      <c r="X54" s="643">
        <v>2</v>
      </c>
      <c r="Y54" s="643">
        <v>0</v>
      </c>
      <c r="Z54" s="643">
        <v>0</v>
      </c>
      <c r="AA54" s="643">
        <v>0</v>
      </c>
      <c r="AB54" s="643">
        <v>9</v>
      </c>
      <c r="AC54" s="643">
        <v>0</v>
      </c>
      <c r="AD54" s="643">
        <v>0</v>
      </c>
      <c r="AE54" s="643">
        <v>0</v>
      </c>
      <c r="AF54" s="643">
        <v>0</v>
      </c>
      <c r="AG54" s="643">
        <v>8</v>
      </c>
      <c r="AH54" s="643">
        <v>456</v>
      </c>
      <c r="AI54" s="643">
        <v>455</v>
      </c>
      <c r="AJ54" s="643">
        <v>114</v>
      </c>
      <c r="AK54" s="643">
        <v>147</v>
      </c>
      <c r="AL54" s="643">
        <v>2</v>
      </c>
      <c r="AM54" s="643">
        <v>0</v>
      </c>
      <c r="AN54" s="643">
        <v>0</v>
      </c>
      <c r="AO54" s="643">
        <v>0</v>
      </c>
      <c r="AP54" s="644">
        <f>SUM(S54:AO54)+R54+C54+D54</f>
        <v>1210</v>
      </c>
      <c r="AT54" s="427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8"/>
      <c r="CH54" s="425"/>
      <c r="CI54" s="429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8"/>
      <c r="DW54" s="428"/>
      <c r="DX54" s="428"/>
      <c r="DY54" s="428"/>
      <c r="DZ54" s="428"/>
    </row>
    <row r="55" spans="1:130" s="291" customFormat="1" ht="26.4" customHeight="1" x14ac:dyDescent="0.35">
      <c r="A55" s="289" t="s">
        <v>94</v>
      </c>
      <c r="B55" s="294"/>
      <c r="C55" s="647">
        <f>SUM(C56:C60)</f>
        <v>0</v>
      </c>
      <c r="D55" s="647">
        <f t="shared" ref="D55:AP55" si="24">SUM(D56:D60)</f>
        <v>0</v>
      </c>
      <c r="E55" s="647">
        <f t="shared" si="24"/>
        <v>0</v>
      </c>
      <c r="F55" s="647">
        <f t="shared" si="24"/>
        <v>0</v>
      </c>
      <c r="G55" s="647">
        <f t="shared" si="24"/>
        <v>0</v>
      </c>
      <c r="H55" s="647">
        <f t="shared" si="24"/>
        <v>0</v>
      </c>
      <c r="I55" s="647">
        <f t="shared" si="24"/>
        <v>0</v>
      </c>
      <c r="J55" s="647">
        <f t="shared" si="24"/>
        <v>0</v>
      </c>
      <c r="K55" s="647">
        <f t="shared" si="24"/>
        <v>0</v>
      </c>
      <c r="L55" s="647">
        <f t="shared" si="24"/>
        <v>0</v>
      </c>
      <c r="M55" s="647">
        <f t="shared" si="24"/>
        <v>0</v>
      </c>
      <c r="N55" s="647">
        <f t="shared" si="24"/>
        <v>0</v>
      </c>
      <c r="O55" s="647">
        <f t="shared" si="24"/>
        <v>0</v>
      </c>
      <c r="P55" s="647">
        <f t="shared" si="24"/>
        <v>0</v>
      </c>
      <c r="Q55" s="647">
        <f t="shared" si="24"/>
        <v>0</v>
      </c>
      <c r="R55" s="647">
        <f t="shared" si="24"/>
        <v>0</v>
      </c>
      <c r="S55" s="647">
        <f t="shared" si="24"/>
        <v>0</v>
      </c>
      <c r="T55" s="647">
        <f t="shared" si="24"/>
        <v>46</v>
      </c>
      <c r="U55" s="647">
        <f t="shared" si="24"/>
        <v>8</v>
      </c>
      <c r="V55" s="647">
        <f t="shared" si="24"/>
        <v>0</v>
      </c>
      <c r="W55" s="647">
        <f t="shared" si="24"/>
        <v>199</v>
      </c>
      <c r="X55" s="647">
        <f t="shared" si="24"/>
        <v>32</v>
      </c>
      <c r="Y55" s="647">
        <f t="shared" si="24"/>
        <v>1</v>
      </c>
      <c r="Z55" s="647">
        <f t="shared" si="24"/>
        <v>42</v>
      </c>
      <c r="AA55" s="647">
        <f t="shared" si="24"/>
        <v>0</v>
      </c>
      <c r="AB55" s="647">
        <f t="shared" si="24"/>
        <v>1</v>
      </c>
      <c r="AC55" s="647">
        <f t="shared" si="24"/>
        <v>0</v>
      </c>
      <c r="AD55" s="647">
        <f t="shared" si="24"/>
        <v>7</v>
      </c>
      <c r="AE55" s="647">
        <f t="shared" si="24"/>
        <v>20</v>
      </c>
      <c r="AF55" s="647">
        <f t="shared" si="24"/>
        <v>0</v>
      </c>
      <c r="AG55" s="647">
        <f t="shared" si="24"/>
        <v>154</v>
      </c>
      <c r="AH55" s="647">
        <f t="shared" si="24"/>
        <v>2658</v>
      </c>
      <c r="AI55" s="647">
        <f t="shared" si="24"/>
        <v>2602</v>
      </c>
      <c r="AJ55" s="647">
        <f t="shared" si="24"/>
        <v>1848</v>
      </c>
      <c r="AK55" s="647">
        <f t="shared" si="24"/>
        <v>1284</v>
      </c>
      <c r="AL55" s="647">
        <f t="shared" si="24"/>
        <v>42</v>
      </c>
      <c r="AM55" s="647">
        <f t="shared" si="24"/>
        <v>4</v>
      </c>
      <c r="AN55" s="647">
        <f t="shared" si="24"/>
        <v>0</v>
      </c>
      <c r="AO55" s="647">
        <f t="shared" si="24"/>
        <v>0</v>
      </c>
      <c r="AP55" s="648">
        <f t="shared" si="24"/>
        <v>8948</v>
      </c>
      <c r="AT55" s="427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4"/>
      <c r="CH55" s="431"/>
      <c r="CI55" s="429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37"/>
      <c r="DW55" s="437"/>
      <c r="DX55" s="437"/>
      <c r="DY55" s="437"/>
      <c r="DZ55" s="437"/>
    </row>
    <row r="56" spans="1:130" s="286" customFormat="1" ht="21" customHeight="1" x14ac:dyDescent="0.35">
      <c r="A56" s="245"/>
      <c r="B56" s="285" t="s">
        <v>95</v>
      </c>
      <c r="C56" s="643">
        <v>0</v>
      </c>
      <c r="D56" s="643">
        <v>0</v>
      </c>
      <c r="E56" s="643">
        <v>0</v>
      </c>
      <c r="F56" s="643">
        <v>0</v>
      </c>
      <c r="G56" s="643">
        <v>0</v>
      </c>
      <c r="H56" s="643">
        <v>0</v>
      </c>
      <c r="I56" s="643">
        <v>0</v>
      </c>
      <c r="J56" s="643">
        <v>0</v>
      </c>
      <c r="K56" s="643">
        <v>0</v>
      </c>
      <c r="L56" s="643">
        <v>0</v>
      </c>
      <c r="M56" s="643">
        <v>0</v>
      </c>
      <c r="N56" s="643">
        <v>0</v>
      </c>
      <c r="O56" s="643">
        <v>0</v>
      </c>
      <c r="P56" s="643">
        <v>0</v>
      </c>
      <c r="Q56" s="643">
        <v>0</v>
      </c>
      <c r="R56" s="643">
        <f>SUM(E56:Q56)</f>
        <v>0</v>
      </c>
      <c r="S56" s="643">
        <v>0</v>
      </c>
      <c r="T56" s="643">
        <v>27</v>
      </c>
      <c r="U56" s="643">
        <v>8</v>
      </c>
      <c r="V56" s="643">
        <v>0</v>
      </c>
      <c r="W56" s="643">
        <v>40</v>
      </c>
      <c r="X56" s="643">
        <v>2</v>
      </c>
      <c r="Y56" s="643">
        <v>0</v>
      </c>
      <c r="Z56" s="643">
        <v>2</v>
      </c>
      <c r="AA56" s="643">
        <v>0</v>
      </c>
      <c r="AB56" s="643">
        <v>0</v>
      </c>
      <c r="AC56" s="643">
        <v>0</v>
      </c>
      <c r="AD56" s="643">
        <v>0</v>
      </c>
      <c r="AE56" s="643">
        <v>0</v>
      </c>
      <c r="AF56" s="643">
        <v>0</v>
      </c>
      <c r="AG56" s="643">
        <v>44</v>
      </c>
      <c r="AH56" s="643">
        <v>696</v>
      </c>
      <c r="AI56" s="643">
        <v>549</v>
      </c>
      <c r="AJ56" s="643">
        <v>493</v>
      </c>
      <c r="AK56" s="643">
        <v>163</v>
      </c>
      <c r="AL56" s="643">
        <v>7</v>
      </c>
      <c r="AM56" s="643">
        <v>1</v>
      </c>
      <c r="AN56" s="643">
        <v>0</v>
      </c>
      <c r="AO56" s="643">
        <v>0</v>
      </c>
      <c r="AP56" s="644">
        <f>SUM(S56:AO56)+R56+C56+D56</f>
        <v>2032</v>
      </c>
      <c r="AT56" s="427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8"/>
      <c r="CH56" s="425"/>
      <c r="CI56" s="429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8"/>
      <c r="DW56" s="428"/>
      <c r="DX56" s="428"/>
      <c r="DY56" s="428"/>
      <c r="DZ56" s="428"/>
    </row>
    <row r="57" spans="1:130" s="286" customFormat="1" ht="21" customHeight="1" x14ac:dyDescent="0.35">
      <c r="A57" s="245"/>
      <c r="B57" s="285" t="s">
        <v>96</v>
      </c>
      <c r="C57" s="643">
        <v>0</v>
      </c>
      <c r="D57" s="643">
        <v>0</v>
      </c>
      <c r="E57" s="643">
        <v>0</v>
      </c>
      <c r="F57" s="643">
        <v>0</v>
      </c>
      <c r="G57" s="643">
        <v>0</v>
      </c>
      <c r="H57" s="643">
        <v>0</v>
      </c>
      <c r="I57" s="643">
        <v>0</v>
      </c>
      <c r="J57" s="643">
        <v>0</v>
      </c>
      <c r="K57" s="643">
        <v>0</v>
      </c>
      <c r="L57" s="643">
        <v>0</v>
      </c>
      <c r="M57" s="643">
        <v>0</v>
      </c>
      <c r="N57" s="643">
        <v>0</v>
      </c>
      <c r="O57" s="643">
        <v>0</v>
      </c>
      <c r="P57" s="643">
        <v>0</v>
      </c>
      <c r="Q57" s="643">
        <v>0</v>
      </c>
      <c r="R57" s="643">
        <f>SUM(E57:Q57)</f>
        <v>0</v>
      </c>
      <c r="S57" s="643">
        <v>0</v>
      </c>
      <c r="T57" s="643">
        <v>1</v>
      </c>
      <c r="U57" s="643">
        <v>0</v>
      </c>
      <c r="V57" s="643">
        <v>0</v>
      </c>
      <c r="W57" s="643">
        <v>14</v>
      </c>
      <c r="X57" s="643">
        <v>7</v>
      </c>
      <c r="Y57" s="643">
        <v>0</v>
      </c>
      <c r="Z57" s="643">
        <v>0</v>
      </c>
      <c r="AA57" s="643">
        <v>0</v>
      </c>
      <c r="AB57" s="643">
        <v>0</v>
      </c>
      <c r="AC57" s="643">
        <v>0</v>
      </c>
      <c r="AD57" s="643">
        <v>0</v>
      </c>
      <c r="AE57" s="643">
        <v>0</v>
      </c>
      <c r="AF57" s="643">
        <v>0</v>
      </c>
      <c r="AG57" s="643">
        <v>18</v>
      </c>
      <c r="AH57" s="643">
        <v>344</v>
      </c>
      <c r="AI57" s="643">
        <v>442</v>
      </c>
      <c r="AJ57" s="643">
        <v>163</v>
      </c>
      <c r="AK57" s="643">
        <v>288</v>
      </c>
      <c r="AL57" s="643">
        <v>4</v>
      </c>
      <c r="AM57" s="643">
        <v>0</v>
      </c>
      <c r="AN57" s="643">
        <v>0</v>
      </c>
      <c r="AO57" s="643">
        <v>0</v>
      </c>
      <c r="AP57" s="644">
        <f>SUM(S57:AO57)+R57+C57+D57</f>
        <v>1281</v>
      </c>
      <c r="AT57" s="427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8"/>
      <c r="CH57" s="425"/>
      <c r="CI57" s="429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8"/>
      <c r="DW57" s="428"/>
      <c r="DX57" s="428"/>
      <c r="DY57" s="428"/>
      <c r="DZ57" s="428"/>
    </row>
    <row r="58" spans="1:130" s="286" customFormat="1" ht="21" customHeight="1" x14ac:dyDescent="0.35">
      <c r="A58" s="245"/>
      <c r="B58" s="285" t="s">
        <v>97</v>
      </c>
      <c r="C58" s="643">
        <v>0</v>
      </c>
      <c r="D58" s="643">
        <v>0</v>
      </c>
      <c r="E58" s="643">
        <v>0</v>
      </c>
      <c r="F58" s="643">
        <v>0</v>
      </c>
      <c r="G58" s="643">
        <v>0</v>
      </c>
      <c r="H58" s="643">
        <v>0</v>
      </c>
      <c r="I58" s="643">
        <v>0</v>
      </c>
      <c r="J58" s="643">
        <v>0</v>
      </c>
      <c r="K58" s="643">
        <v>0</v>
      </c>
      <c r="L58" s="643">
        <v>0</v>
      </c>
      <c r="M58" s="643">
        <v>0</v>
      </c>
      <c r="N58" s="643">
        <v>0</v>
      </c>
      <c r="O58" s="643">
        <v>0</v>
      </c>
      <c r="P58" s="643">
        <v>0</v>
      </c>
      <c r="Q58" s="643">
        <v>0</v>
      </c>
      <c r="R58" s="643">
        <f>SUM(E58:Q58)</f>
        <v>0</v>
      </c>
      <c r="S58" s="643">
        <v>0</v>
      </c>
      <c r="T58" s="643">
        <v>7</v>
      </c>
      <c r="U58" s="643">
        <v>0</v>
      </c>
      <c r="V58" s="643">
        <v>0</v>
      </c>
      <c r="W58" s="643">
        <v>55</v>
      </c>
      <c r="X58" s="643">
        <v>4</v>
      </c>
      <c r="Y58" s="643">
        <v>0</v>
      </c>
      <c r="Z58" s="643">
        <v>4</v>
      </c>
      <c r="AA58" s="643">
        <v>0</v>
      </c>
      <c r="AB58" s="643">
        <v>0</v>
      </c>
      <c r="AC58" s="643">
        <v>0</v>
      </c>
      <c r="AD58" s="643">
        <v>0</v>
      </c>
      <c r="AE58" s="643">
        <v>0</v>
      </c>
      <c r="AF58" s="643">
        <v>0</v>
      </c>
      <c r="AG58" s="643">
        <v>46</v>
      </c>
      <c r="AH58" s="643">
        <v>544</v>
      </c>
      <c r="AI58" s="643">
        <v>494</v>
      </c>
      <c r="AJ58" s="643">
        <v>395</v>
      </c>
      <c r="AK58" s="643">
        <v>440</v>
      </c>
      <c r="AL58" s="643">
        <v>22</v>
      </c>
      <c r="AM58" s="643">
        <v>0</v>
      </c>
      <c r="AN58" s="643">
        <v>0</v>
      </c>
      <c r="AO58" s="643">
        <v>0</v>
      </c>
      <c r="AP58" s="644">
        <f>SUM(S58:AO58)+R58+C58+D58</f>
        <v>2011</v>
      </c>
      <c r="AT58" s="427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8"/>
      <c r="CH58" s="425"/>
      <c r="CI58" s="429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8"/>
      <c r="DW58" s="428"/>
      <c r="DX58" s="428"/>
      <c r="DY58" s="428"/>
      <c r="DZ58" s="428"/>
    </row>
    <row r="59" spans="1:130" s="286" customFormat="1" ht="21" customHeight="1" x14ac:dyDescent="0.35">
      <c r="A59" s="245"/>
      <c r="B59" s="285" t="s">
        <v>98</v>
      </c>
      <c r="C59" s="643">
        <v>0</v>
      </c>
      <c r="D59" s="643">
        <v>0</v>
      </c>
      <c r="E59" s="643">
        <v>0</v>
      </c>
      <c r="F59" s="643">
        <v>0</v>
      </c>
      <c r="G59" s="643">
        <v>0</v>
      </c>
      <c r="H59" s="643">
        <v>0</v>
      </c>
      <c r="I59" s="643">
        <v>0</v>
      </c>
      <c r="J59" s="643">
        <v>0</v>
      </c>
      <c r="K59" s="643">
        <v>0</v>
      </c>
      <c r="L59" s="643">
        <v>0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0</v>
      </c>
      <c r="S59" s="643">
        <v>0</v>
      </c>
      <c r="T59" s="643">
        <v>1</v>
      </c>
      <c r="U59" s="643">
        <v>0</v>
      </c>
      <c r="V59" s="643">
        <v>0</v>
      </c>
      <c r="W59" s="643">
        <v>68</v>
      </c>
      <c r="X59" s="643">
        <v>5</v>
      </c>
      <c r="Y59" s="643">
        <v>1</v>
      </c>
      <c r="Z59" s="643">
        <v>36</v>
      </c>
      <c r="AA59" s="643">
        <v>0</v>
      </c>
      <c r="AB59" s="643">
        <v>0</v>
      </c>
      <c r="AC59" s="643">
        <v>0</v>
      </c>
      <c r="AD59" s="643">
        <v>7</v>
      </c>
      <c r="AE59" s="643">
        <v>20</v>
      </c>
      <c r="AF59" s="643">
        <v>0</v>
      </c>
      <c r="AG59" s="643">
        <v>42</v>
      </c>
      <c r="AH59" s="643">
        <v>644</v>
      </c>
      <c r="AI59" s="643">
        <v>631</v>
      </c>
      <c r="AJ59" s="643">
        <v>750</v>
      </c>
      <c r="AK59" s="643">
        <v>267</v>
      </c>
      <c r="AL59" s="643">
        <v>3</v>
      </c>
      <c r="AM59" s="643">
        <v>3</v>
      </c>
      <c r="AN59" s="643">
        <v>0</v>
      </c>
      <c r="AO59" s="643">
        <v>0</v>
      </c>
      <c r="AP59" s="644">
        <f>SUM(S59:AO59)+R59+C59+D59</f>
        <v>2478</v>
      </c>
      <c r="AT59" s="427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8"/>
      <c r="CH59" s="425"/>
      <c r="CI59" s="429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8"/>
      <c r="DW59" s="428"/>
      <c r="DX59" s="428"/>
      <c r="DY59" s="428"/>
      <c r="DZ59" s="428"/>
    </row>
    <row r="60" spans="1:130" s="286" customFormat="1" ht="21" customHeight="1" x14ac:dyDescent="0.35">
      <c r="A60" s="245"/>
      <c r="B60" s="285" t="s">
        <v>99</v>
      </c>
      <c r="C60" s="643">
        <v>0</v>
      </c>
      <c r="D60" s="643">
        <v>0</v>
      </c>
      <c r="E60" s="643">
        <v>0</v>
      </c>
      <c r="F60" s="643">
        <v>0</v>
      </c>
      <c r="G60" s="643">
        <v>0</v>
      </c>
      <c r="H60" s="643">
        <v>0</v>
      </c>
      <c r="I60" s="643">
        <v>0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0</v>
      </c>
      <c r="P60" s="643">
        <v>0</v>
      </c>
      <c r="Q60" s="643">
        <v>0</v>
      </c>
      <c r="R60" s="643">
        <f>SUM(E60:Q60)</f>
        <v>0</v>
      </c>
      <c r="S60" s="643">
        <v>0</v>
      </c>
      <c r="T60" s="643">
        <v>10</v>
      </c>
      <c r="U60" s="643">
        <v>0</v>
      </c>
      <c r="V60" s="643">
        <v>0</v>
      </c>
      <c r="W60" s="643">
        <v>22</v>
      </c>
      <c r="X60" s="643">
        <v>14</v>
      </c>
      <c r="Y60" s="643">
        <v>0</v>
      </c>
      <c r="Z60" s="643">
        <v>0</v>
      </c>
      <c r="AA60" s="643">
        <v>0</v>
      </c>
      <c r="AB60" s="643">
        <v>1</v>
      </c>
      <c r="AC60" s="643">
        <v>0</v>
      </c>
      <c r="AD60" s="643">
        <v>0</v>
      </c>
      <c r="AE60" s="643">
        <v>0</v>
      </c>
      <c r="AF60" s="643">
        <v>0</v>
      </c>
      <c r="AG60" s="643">
        <v>4</v>
      </c>
      <c r="AH60" s="643">
        <v>430</v>
      </c>
      <c r="AI60" s="643">
        <v>486</v>
      </c>
      <c r="AJ60" s="643">
        <v>47</v>
      </c>
      <c r="AK60" s="643">
        <v>126</v>
      </c>
      <c r="AL60" s="643">
        <v>6</v>
      </c>
      <c r="AM60" s="643">
        <v>0</v>
      </c>
      <c r="AN60" s="643">
        <v>0</v>
      </c>
      <c r="AO60" s="643">
        <v>0</v>
      </c>
      <c r="AP60" s="644">
        <f>SUM(S60:AO60)+R60+C60+D60</f>
        <v>1146</v>
      </c>
      <c r="AT60" s="427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8"/>
      <c r="CH60" s="425"/>
      <c r="CI60" s="429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8"/>
      <c r="DW60" s="428"/>
      <c r="DX60" s="428"/>
      <c r="DY60" s="428"/>
      <c r="DZ60" s="428"/>
    </row>
    <row r="61" spans="1:130" s="291" customFormat="1" ht="26.4" customHeight="1" x14ac:dyDescent="0.35">
      <c r="A61" s="289" t="s">
        <v>100</v>
      </c>
      <c r="B61" s="294"/>
      <c r="C61" s="647">
        <f t="shared" ref="C61:AP61" si="25">SUM(C62:C64)</f>
        <v>0</v>
      </c>
      <c r="D61" s="647">
        <f t="shared" si="25"/>
        <v>0</v>
      </c>
      <c r="E61" s="647">
        <f t="shared" si="25"/>
        <v>0</v>
      </c>
      <c r="F61" s="647">
        <f t="shared" si="25"/>
        <v>0</v>
      </c>
      <c r="G61" s="647">
        <f t="shared" si="25"/>
        <v>0</v>
      </c>
      <c r="H61" s="647">
        <f t="shared" si="25"/>
        <v>0</v>
      </c>
      <c r="I61" s="647">
        <f t="shared" si="25"/>
        <v>0</v>
      </c>
      <c r="J61" s="647">
        <f t="shared" si="25"/>
        <v>0</v>
      </c>
      <c r="K61" s="647">
        <f t="shared" si="25"/>
        <v>0</v>
      </c>
      <c r="L61" s="647">
        <f t="shared" si="25"/>
        <v>0</v>
      </c>
      <c r="M61" s="647">
        <f t="shared" si="25"/>
        <v>0</v>
      </c>
      <c r="N61" s="647">
        <f t="shared" si="25"/>
        <v>0</v>
      </c>
      <c r="O61" s="647">
        <f t="shared" si="25"/>
        <v>0</v>
      </c>
      <c r="P61" s="647">
        <f t="shared" si="25"/>
        <v>0</v>
      </c>
      <c r="Q61" s="647">
        <f t="shared" si="25"/>
        <v>2</v>
      </c>
      <c r="R61" s="647">
        <f t="shared" si="25"/>
        <v>2</v>
      </c>
      <c r="S61" s="647">
        <f t="shared" si="25"/>
        <v>9</v>
      </c>
      <c r="T61" s="647">
        <f t="shared" si="25"/>
        <v>102</v>
      </c>
      <c r="U61" s="647">
        <f t="shared" si="25"/>
        <v>0</v>
      </c>
      <c r="V61" s="647">
        <f t="shared" si="25"/>
        <v>0</v>
      </c>
      <c r="W61" s="647">
        <f t="shared" si="25"/>
        <v>459</v>
      </c>
      <c r="X61" s="647">
        <f t="shared" si="25"/>
        <v>67</v>
      </c>
      <c r="Y61" s="647">
        <f t="shared" si="25"/>
        <v>30</v>
      </c>
      <c r="Z61" s="647">
        <f t="shared" si="25"/>
        <v>73</v>
      </c>
      <c r="AA61" s="647">
        <f t="shared" si="25"/>
        <v>11</v>
      </c>
      <c r="AB61" s="647">
        <f t="shared" si="25"/>
        <v>4</v>
      </c>
      <c r="AC61" s="647">
        <f t="shared" si="25"/>
        <v>0</v>
      </c>
      <c r="AD61" s="647">
        <f t="shared" si="25"/>
        <v>60</v>
      </c>
      <c r="AE61" s="647">
        <f t="shared" si="25"/>
        <v>95</v>
      </c>
      <c r="AF61" s="647">
        <f t="shared" si="25"/>
        <v>0</v>
      </c>
      <c r="AG61" s="647">
        <f t="shared" si="25"/>
        <v>190</v>
      </c>
      <c r="AH61" s="647">
        <f t="shared" si="25"/>
        <v>4505</v>
      </c>
      <c r="AI61" s="647">
        <f t="shared" si="25"/>
        <v>4495</v>
      </c>
      <c r="AJ61" s="647">
        <f t="shared" si="25"/>
        <v>2076</v>
      </c>
      <c r="AK61" s="647">
        <f t="shared" si="25"/>
        <v>1739</v>
      </c>
      <c r="AL61" s="647">
        <f t="shared" si="25"/>
        <v>64</v>
      </c>
      <c r="AM61" s="647">
        <f t="shared" si="25"/>
        <v>11</v>
      </c>
      <c r="AN61" s="647">
        <f t="shared" si="25"/>
        <v>0</v>
      </c>
      <c r="AO61" s="647">
        <f t="shared" si="25"/>
        <v>0</v>
      </c>
      <c r="AP61" s="648">
        <f t="shared" si="25"/>
        <v>13992</v>
      </c>
      <c r="AT61" s="427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4"/>
      <c r="CH61" s="431"/>
      <c r="CI61" s="429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37"/>
      <c r="DW61" s="437"/>
      <c r="DX61" s="437"/>
      <c r="DY61" s="437"/>
      <c r="DZ61" s="437"/>
    </row>
    <row r="62" spans="1:130" s="286" customFormat="1" ht="21" customHeight="1" x14ac:dyDescent="0.35">
      <c r="A62" s="245"/>
      <c r="B62" s="285" t="s">
        <v>101</v>
      </c>
      <c r="C62" s="643">
        <v>0</v>
      </c>
      <c r="D62" s="643">
        <v>0</v>
      </c>
      <c r="E62" s="643">
        <v>0</v>
      </c>
      <c r="F62" s="643">
        <v>0</v>
      </c>
      <c r="G62" s="643">
        <v>0</v>
      </c>
      <c r="H62" s="643">
        <v>0</v>
      </c>
      <c r="I62" s="643">
        <v>0</v>
      </c>
      <c r="J62" s="643">
        <v>0</v>
      </c>
      <c r="K62" s="643">
        <v>0</v>
      </c>
      <c r="L62" s="643">
        <v>0</v>
      </c>
      <c r="M62" s="643">
        <v>0</v>
      </c>
      <c r="N62" s="643">
        <v>0</v>
      </c>
      <c r="O62" s="643">
        <v>0</v>
      </c>
      <c r="P62" s="643">
        <v>0</v>
      </c>
      <c r="Q62" s="643">
        <v>0</v>
      </c>
      <c r="R62" s="643">
        <f>SUM(E62:Q62)</f>
        <v>0</v>
      </c>
      <c r="S62" s="643">
        <v>0</v>
      </c>
      <c r="T62" s="643">
        <v>2</v>
      </c>
      <c r="U62" s="643">
        <v>0</v>
      </c>
      <c r="V62" s="643">
        <v>0</v>
      </c>
      <c r="W62" s="643">
        <v>49</v>
      </c>
      <c r="X62" s="643">
        <v>31</v>
      </c>
      <c r="Y62" s="643">
        <v>0</v>
      </c>
      <c r="Z62" s="643">
        <v>0</v>
      </c>
      <c r="AA62" s="643">
        <v>0</v>
      </c>
      <c r="AB62" s="643">
        <v>2</v>
      </c>
      <c r="AC62" s="643">
        <v>0</v>
      </c>
      <c r="AD62" s="643">
        <v>0</v>
      </c>
      <c r="AE62" s="643">
        <v>0</v>
      </c>
      <c r="AF62" s="643">
        <v>0</v>
      </c>
      <c r="AG62" s="643">
        <v>24</v>
      </c>
      <c r="AH62" s="643">
        <v>703</v>
      </c>
      <c r="AI62" s="643">
        <v>761</v>
      </c>
      <c r="AJ62" s="643">
        <v>12</v>
      </c>
      <c r="AK62" s="643">
        <v>210</v>
      </c>
      <c r="AL62" s="643">
        <v>18</v>
      </c>
      <c r="AM62" s="643">
        <v>0</v>
      </c>
      <c r="AN62" s="643">
        <v>0</v>
      </c>
      <c r="AO62" s="643">
        <v>0</v>
      </c>
      <c r="AP62" s="644">
        <f>SUM(S62:AO62)+R62+C62+D62</f>
        <v>1812</v>
      </c>
      <c r="AT62" s="427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8"/>
      <c r="CH62" s="425"/>
      <c r="CI62" s="429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8"/>
      <c r="DW62" s="428"/>
      <c r="DX62" s="428"/>
      <c r="DY62" s="428"/>
      <c r="DZ62" s="428"/>
    </row>
    <row r="63" spans="1:130" s="286" customFormat="1" ht="21" customHeight="1" x14ac:dyDescent="0.35">
      <c r="A63" s="245"/>
      <c r="B63" s="285" t="s">
        <v>100</v>
      </c>
      <c r="C63" s="643">
        <v>0</v>
      </c>
      <c r="D63" s="643">
        <v>0</v>
      </c>
      <c r="E63" s="643">
        <v>0</v>
      </c>
      <c r="F63" s="643">
        <v>0</v>
      </c>
      <c r="G63" s="643">
        <v>0</v>
      </c>
      <c r="H63" s="643">
        <v>0</v>
      </c>
      <c r="I63" s="643">
        <v>0</v>
      </c>
      <c r="J63" s="643">
        <v>0</v>
      </c>
      <c r="K63" s="643">
        <v>0</v>
      </c>
      <c r="L63" s="643">
        <v>0</v>
      </c>
      <c r="M63" s="643">
        <v>0</v>
      </c>
      <c r="N63" s="643">
        <v>0</v>
      </c>
      <c r="O63" s="643">
        <v>0</v>
      </c>
      <c r="P63" s="643">
        <v>0</v>
      </c>
      <c r="Q63" s="643">
        <v>2</v>
      </c>
      <c r="R63" s="643">
        <f>SUM(E63:Q63)</f>
        <v>2</v>
      </c>
      <c r="S63" s="643">
        <v>9</v>
      </c>
      <c r="T63" s="643">
        <v>91</v>
      </c>
      <c r="U63" s="643">
        <v>0</v>
      </c>
      <c r="V63" s="643">
        <v>0</v>
      </c>
      <c r="W63" s="643">
        <v>366</v>
      </c>
      <c r="X63" s="643">
        <v>30</v>
      </c>
      <c r="Y63" s="643">
        <v>30</v>
      </c>
      <c r="Z63" s="643">
        <v>73</v>
      </c>
      <c r="AA63" s="643">
        <v>11</v>
      </c>
      <c r="AB63" s="643">
        <v>2</v>
      </c>
      <c r="AC63" s="643">
        <v>0</v>
      </c>
      <c r="AD63" s="643">
        <v>60</v>
      </c>
      <c r="AE63" s="643">
        <v>94</v>
      </c>
      <c r="AF63" s="643">
        <v>0</v>
      </c>
      <c r="AG63" s="643">
        <v>153</v>
      </c>
      <c r="AH63" s="643">
        <v>3395</v>
      </c>
      <c r="AI63" s="643">
        <v>3393</v>
      </c>
      <c r="AJ63" s="643">
        <v>2051</v>
      </c>
      <c r="AK63" s="643">
        <v>1287</v>
      </c>
      <c r="AL63" s="643">
        <v>39</v>
      </c>
      <c r="AM63" s="643">
        <v>11</v>
      </c>
      <c r="AN63" s="643">
        <v>0</v>
      </c>
      <c r="AO63" s="643">
        <v>0</v>
      </c>
      <c r="AP63" s="644">
        <f>SUM(S63:AO63)+R63+C63+D63</f>
        <v>11097</v>
      </c>
      <c r="AT63" s="427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8"/>
      <c r="CH63" s="425"/>
      <c r="CI63" s="429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8"/>
      <c r="DW63" s="428"/>
      <c r="DX63" s="428"/>
      <c r="DY63" s="428"/>
      <c r="DZ63" s="428"/>
    </row>
    <row r="64" spans="1:130" s="286" customFormat="1" ht="21" customHeight="1" x14ac:dyDescent="0.35">
      <c r="A64" s="245"/>
      <c r="B64" s="285" t="s">
        <v>102</v>
      </c>
      <c r="C64" s="643">
        <v>0</v>
      </c>
      <c r="D64" s="643">
        <v>0</v>
      </c>
      <c r="E64" s="643">
        <v>0</v>
      </c>
      <c r="F64" s="643">
        <v>0</v>
      </c>
      <c r="G64" s="643">
        <v>0</v>
      </c>
      <c r="H64" s="643">
        <v>0</v>
      </c>
      <c r="I64" s="643">
        <v>0</v>
      </c>
      <c r="J64" s="643">
        <v>0</v>
      </c>
      <c r="K64" s="643">
        <v>0</v>
      </c>
      <c r="L64" s="643">
        <v>0</v>
      </c>
      <c r="M64" s="643">
        <v>0</v>
      </c>
      <c r="N64" s="643">
        <v>0</v>
      </c>
      <c r="O64" s="643">
        <v>0</v>
      </c>
      <c r="P64" s="643">
        <v>0</v>
      </c>
      <c r="Q64" s="643">
        <v>0</v>
      </c>
      <c r="R64" s="643">
        <f>SUM(E64:Q64)</f>
        <v>0</v>
      </c>
      <c r="S64" s="643">
        <v>0</v>
      </c>
      <c r="T64" s="643">
        <v>9</v>
      </c>
      <c r="U64" s="643">
        <v>0</v>
      </c>
      <c r="V64" s="643">
        <v>0</v>
      </c>
      <c r="W64" s="643">
        <v>44</v>
      </c>
      <c r="X64" s="643">
        <v>6</v>
      </c>
      <c r="Y64" s="643">
        <v>0</v>
      </c>
      <c r="Z64" s="643">
        <v>0</v>
      </c>
      <c r="AA64" s="643">
        <v>0</v>
      </c>
      <c r="AB64" s="643">
        <v>0</v>
      </c>
      <c r="AC64" s="643">
        <v>0</v>
      </c>
      <c r="AD64" s="643">
        <v>0</v>
      </c>
      <c r="AE64" s="643">
        <v>1</v>
      </c>
      <c r="AF64" s="643">
        <v>0</v>
      </c>
      <c r="AG64" s="643">
        <v>13</v>
      </c>
      <c r="AH64" s="643">
        <v>407</v>
      </c>
      <c r="AI64" s="643">
        <v>341</v>
      </c>
      <c r="AJ64" s="643">
        <v>13</v>
      </c>
      <c r="AK64" s="643">
        <v>242</v>
      </c>
      <c r="AL64" s="643">
        <v>7</v>
      </c>
      <c r="AM64" s="643">
        <v>0</v>
      </c>
      <c r="AN64" s="643">
        <v>0</v>
      </c>
      <c r="AO64" s="643">
        <v>0</v>
      </c>
      <c r="AP64" s="644">
        <f>SUM(S64:AO64)+R64+C64+D64</f>
        <v>1083</v>
      </c>
      <c r="AT64" s="427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8"/>
      <c r="CH64" s="425"/>
      <c r="CI64" s="429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8"/>
      <c r="DW64" s="428"/>
      <c r="DX64" s="428"/>
      <c r="DY64" s="428"/>
      <c r="DZ64" s="428"/>
    </row>
    <row r="65" spans="1:130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v>0</v>
      </c>
      <c r="S65" s="647">
        <v>0</v>
      </c>
      <c r="T65" s="647">
        <v>0</v>
      </c>
      <c r="U65" s="647">
        <v>0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0</v>
      </c>
      <c r="AD65" s="647">
        <v>0</v>
      </c>
      <c r="AE65" s="647">
        <v>0</v>
      </c>
      <c r="AF65" s="647">
        <v>0</v>
      </c>
      <c r="AG65" s="647">
        <v>0</v>
      </c>
      <c r="AH65" s="647">
        <v>0</v>
      </c>
      <c r="AI65" s="647">
        <v>4</v>
      </c>
      <c r="AJ65" s="647">
        <v>0</v>
      </c>
      <c r="AK65" s="647">
        <v>0</v>
      </c>
      <c r="AL65" s="647">
        <v>0</v>
      </c>
      <c r="AM65" s="647">
        <v>0</v>
      </c>
      <c r="AN65" s="647">
        <v>0</v>
      </c>
      <c r="AO65" s="647">
        <v>0</v>
      </c>
      <c r="AP65" s="648">
        <f t="shared" ref="AP65" si="26">SUM(S65:AO65)+R65+C65+D65</f>
        <v>4</v>
      </c>
      <c r="AT65" s="427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8"/>
      <c r="CH65" s="425"/>
      <c r="CI65" s="429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429"/>
      <c r="CY65" s="429"/>
      <c r="CZ65" s="429"/>
      <c r="DA65" s="429"/>
      <c r="DB65" s="429"/>
      <c r="DC65" s="429"/>
      <c r="DD65" s="429"/>
      <c r="DE65" s="429"/>
      <c r="DF65" s="429"/>
      <c r="DG65" s="429"/>
      <c r="DH65" s="429"/>
      <c r="DI65" s="429"/>
      <c r="DJ65" s="429"/>
      <c r="DK65" s="429"/>
      <c r="DL65" s="429"/>
      <c r="DM65" s="429"/>
      <c r="DN65" s="429"/>
      <c r="DO65" s="429"/>
      <c r="DP65" s="429"/>
      <c r="DQ65" s="429"/>
      <c r="DR65" s="429"/>
      <c r="DS65" s="429"/>
      <c r="DT65" s="429"/>
      <c r="DU65" s="429"/>
      <c r="DV65" s="428"/>
      <c r="DW65" s="428"/>
      <c r="DX65" s="428"/>
      <c r="DY65" s="428"/>
      <c r="DZ65" s="428"/>
    </row>
    <row r="66" spans="1:130" s="286" customFormat="1" ht="42" customHeight="1" x14ac:dyDescent="0.35">
      <c r="A66" s="743" t="s">
        <v>297</v>
      </c>
      <c r="B66" s="725"/>
      <c r="C66" s="647">
        <v>0</v>
      </c>
      <c r="D66" s="647">
        <v>0</v>
      </c>
      <c r="E66" s="647">
        <v>0</v>
      </c>
      <c r="F66" s="647">
        <v>0</v>
      </c>
      <c r="G66" s="647">
        <v>0</v>
      </c>
      <c r="H66" s="647">
        <v>0</v>
      </c>
      <c r="I66" s="647">
        <v>0</v>
      </c>
      <c r="J66" s="647">
        <v>0</v>
      </c>
      <c r="K66" s="647">
        <v>0</v>
      </c>
      <c r="L66" s="647">
        <v>0</v>
      </c>
      <c r="M66" s="647">
        <v>0</v>
      </c>
      <c r="N66" s="647">
        <v>0</v>
      </c>
      <c r="O66" s="647">
        <v>0</v>
      </c>
      <c r="P66" s="647">
        <v>0</v>
      </c>
      <c r="Q66" s="647">
        <v>0</v>
      </c>
      <c r="R66" s="647">
        <v>0</v>
      </c>
      <c r="S66" s="647">
        <v>1</v>
      </c>
      <c r="T66" s="647">
        <v>1</v>
      </c>
      <c r="U66" s="647">
        <v>0</v>
      </c>
      <c r="V66" s="647">
        <v>0</v>
      </c>
      <c r="W66" s="647">
        <v>54</v>
      </c>
      <c r="X66" s="647">
        <v>11</v>
      </c>
      <c r="Y66" s="647">
        <v>16</v>
      </c>
      <c r="Z66" s="647">
        <v>7</v>
      </c>
      <c r="AA66" s="647">
        <v>0</v>
      </c>
      <c r="AB66" s="647">
        <v>0</v>
      </c>
      <c r="AC66" s="647">
        <v>0</v>
      </c>
      <c r="AD66" s="647">
        <v>0</v>
      </c>
      <c r="AE66" s="647">
        <v>0</v>
      </c>
      <c r="AF66" s="647">
        <v>0</v>
      </c>
      <c r="AG66" s="647">
        <v>33</v>
      </c>
      <c r="AH66" s="647">
        <v>556</v>
      </c>
      <c r="AI66" s="647">
        <v>968</v>
      </c>
      <c r="AJ66" s="647">
        <v>0</v>
      </c>
      <c r="AK66" s="647">
        <v>328</v>
      </c>
      <c r="AL66" s="647">
        <v>42</v>
      </c>
      <c r="AM66" s="647">
        <v>0</v>
      </c>
      <c r="AN66" s="647">
        <v>0</v>
      </c>
      <c r="AO66" s="647">
        <v>0</v>
      </c>
      <c r="AP66" s="648">
        <f t="shared" ref="AP66" si="27">SUM(S66:AO66)+R66+C66+D66</f>
        <v>2017</v>
      </c>
      <c r="AT66" s="427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8"/>
      <c r="CH66" s="425"/>
      <c r="CI66" s="429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429"/>
      <c r="CY66" s="429"/>
      <c r="CZ66" s="429"/>
      <c r="DA66" s="429"/>
      <c r="DB66" s="429"/>
      <c r="DC66" s="429"/>
      <c r="DD66" s="429"/>
      <c r="DE66" s="429"/>
      <c r="DF66" s="429"/>
      <c r="DG66" s="429"/>
      <c r="DH66" s="429"/>
      <c r="DI66" s="429"/>
      <c r="DJ66" s="429"/>
      <c r="DK66" s="429"/>
      <c r="DL66" s="429"/>
      <c r="DM66" s="429"/>
      <c r="DN66" s="429"/>
      <c r="DO66" s="429"/>
      <c r="DP66" s="429"/>
      <c r="DQ66" s="429"/>
      <c r="DR66" s="429"/>
      <c r="DS66" s="429"/>
      <c r="DT66" s="429"/>
      <c r="DU66" s="429"/>
      <c r="DV66" s="428"/>
      <c r="DW66" s="428"/>
      <c r="DX66" s="428"/>
      <c r="DY66" s="428"/>
      <c r="DZ66" s="428"/>
    </row>
    <row r="67" spans="1:130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28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  <c r="DX67" s="428"/>
      <c r="DY67" s="428"/>
      <c r="DZ67" s="428"/>
    </row>
    <row r="68" spans="1:130" s="298" customFormat="1" ht="35.25" customHeight="1" thickBot="1" x14ac:dyDescent="0.3">
      <c r="A68" s="296" t="s">
        <v>103</v>
      </c>
      <c r="B68" s="297"/>
      <c r="C68" s="249">
        <f t="shared" ref="C68:AP68" si="28">C8+C10+C39</f>
        <v>1</v>
      </c>
      <c r="D68" s="249">
        <f t="shared" si="28"/>
        <v>0</v>
      </c>
      <c r="E68" s="249">
        <f t="shared" si="28"/>
        <v>1</v>
      </c>
      <c r="F68" s="249">
        <f t="shared" si="28"/>
        <v>0</v>
      </c>
      <c r="G68" s="249">
        <f t="shared" si="28"/>
        <v>0</v>
      </c>
      <c r="H68" s="249">
        <f t="shared" si="28"/>
        <v>0</v>
      </c>
      <c r="I68" s="249">
        <f t="shared" si="28"/>
        <v>0</v>
      </c>
      <c r="J68" s="249">
        <f t="shared" si="28"/>
        <v>0</v>
      </c>
      <c r="K68" s="249">
        <f t="shared" si="28"/>
        <v>0</v>
      </c>
      <c r="L68" s="249">
        <f t="shared" si="28"/>
        <v>0</v>
      </c>
      <c r="M68" s="249">
        <f t="shared" si="28"/>
        <v>0</v>
      </c>
      <c r="N68" s="249">
        <f t="shared" si="28"/>
        <v>0</v>
      </c>
      <c r="O68" s="249">
        <f t="shared" si="28"/>
        <v>0</v>
      </c>
      <c r="P68" s="249">
        <f t="shared" si="28"/>
        <v>0</v>
      </c>
      <c r="Q68" s="249">
        <f t="shared" si="28"/>
        <v>39</v>
      </c>
      <c r="R68" s="249">
        <f t="shared" si="28"/>
        <v>40</v>
      </c>
      <c r="S68" s="249">
        <f t="shared" si="28"/>
        <v>101</v>
      </c>
      <c r="T68" s="249">
        <f t="shared" si="28"/>
        <v>1796</v>
      </c>
      <c r="U68" s="249">
        <f t="shared" si="28"/>
        <v>46</v>
      </c>
      <c r="V68" s="249">
        <f t="shared" si="28"/>
        <v>3</v>
      </c>
      <c r="W68" s="249">
        <f t="shared" si="28"/>
        <v>9181</v>
      </c>
      <c r="X68" s="249">
        <f t="shared" si="28"/>
        <v>1154</v>
      </c>
      <c r="Y68" s="249">
        <f t="shared" si="28"/>
        <v>1387</v>
      </c>
      <c r="Z68" s="249">
        <f t="shared" si="28"/>
        <v>2677</v>
      </c>
      <c r="AA68" s="249">
        <f t="shared" si="28"/>
        <v>217</v>
      </c>
      <c r="AB68" s="249">
        <f t="shared" si="28"/>
        <v>1139</v>
      </c>
      <c r="AC68" s="249">
        <f t="shared" si="28"/>
        <v>179</v>
      </c>
      <c r="AD68" s="249">
        <f t="shared" si="28"/>
        <v>509</v>
      </c>
      <c r="AE68" s="249">
        <f t="shared" si="28"/>
        <v>3939</v>
      </c>
      <c r="AF68" s="249">
        <f t="shared" si="28"/>
        <v>67</v>
      </c>
      <c r="AG68" s="249">
        <f t="shared" si="28"/>
        <v>5476</v>
      </c>
      <c r="AH68" s="249">
        <f t="shared" si="28"/>
        <v>72644</v>
      </c>
      <c r="AI68" s="249">
        <f t="shared" si="28"/>
        <v>115203</v>
      </c>
      <c r="AJ68" s="249">
        <f t="shared" si="28"/>
        <v>34943</v>
      </c>
      <c r="AK68" s="249">
        <f t="shared" si="28"/>
        <v>43335</v>
      </c>
      <c r="AL68" s="249">
        <f t="shared" si="28"/>
        <v>6134</v>
      </c>
      <c r="AM68" s="249">
        <f t="shared" si="28"/>
        <v>317</v>
      </c>
      <c r="AN68" s="249">
        <f t="shared" si="28"/>
        <v>1</v>
      </c>
      <c r="AO68" s="249">
        <f t="shared" si="28"/>
        <v>1423</v>
      </c>
      <c r="AP68" s="520">
        <f t="shared" si="28"/>
        <v>301912</v>
      </c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  <c r="DX68" s="434"/>
      <c r="DY68" s="434"/>
      <c r="DZ68" s="434"/>
    </row>
    <row r="69" spans="1:130" s="524" customFormat="1" ht="18" customHeight="1" x14ac:dyDescent="0.3">
      <c r="A69" s="572" t="s">
        <v>282</v>
      </c>
      <c r="R69" s="526"/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  <c r="CX69" s="525"/>
      <c r="CY69" s="525"/>
      <c r="CZ69" s="525"/>
      <c r="DA69" s="525"/>
      <c r="DB69" s="525"/>
      <c r="DC69" s="525"/>
      <c r="DD69" s="525"/>
      <c r="DE69" s="525"/>
      <c r="DF69" s="525"/>
      <c r="DG69" s="525"/>
      <c r="DH69" s="525"/>
      <c r="DI69" s="525"/>
      <c r="DJ69" s="525"/>
      <c r="DK69" s="525"/>
      <c r="DL69" s="525"/>
      <c r="DM69" s="525"/>
      <c r="DN69" s="525"/>
      <c r="DO69" s="525"/>
      <c r="DP69" s="525"/>
      <c r="DQ69" s="525"/>
      <c r="DR69" s="525"/>
      <c r="DS69" s="525"/>
      <c r="DT69" s="525"/>
      <c r="DU69" s="525"/>
      <c r="DV69" s="525"/>
      <c r="DW69" s="525"/>
      <c r="DX69" s="525"/>
      <c r="DY69" s="525"/>
      <c r="DZ69" s="525"/>
    </row>
    <row r="70" spans="1:130" s="270" customFormat="1" ht="10.95" customHeight="1" x14ac:dyDescent="0.25">
      <c r="C70" s="276"/>
      <c r="R70" s="443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  <c r="DX70" s="420"/>
      <c r="DY70" s="420"/>
      <c r="DZ70" s="420"/>
    </row>
    <row r="71" spans="1:130" s="270" customFormat="1" ht="10.95" customHeight="1" x14ac:dyDescent="0.25">
      <c r="C71" s="276"/>
      <c r="R71" s="443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  <c r="DX71" s="420"/>
      <c r="DY71" s="420"/>
      <c r="DZ71" s="420"/>
    </row>
    <row r="72" spans="1:130" s="270" customFormat="1" ht="15" x14ac:dyDescent="0.25">
      <c r="C72" s="276"/>
      <c r="R72" s="443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  <c r="DX72" s="420"/>
      <c r="DY72" s="420"/>
      <c r="DZ72" s="420"/>
    </row>
    <row r="73" spans="1:130" s="270" customFormat="1" ht="15" x14ac:dyDescent="0.25">
      <c r="R73" s="443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  <c r="DX73" s="420"/>
      <c r="DY73" s="420"/>
      <c r="DZ73" s="420"/>
    </row>
    <row r="74" spans="1:130" s="270" customFormat="1" ht="15" x14ac:dyDescent="0.25">
      <c r="R74" s="443"/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  <c r="DX74" s="420"/>
      <c r="DY74" s="420"/>
      <c r="DZ74" s="420"/>
    </row>
    <row r="75" spans="1:130" s="270" customFormat="1" ht="15" x14ac:dyDescent="0.25">
      <c r="R75" s="443"/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  <c r="DX75" s="420"/>
      <c r="DY75" s="420"/>
      <c r="DZ75" s="420"/>
    </row>
    <row r="76" spans="1:130" s="270" customFormat="1" ht="15" x14ac:dyDescent="0.25">
      <c r="R76" s="443"/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  <c r="DX76" s="420"/>
      <c r="DY76" s="420"/>
      <c r="DZ76" s="420"/>
    </row>
    <row r="77" spans="1:130" s="270" customFormat="1" ht="15" x14ac:dyDescent="0.25">
      <c r="R77" s="443"/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  <c r="DX77" s="420"/>
      <c r="DY77" s="420"/>
      <c r="DZ77" s="420"/>
    </row>
    <row r="78" spans="1:130" s="270" customFormat="1" ht="15" x14ac:dyDescent="0.25">
      <c r="R78" s="443"/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  <c r="DX78" s="420"/>
      <c r="DY78" s="420"/>
      <c r="DZ78" s="420"/>
    </row>
    <row r="79" spans="1:130" s="270" customFormat="1" ht="15" x14ac:dyDescent="0.25">
      <c r="R79" s="443"/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  <c r="DX79" s="420"/>
      <c r="DY79" s="420"/>
      <c r="DZ79" s="420"/>
    </row>
    <row r="80" spans="1:130" s="270" customFormat="1" ht="15" x14ac:dyDescent="0.25">
      <c r="R80" s="443"/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  <c r="DX80" s="420"/>
      <c r="DY80" s="420"/>
      <c r="DZ80" s="420"/>
    </row>
    <row r="81" spans="18:130" s="270" customFormat="1" ht="15" x14ac:dyDescent="0.25">
      <c r="R81" s="443"/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  <c r="DX81" s="420"/>
      <c r="DY81" s="420"/>
      <c r="DZ81" s="420"/>
    </row>
    <row r="82" spans="18:130" s="270" customFormat="1" ht="15" x14ac:dyDescent="0.25">
      <c r="R82" s="443"/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  <c r="DX82" s="420"/>
      <c r="DY82" s="420"/>
      <c r="DZ82" s="420"/>
    </row>
    <row r="83" spans="18:130" s="270" customFormat="1" ht="15" x14ac:dyDescent="0.25">
      <c r="R83" s="443"/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  <c r="DX83" s="420"/>
      <c r="DY83" s="420"/>
      <c r="DZ83" s="420"/>
    </row>
    <row r="84" spans="18:130" s="270" customFormat="1" ht="15" x14ac:dyDescent="0.25">
      <c r="R84" s="443"/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  <c r="DX84" s="420"/>
      <c r="DY84" s="420"/>
      <c r="DZ84" s="420"/>
    </row>
    <row r="85" spans="18:130" s="270" customFormat="1" ht="15" x14ac:dyDescent="0.25">
      <c r="R85" s="443"/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  <c r="DX85" s="420"/>
      <c r="DY85" s="420"/>
      <c r="DZ85" s="420"/>
    </row>
    <row r="86" spans="18:130" s="270" customFormat="1" ht="15" x14ac:dyDescent="0.25">
      <c r="R86" s="443"/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  <c r="DX86" s="420"/>
      <c r="DY86" s="420"/>
      <c r="DZ86" s="420"/>
    </row>
    <row r="87" spans="18:130" s="270" customFormat="1" ht="15" x14ac:dyDescent="0.25">
      <c r="R87" s="443"/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  <c r="DX87" s="420"/>
      <c r="DY87" s="420"/>
      <c r="DZ87" s="420"/>
    </row>
    <row r="88" spans="18:130" s="270" customFormat="1" ht="15" x14ac:dyDescent="0.25">
      <c r="R88" s="443"/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  <c r="DX88" s="420"/>
      <c r="DY88" s="420"/>
      <c r="DZ88" s="420"/>
    </row>
    <row r="89" spans="18:130" s="270" customFormat="1" ht="15" x14ac:dyDescent="0.25">
      <c r="R89" s="443"/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  <c r="DX89" s="420"/>
      <c r="DY89" s="420"/>
      <c r="DZ89" s="420"/>
    </row>
    <row r="90" spans="18:130" s="270" customFormat="1" ht="15" x14ac:dyDescent="0.25">
      <c r="R90" s="443"/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  <c r="DX90" s="420"/>
      <c r="DY90" s="420"/>
      <c r="DZ90" s="420"/>
    </row>
    <row r="91" spans="18:130" s="270" customFormat="1" ht="15" x14ac:dyDescent="0.25">
      <c r="R91" s="443"/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  <c r="DX91" s="420"/>
      <c r="DY91" s="420"/>
      <c r="DZ91" s="420"/>
    </row>
    <row r="92" spans="18:130" s="270" customFormat="1" ht="15" x14ac:dyDescent="0.25">
      <c r="R92" s="443"/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  <c r="DX92" s="420"/>
      <c r="DY92" s="420"/>
      <c r="DZ92" s="420"/>
    </row>
    <row r="93" spans="18:130" s="270" customFormat="1" ht="15" x14ac:dyDescent="0.25">
      <c r="R93" s="443"/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  <c r="DX93" s="420"/>
      <c r="DY93" s="420"/>
      <c r="DZ93" s="420"/>
    </row>
    <row r="94" spans="18:130" s="270" customFormat="1" ht="15" x14ac:dyDescent="0.25">
      <c r="R94" s="443"/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  <c r="DX94" s="420"/>
      <c r="DY94" s="420"/>
      <c r="DZ94" s="420"/>
    </row>
    <row r="95" spans="18:130" s="270" customFormat="1" ht="15" x14ac:dyDescent="0.25">
      <c r="R95" s="443"/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  <c r="DX95" s="420"/>
      <c r="DY95" s="420"/>
      <c r="DZ95" s="420"/>
    </row>
    <row r="96" spans="18:130" s="270" customFormat="1" ht="15" x14ac:dyDescent="0.25">
      <c r="R96" s="443"/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  <c r="DX96" s="420"/>
      <c r="DY96" s="420"/>
      <c r="DZ96" s="420"/>
    </row>
    <row r="97" spans="18:130" s="270" customFormat="1" ht="15" x14ac:dyDescent="0.25">
      <c r="R97" s="443"/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  <c r="DX97" s="420"/>
      <c r="DY97" s="420"/>
      <c r="DZ97" s="420"/>
    </row>
    <row r="98" spans="18:130" s="270" customFormat="1" ht="15" x14ac:dyDescent="0.25">
      <c r="R98" s="443"/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  <c r="DX98" s="420"/>
      <c r="DY98" s="420"/>
      <c r="DZ98" s="420"/>
    </row>
    <row r="99" spans="18:130" s="270" customFormat="1" ht="15" x14ac:dyDescent="0.25">
      <c r="R99" s="443"/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  <c r="DX99" s="420"/>
      <c r="DY99" s="420"/>
      <c r="DZ99" s="420"/>
    </row>
    <row r="100" spans="18:130" s="270" customFormat="1" ht="15" x14ac:dyDescent="0.25">
      <c r="R100" s="443"/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  <c r="DX100" s="420"/>
      <c r="DY100" s="420"/>
      <c r="DZ100" s="420"/>
    </row>
    <row r="101" spans="18:130" s="270" customFormat="1" ht="15" x14ac:dyDescent="0.25">
      <c r="R101" s="443"/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  <c r="DX101" s="420"/>
      <c r="DY101" s="420"/>
      <c r="DZ101" s="420"/>
    </row>
    <row r="102" spans="18:130" s="270" customFormat="1" ht="15" x14ac:dyDescent="0.25">
      <c r="R102" s="443"/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  <c r="DX102" s="420"/>
      <c r="DY102" s="420"/>
      <c r="DZ102" s="420"/>
    </row>
    <row r="103" spans="18:130" s="270" customFormat="1" ht="15" x14ac:dyDescent="0.25">
      <c r="R103" s="443"/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  <c r="DX103" s="420"/>
      <c r="DY103" s="420"/>
      <c r="DZ103" s="420"/>
    </row>
    <row r="104" spans="18:130" s="270" customFormat="1" ht="15" x14ac:dyDescent="0.25">
      <c r="R104" s="443"/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  <c r="DX104" s="420"/>
      <c r="DY104" s="420"/>
      <c r="DZ104" s="420"/>
    </row>
    <row r="105" spans="18:130" s="270" customFormat="1" ht="15" x14ac:dyDescent="0.25">
      <c r="R105" s="443"/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  <c r="DX105" s="420"/>
      <c r="DY105" s="420"/>
      <c r="DZ105" s="420"/>
    </row>
    <row r="106" spans="18:130" s="270" customFormat="1" ht="15" x14ac:dyDescent="0.25">
      <c r="R106" s="443"/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  <c r="DX106" s="420"/>
      <c r="DY106" s="420"/>
      <c r="DZ106" s="420"/>
    </row>
    <row r="107" spans="18:130" s="270" customFormat="1" ht="15" x14ac:dyDescent="0.25">
      <c r="R107" s="443"/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  <c r="DX107" s="420"/>
      <c r="DY107" s="420"/>
      <c r="DZ107" s="420"/>
    </row>
    <row r="108" spans="18:130" s="270" customFormat="1" ht="15" x14ac:dyDescent="0.25">
      <c r="R108" s="443"/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  <c r="DX108" s="420"/>
      <c r="DY108" s="420"/>
      <c r="DZ108" s="420"/>
    </row>
    <row r="109" spans="18:130" s="270" customFormat="1" ht="15" x14ac:dyDescent="0.25">
      <c r="R109" s="443"/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  <c r="DX109" s="420"/>
      <c r="DY109" s="420"/>
      <c r="DZ109" s="420"/>
    </row>
    <row r="110" spans="18:130" s="270" customFormat="1" ht="15" x14ac:dyDescent="0.25">
      <c r="R110" s="443"/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  <c r="DX110" s="420"/>
      <c r="DY110" s="420"/>
      <c r="DZ110" s="420"/>
    </row>
    <row r="111" spans="18:130" s="270" customFormat="1" ht="15" x14ac:dyDescent="0.25">
      <c r="R111" s="443"/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  <c r="DX111" s="420"/>
      <c r="DY111" s="420"/>
      <c r="DZ111" s="420"/>
    </row>
    <row r="112" spans="18:130" s="270" customFormat="1" ht="15" x14ac:dyDescent="0.25">
      <c r="R112" s="443"/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  <c r="DX112" s="420"/>
      <c r="DY112" s="420"/>
      <c r="DZ112" s="420"/>
    </row>
    <row r="113" spans="18:130" s="270" customFormat="1" ht="15" x14ac:dyDescent="0.25">
      <c r="R113" s="443"/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  <c r="DX113" s="420"/>
      <c r="DY113" s="420"/>
      <c r="DZ113" s="420"/>
    </row>
    <row r="114" spans="18:130" s="270" customFormat="1" ht="15" x14ac:dyDescent="0.25">
      <c r="R114" s="443"/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  <c r="DX114" s="420"/>
      <c r="DY114" s="420"/>
      <c r="DZ114" s="420"/>
    </row>
    <row r="115" spans="18:130" s="270" customFormat="1" ht="15" x14ac:dyDescent="0.25">
      <c r="R115" s="443"/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  <c r="DX115" s="420"/>
      <c r="DY115" s="420"/>
      <c r="DZ115" s="420"/>
    </row>
    <row r="116" spans="18:130" s="270" customFormat="1" ht="15" x14ac:dyDescent="0.25">
      <c r="R116" s="443"/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  <c r="DX116" s="420"/>
      <c r="DY116" s="420"/>
      <c r="DZ116" s="420"/>
    </row>
    <row r="117" spans="18:130" s="270" customFormat="1" ht="15" x14ac:dyDescent="0.25">
      <c r="R117" s="443"/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  <c r="DX117" s="420"/>
      <c r="DY117" s="420"/>
      <c r="DZ117" s="420"/>
    </row>
    <row r="118" spans="18:130" s="270" customFormat="1" ht="15" x14ac:dyDescent="0.25">
      <c r="R118" s="443"/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  <c r="DX118" s="420"/>
      <c r="DY118" s="420"/>
      <c r="DZ118" s="420"/>
    </row>
    <row r="119" spans="18:130" s="270" customFormat="1" ht="15" x14ac:dyDescent="0.25">
      <c r="R119" s="443"/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  <c r="DX119" s="420"/>
      <c r="DY119" s="420"/>
      <c r="DZ119" s="420"/>
    </row>
    <row r="120" spans="18:130" s="270" customFormat="1" ht="15" x14ac:dyDescent="0.25">
      <c r="R120" s="443"/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  <c r="DX120" s="420"/>
      <c r="DY120" s="420"/>
      <c r="DZ120" s="420"/>
    </row>
    <row r="121" spans="18:130" s="270" customFormat="1" ht="15" x14ac:dyDescent="0.25">
      <c r="R121" s="443"/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  <c r="DX121" s="420"/>
      <c r="DY121" s="420"/>
      <c r="DZ121" s="420"/>
    </row>
    <row r="122" spans="18:130" s="270" customFormat="1" ht="15" x14ac:dyDescent="0.25">
      <c r="R122" s="443"/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  <c r="DX122" s="420"/>
      <c r="DY122" s="420"/>
      <c r="DZ122" s="420"/>
    </row>
    <row r="123" spans="18:130" s="270" customFormat="1" ht="15" x14ac:dyDescent="0.25">
      <c r="R123" s="443"/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  <c r="DX123" s="420"/>
      <c r="DY123" s="420"/>
      <c r="DZ123" s="420"/>
    </row>
    <row r="124" spans="18:130" s="270" customFormat="1" ht="15" x14ac:dyDescent="0.25">
      <c r="R124" s="443"/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  <c r="DX124" s="420"/>
      <c r="DY124" s="420"/>
      <c r="DZ124" s="420"/>
    </row>
    <row r="125" spans="18:130" s="270" customFormat="1" ht="15" x14ac:dyDescent="0.25">
      <c r="R125" s="443"/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  <c r="DX125" s="420"/>
      <c r="DY125" s="420"/>
      <c r="DZ125" s="420"/>
    </row>
    <row r="126" spans="18:130" s="270" customFormat="1" ht="15" x14ac:dyDescent="0.25">
      <c r="R126" s="443"/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  <c r="DX126" s="420"/>
      <c r="DY126" s="420"/>
      <c r="DZ126" s="420"/>
    </row>
    <row r="127" spans="18:130" s="270" customFormat="1" ht="15" x14ac:dyDescent="0.25">
      <c r="R127" s="443"/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  <c r="DX127" s="420"/>
      <c r="DY127" s="420"/>
      <c r="DZ127" s="420"/>
    </row>
    <row r="128" spans="18:130" s="270" customFormat="1" ht="15" x14ac:dyDescent="0.25">
      <c r="R128" s="443"/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  <c r="DX128" s="420"/>
      <c r="DY128" s="420"/>
      <c r="DZ128" s="420"/>
    </row>
    <row r="129" spans="1:130" s="270" customFormat="1" ht="15" x14ac:dyDescent="0.25">
      <c r="R129" s="443"/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  <c r="DX129" s="420"/>
      <c r="DY129" s="420"/>
      <c r="DZ129" s="420"/>
    </row>
    <row r="130" spans="1:130" s="270" customFormat="1" ht="15" x14ac:dyDescent="0.25">
      <c r="R130" s="443"/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  <c r="DX130" s="420"/>
      <c r="DY130" s="420"/>
      <c r="DZ130" s="420"/>
    </row>
    <row r="131" spans="1:130" s="270" customFormat="1" ht="15" x14ac:dyDescent="0.25">
      <c r="R131" s="443"/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  <c r="DX131" s="420"/>
      <c r="DY131" s="420"/>
      <c r="DZ131" s="420"/>
    </row>
    <row r="132" spans="1:130" s="270" customFormat="1" x14ac:dyDescent="0.3">
      <c r="A132" s="299"/>
      <c r="B132" s="299"/>
      <c r="R132" s="443"/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  <c r="DX132" s="420"/>
      <c r="DY132" s="420"/>
      <c r="DZ132" s="420"/>
    </row>
    <row r="133" spans="1:130" s="270" customFormat="1" x14ac:dyDescent="0.3">
      <c r="A133" s="299"/>
      <c r="B133" s="299"/>
      <c r="R133" s="443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  <c r="DX133" s="420"/>
      <c r="DY133" s="420"/>
      <c r="DZ133" s="420"/>
    </row>
    <row r="134" spans="1:130" s="270" customFormat="1" x14ac:dyDescent="0.3">
      <c r="A134" s="299"/>
      <c r="B134" s="299"/>
      <c r="R134" s="443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  <c r="DX134" s="420"/>
      <c r="DY134" s="420"/>
      <c r="DZ134" s="420"/>
    </row>
    <row r="135" spans="1:130" s="270" customFormat="1" x14ac:dyDescent="0.3">
      <c r="A135" s="299"/>
      <c r="B135" s="299"/>
      <c r="R135" s="443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  <c r="DX135" s="420"/>
      <c r="DY135" s="420"/>
      <c r="DZ135" s="420"/>
    </row>
    <row r="136" spans="1:130" s="270" customFormat="1" x14ac:dyDescent="0.3">
      <c r="A136" s="299"/>
      <c r="B136" s="299"/>
      <c r="R136" s="443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  <c r="DX136" s="420"/>
      <c r="DY136" s="420"/>
      <c r="DZ136" s="420"/>
    </row>
    <row r="137" spans="1:130" s="270" customFormat="1" x14ac:dyDescent="0.3">
      <c r="A137" s="299"/>
      <c r="B137" s="299"/>
      <c r="R137" s="443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  <c r="DX137" s="420"/>
      <c r="DY137" s="420"/>
      <c r="DZ137" s="420"/>
    </row>
    <row r="138" spans="1:130" s="270" customFormat="1" x14ac:dyDescent="0.3">
      <c r="A138" s="299"/>
      <c r="B138" s="299"/>
      <c r="R138" s="443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  <c r="DX138" s="420"/>
      <c r="DY138" s="420"/>
      <c r="DZ138" s="420"/>
    </row>
    <row r="139" spans="1:130" s="270" customFormat="1" x14ac:dyDescent="0.3">
      <c r="A139" s="299"/>
      <c r="B139" s="299"/>
      <c r="R139" s="443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  <c r="DX139" s="420"/>
      <c r="DY139" s="420"/>
      <c r="DZ139" s="420"/>
    </row>
    <row r="140" spans="1:130" s="270" customFormat="1" x14ac:dyDescent="0.3">
      <c r="A140" s="299"/>
      <c r="B140" s="299"/>
      <c r="R140" s="443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  <c r="DX140" s="420"/>
      <c r="DY140" s="420"/>
      <c r="DZ140" s="420"/>
    </row>
    <row r="141" spans="1:130" s="270" customFormat="1" x14ac:dyDescent="0.3">
      <c r="A141" s="299"/>
      <c r="B141" s="299"/>
      <c r="R141" s="443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  <c r="DX141" s="420"/>
      <c r="DY141" s="420"/>
      <c r="DZ141" s="420"/>
    </row>
    <row r="142" spans="1:130" s="270" customFormat="1" x14ac:dyDescent="0.3">
      <c r="A142" s="299"/>
      <c r="B142" s="299"/>
      <c r="R142" s="443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  <c r="DX142" s="420"/>
      <c r="DY142" s="420"/>
      <c r="DZ142" s="420"/>
    </row>
    <row r="143" spans="1:130" s="270" customFormat="1" x14ac:dyDescent="0.3">
      <c r="A143" s="299"/>
      <c r="B143" s="299"/>
      <c r="R143" s="443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  <c r="DX143" s="420"/>
      <c r="DY143" s="420"/>
      <c r="DZ143" s="420"/>
    </row>
    <row r="144" spans="1:130" s="270" customFormat="1" x14ac:dyDescent="0.3">
      <c r="A144" s="299"/>
      <c r="B144" s="299"/>
      <c r="R144" s="443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  <c r="DX144" s="420"/>
      <c r="DY144" s="420"/>
      <c r="DZ144" s="420"/>
    </row>
    <row r="145" spans="1:130" s="270" customFormat="1" x14ac:dyDescent="0.3">
      <c r="A145" s="299"/>
      <c r="B145" s="299"/>
      <c r="R145" s="443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  <c r="DX145" s="420"/>
      <c r="DY145" s="420"/>
      <c r="DZ145" s="420"/>
    </row>
    <row r="146" spans="1:130" s="270" customFormat="1" x14ac:dyDescent="0.3">
      <c r="A146" s="299"/>
      <c r="B146" s="299"/>
      <c r="R146" s="443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  <c r="DX146" s="420"/>
      <c r="DY146" s="420"/>
      <c r="DZ146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DX147"/>
  <sheetViews>
    <sheetView showGridLines="0" view="pageBreakPreview" zoomScale="65" zoomScaleNormal="60" zoomScaleSheetLayoutView="65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5" width="12.6640625" style="299" customWidth="1"/>
    <col min="46" max="128" width="12.6640625" style="448"/>
    <col min="129" max="16384" width="12.6640625" style="299"/>
  </cols>
  <sheetData>
    <row r="1" spans="1:128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T1" s="439"/>
      <c r="AU1" s="439"/>
      <c r="AV1" s="439"/>
      <c r="AW1" s="439"/>
      <c r="AX1" s="439"/>
      <c r="AY1" s="439"/>
      <c r="AZ1" s="439"/>
      <c r="BA1" s="439"/>
      <c r="BB1" s="439"/>
      <c r="BC1" s="439"/>
      <c r="BD1" s="439"/>
      <c r="BE1" s="439"/>
      <c r="BF1" s="439"/>
      <c r="BG1" s="439"/>
      <c r="BH1" s="439"/>
      <c r="BI1" s="439"/>
      <c r="BJ1" s="439"/>
      <c r="BK1" s="439"/>
      <c r="BL1" s="439"/>
      <c r="BM1" s="439"/>
      <c r="BN1" s="439"/>
      <c r="BO1" s="439"/>
      <c r="BP1" s="439"/>
      <c r="BQ1" s="439"/>
      <c r="BR1" s="439"/>
      <c r="BS1" s="439"/>
      <c r="BT1" s="439"/>
      <c r="BU1" s="439"/>
      <c r="BV1" s="439"/>
      <c r="BW1" s="439"/>
      <c r="BX1" s="439"/>
      <c r="BY1" s="439"/>
      <c r="BZ1" s="439"/>
      <c r="CA1" s="439"/>
      <c r="CB1" s="439"/>
      <c r="CC1" s="439"/>
      <c r="CD1" s="439"/>
      <c r="CE1" s="439"/>
      <c r="CF1" s="439"/>
      <c r="CG1" s="439"/>
      <c r="CH1" s="439"/>
      <c r="CI1" s="439"/>
      <c r="CJ1" s="439"/>
      <c r="CK1" s="439"/>
      <c r="CL1" s="439"/>
      <c r="CM1" s="439"/>
      <c r="CN1" s="439"/>
      <c r="CO1" s="439"/>
      <c r="CP1" s="439"/>
      <c r="CQ1" s="439"/>
      <c r="CR1" s="439"/>
      <c r="CS1" s="439"/>
      <c r="CT1" s="439"/>
      <c r="CU1" s="439"/>
      <c r="CV1" s="439"/>
      <c r="CW1" s="439"/>
      <c r="CX1" s="439"/>
      <c r="CY1" s="439"/>
      <c r="CZ1" s="439"/>
      <c r="DA1" s="439"/>
      <c r="DB1" s="439"/>
      <c r="DC1" s="439"/>
      <c r="DD1" s="439"/>
      <c r="DE1" s="439"/>
      <c r="DF1" s="439"/>
      <c r="DG1" s="439"/>
      <c r="DH1" s="439"/>
      <c r="DI1" s="439"/>
      <c r="DJ1" s="439"/>
      <c r="DK1" s="439"/>
      <c r="DL1" s="439"/>
      <c r="DM1" s="439"/>
      <c r="DN1" s="439"/>
      <c r="DO1" s="439"/>
      <c r="DP1" s="439"/>
      <c r="DQ1" s="439"/>
      <c r="DR1" s="439"/>
      <c r="DS1" s="439"/>
      <c r="DT1" s="439"/>
      <c r="DU1" s="439"/>
      <c r="DV1" s="439"/>
      <c r="DW1" s="439"/>
      <c r="DX1" s="439"/>
    </row>
    <row r="2" spans="1:128" s="259" customFormat="1" ht="27.9" customHeight="1" x14ac:dyDescent="0.4">
      <c r="A2" s="256"/>
      <c r="B2" s="256"/>
      <c r="C2" s="256"/>
      <c r="D2" s="256"/>
      <c r="E2" s="256"/>
      <c r="F2" s="256"/>
      <c r="G2" s="257"/>
      <c r="H2" s="256"/>
      <c r="I2" s="256"/>
      <c r="J2" s="256"/>
      <c r="K2" s="256"/>
      <c r="L2" s="256"/>
      <c r="M2" s="309"/>
      <c r="N2" s="309"/>
      <c r="O2" s="256"/>
      <c r="P2" s="256"/>
      <c r="Q2" s="256"/>
      <c r="R2" s="256"/>
      <c r="S2" s="256"/>
      <c r="T2" s="256"/>
      <c r="U2" s="258" t="s">
        <v>225</v>
      </c>
      <c r="V2" s="300" t="s">
        <v>220</v>
      </c>
      <c r="W2" s="256"/>
      <c r="X2" s="256"/>
      <c r="AT2" s="440"/>
      <c r="AU2" s="440"/>
      <c r="AV2" s="440"/>
      <c r="AW2" s="440"/>
      <c r="AX2" s="440"/>
      <c r="AY2" s="440"/>
      <c r="AZ2" s="440"/>
      <c r="BA2" s="440"/>
      <c r="BB2" s="440"/>
      <c r="BC2" s="440"/>
      <c r="BD2" s="440"/>
      <c r="BE2" s="440"/>
      <c r="BF2" s="440"/>
      <c r="BG2" s="440"/>
      <c r="BH2" s="440"/>
      <c r="BI2" s="440"/>
      <c r="BJ2" s="440"/>
      <c r="BK2" s="440"/>
      <c r="BL2" s="440"/>
      <c r="BM2" s="440"/>
      <c r="BN2" s="440"/>
      <c r="BO2" s="440"/>
      <c r="BP2" s="440"/>
      <c r="BQ2" s="440"/>
      <c r="BR2" s="440"/>
      <c r="BS2" s="440"/>
      <c r="BT2" s="440"/>
      <c r="BU2" s="440"/>
      <c r="BV2" s="440"/>
      <c r="BW2" s="440"/>
      <c r="BX2" s="440"/>
      <c r="BY2" s="440"/>
      <c r="BZ2" s="440"/>
      <c r="CA2" s="440"/>
      <c r="CB2" s="440"/>
      <c r="CC2" s="440"/>
      <c r="CD2" s="440"/>
      <c r="CE2" s="440"/>
      <c r="CF2" s="440"/>
      <c r="CG2" s="440"/>
      <c r="CH2" s="440"/>
      <c r="CI2" s="440"/>
      <c r="CJ2" s="440"/>
      <c r="CK2" s="440"/>
      <c r="CL2" s="440"/>
      <c r="CM2" s="440"/>
      <c r="CN2" s="440"/>
      <c r="CO2" s="440"/>
      <c r="CP2" s="440"/>
      <c r="CQ2" s="440"/>
      <c r="CR2" s="440"/>
      <c r="CS2" s="440"/>
      <c r="CT2" s="440"/>
      <c r="CU2" s="440"/>
      <c r="CV2" s="440"/>
      <c r="CW2" s="440"/>
      <c r="CX2" s="440"/>
      <c r="CY2" s="440"/>
      <c r="CZ2" s="440"/>
      <c r="DA2" s="440"/>
      <c r="DB2" s="440"/>
      <c r="DC2" s="440"/>
      <c r="DD2" s="440"/>
      <c r="DE2" s="440"/>
      <c r="DF2" s="440"/>
      <c r="DG2" s="440"/>
      <c r="DH2" s="440"/>
      <c r="DI2" s="440"/>
      <c r="DJ2" s="440"/>
      <c r="DK2" s="440"/>
      <c r="DL2" s="440"/>
      <c r="DM2" s="440"/>
      <c r="DN2" s="440"/>
      <c r="DO2" s="440"/>
      <c r="DP2" s="440"/>
      <c r="DQ2" s="440"/>
      <c r="DR2" s="440"/>
      <c r="DS2" s="440"/>
      <c r="DT2" s="440"/>
      <c r="DU2" s="440"/>
      <c r="DV2" s="440"/>
      <c r="DW2" s="440"/>
      <c r="DX2" s="440"/>
    </row>
    <row r="3" spans="1:128" s="260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5</v>
      </c>
      <c r="V3" s="310" t="s">
        <v>7</v>
      </c>
      <c r="W3" s="304"/>
      <c r="X3" s="304"/>
      <c r="AT3" s="441"/>
      <c r="AU3" s="441"/>
      <c r="AV3" s="441"/>
      <c r="AW3" s="441"/>
      <c r="AX3" s="441"/>
      <c r="AY3" s="441"/>
      <c r="AZ3" s="441"/>
      <c r="BA3" s="441"/>
      <c r="BB3" s="441"/>
      <c r="BC3" s="441"/>
      <c r="BD3" s="441"/>
      <c r="BE3" s="441"/>
      <c r="BF3" s="441"/>
      <c r="BG3" s="441"/>
      <c r="BH3" s="441"/>
      <c r="BI3" s="441"/>
      <c r="BJ3" s="441"/>
      <c r="BK3" s="441"/>
      <c r="BL3" s="441"/>
      <c r="BM3" s="441"/>
      <c r="BN3" s="441"/>
      <c r="BO3" s="441"/>
      <c r="BP3" s="441"/>
      <c r="BQ3" s="441"/>
      <c r="BR3" s="441"/>
      <c r="BS3" s="441"/>
      <c r="BT3" s="441"/>
      <c r="BU3" s="441"/>
      <c r="BV3" s="441"/>
      <c r="BW3" s="441"/>
      <c r="BX3" s="441"/>
      <c r="BY3" s="441"/>
      <c r="BZ3" s="441"/>
      <c r="CA3" s="441"/>
      <c r="CB3" s="441"/>
      <c r="CC3" s="441"/>
      <c r="CD3" s="441"/>
      <c r="CE3" s="441"/>
      <c r="CF3" s="441"/>
      <c r="CG3" s="441"/>
      <c r="CH3" s="441"/>
      <c r="CI3" s="441"/>
      <c r="CJ3" s="441"/>
      <c r="CK3" s="441"/>
      <c r="CL3" s="441"/>
      <c r="CM3" s="441"/>
      <c r="CN3" s="441"/>
      <c r="CO3" s="441"/>
      <c r="CP3" s="441"/>
      <c r="CQ3" s="441"/>
      <c r="CR3" s="441"/>
      <c r="CS3" s="441"/>
      <c r="CT3" s="441"/>
      <c r="CU3" s="441"/>
      <c r="CV3" s="441"/>
      <c r="CW3" s="441"/>
      <c r="CX3" s="441"/>
      <c r="CY3" s="441"/>
      <c r="CZ3" s="441"/>
      <c r="DA3" s="441"/>
      <c r="DB3" s="441"/>
      <c r="DC3" s="441"/>
      <c r="DD3" s="441"/>
      <c r="DE3" s="441"/>
      <c r="DF3" s="441"/>
      <c r="DG3" s="441"/>
      <c r="DH3" s="441"/>
      <c r="DI3" s="441"/>
      <c r="DJ3" s="441"/>
      <c r="DK3" s="441"/>
      <c r="DL3" s="441"/>
      <c r="DM3" s="441"/>
      <c r="DN3" s="441"/>
      <c r="DO3" s="441"/>
      <c r="DP3" s="441"/>
      <c r="DQ3" s="441"/>
      <c r="DR3" s="441"/>
      <c r="DS3" s="441"/>
      <c r="DT3" s="441"/>
      <c r="DU3" s="441"/>
      <c r="DV3" s="441"/>
      <c r="DW3" s="441"/>
      <c r="DX3" s="441"/>
    </row>
    <row r="4" spans="1:128" s="266" customFormat="1" ht="20.100000000000001" customHeight="1" x14ac:dyDescent="0.25">
      <c r="A4" s="261"/>
      <c r="B4" s="262"/>
      <c r="C4" s="262"/>
      <c r="D4" s="262"/>
      <c r="E4" s="262"/>
      <c r="F4" s="262"/>
      <c r="G4" s="263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4"/>
      <c r="V4" s="264"/>
      <c r="W4" s="264"/>
      <c r="X4" s="264"/>
      <c r="AT4" s="442"/>
      <c r="AU4" s="442"/>
      <c r="AV4" s="442"/>
      <c r="AW4" s="442"/>
      <c r="AX4" s="442"/>
      <c r="AY4" s="442"/>
      <c r="AZ4" s="442"/>
      <c r="BA4" s="442"/>
      <c r="BB4" s="442"/>
      <c r="BC4" s="442"/>
      <c r="BD4" s="442"/>
      <c r="BE4" s="442"/>
      <c r="BF4" s="442"/>
      <c r="BG4" s="442"/>
      <c r="BH4" s="442"/>
      <c r="BI4" s="442"/>
      <c r="BJ4" s="442"/>
      <c r="BK4" s="442"/>
      <c r="BL4" s="442"/>
      <c r="BM4" s="442"/>
      <c r="BN4" s="442"/>
      <c r="BO4" s="442"/>
      <c r="BP4" s="442"/>
      <c r="BQ4" s="442"/>
      <c r="BR4" s="442"/>
      <c r="BS4" s="442"/>
      <c r="BT4" s="442"/>
      <c r="BU4" s="442"/>
      <c r="BV4" s="442"/>
      <c r="BW4" s="442"/>
      <c r="BX4" s="442"/>
      <c r="BY4" s="442"/>
      <c r="BZ4" s="442"/>
      <c r="CA4" s="442"/>
      <c r="CB4" s="442"/>
      <c r="CC4" s="442"/>
      <c r="CD4" s="442"/>
      <c r="CE4" s="442"/>
      <c r="CF4" s="442"/>
      <c r="CG4" s="442"/>
      <c r="CH4" s="442"/>
      <c r="CI4" s="442"/>
      <c r="CJ4" s="442"/>
      <c r="CK4" s="442"/>
      <c r="CL4" s="442"/>
      <c r="CM4" s="442"/>
      <c r="CN4" s="442"/>
      <c r="CO4" s="442"/>
      <c r="CP4" s="442"/>
      <c r="CQ4" s="442"/>
      <c r="CR4" s="442"/>
      <c r="CS4" s="442"/>
      <c r="CT4" s="442"/>
      <c r="CU4" s="442"/>
      <c r="CV4" s="442"/>
      <c r="CW4" s="442"/>
      <c r="CX4" s="442"/>
      <c r="CY4" s="442"/>
      <c r="CZ4" s="442"/>
      <c r="DA4" s="442"/>
      <c r="DB4" s="442"/>
      <c r="DC4" s="442"/>
      <c r="DD4" s="442"/>
      <c r="DE4" s="442"/>
      <c r="DF4" s="442"/>
      <c r="DG4" s="442"/>
      <c r="DH4" s="442"/>
      <c r="DI4" s="442"/>
      <c r="DJ4" s="442"/>
      <c r="DK4" s="442"/>
      <c r="DL4" s="442"/>
      <c r="DM4" s="442"/>
      <c r="DN4" s="442"/>
      <c r="DO4" s="442"/>
      <c r="DP4" s="442"/>
      <c r="DQ4" s="442"/>
      <c r="DR4" s="442"/>
      <c r="DS4" s="442"/>
      <c r="DT4" s="442"/>
      <c r="DU4" s="442"/>
      <c r="DV4" s="442"/>
      <c r="DW4" s="442"/>
      <c r="DX4" s="442"/>
    </row>
    <row r="5" spans="1:128" s="270" customFormat="1" ht="22.5" customHeight="1" thickBot="1" x14ac:dyDescent="0.3">
      <c r="A5" s="267" t="s">
        <v>230</v>
      </c>
      <c r="B5" s="268"/>
      <c r="C5" s="268"/>
      <c r="D5" s="268"/>
      <c r="E5" s="268"/>
      <c r="F5" s="268"/>
      <c r="G5" s="269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AT5" s="443"/>
      <c r="AU5" s="443"/>
      <c r="AV5" s="443"/>
      <c r="AW5" s="443"/>
      <c r="AX5" s="443"/>
      <c r="AY5" s="443"/>
      <c r="AZ5" s="443"/>
      <c r="BA5" s="443"/>
      <c r="BB5" s="443"/>
      <c r="BC5" s="443"/>
      <c r="BD5" s="443"/>
      <c r="BE5" s="443"/>
      <c r="BF5" s="443"/>
      <c r="BG5" s="443"/>
      <c r="BH5" s="443"/>
      <c r="BI5" s="443"/>
      <c r="BJ5" s="443"/>
      <c r="BK5" s="443"/>
      <c r="BL5" s="443"/>
      <c r="BM5" s="443"/>
      <c r="BN5" s="443"/>
      <c r="BO5" s="443"/>
      <c r="BP5" s="443"/>
      <c r="BQ5" s="443"/>
      <c r="BR5" s="443"/>
      <c r="BS5" s="443"/>
      <c r="BT5" s="443"/>
      <c r="BU5" s="443"/>
      <c r="BV5" s="443"/>
      <c r="BW5" s="443"/>
      <c r="BX5" s="443"/>
      <c r="BY5" s="443"/>
      <c r="BZ5" s="443"/>
      <c r="CA5" s="443"/>
      <c r="CB5" s="443"/>
      <c r="CC5" s="443"/>
      <c r="CD5" s="443"/>
      <c r="CE5" s="443"/>
      <c r="CF5" s="443"/>
      <c r="CG5" s="443"/>
      <c r="CH5" s="443"/>
      <c r="CI5" s="443"/>
      <c r="CJ5" s="443"/>
      <c r="CK5" s="443"/>
      <c r="CL5" s="443"/>
      <c r="CM5" s="443"/>
      <c r="CN5" s="443"/>
      <c r="CO5" s="443"/>
      <c r="CP5" s="443"/>
      <c r="CQ5" s="443"/>
      <c r="CR5" s="443"/>
      <c r="CS5" s="443"/>
      <c r="CT5" s="443"/>
      <c r="CU5" s="443"/>
      <c r="CV5" s="443"/>
      <c r="CW5" s="443"/>
      <c r="CX5" s="443"/>
      <c r="CY5" s="443"/>
      <c r="CZ5" s="443"/>
      <c r="DA5" s="443"/>
      <c r="DB5" s="443"/>
      <c r="DC5" s="443"/>
      <c r="DD5" s="443"/>
      <c r="DE5" s="443"/>
      <c r="DF5" s="443"/>
      <c r="DG5" s="443"/>
      <c r="DH5" s="443"/>
      <c r="DI5" s="443"/>
      <c r="DJ5" s="443"/>
      <c r="DK5" s="443"/>
      <c r="DL5" s="443"/>
      <c r="DM5" s="443"/>
      <c r="DN5" s="443"/>
      <c r="DO5" s="443"/>
      <c r="DP5" s="443"/>
      <c r="DQ5" s="443"/>
      <c r="DR5" s="443"/>
      <c r="DS5" s="443"/>
      <c r="DT5" s="443"/>
      <c r="DU5" s="443"/>
      <c r="DV5" s="443"/>
      <c r="DW5" s="443"/>
      <c r="DX5" s="443"/>
    </row>
    <row r="6" spans="1:128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T6" s="444"/>
      <c r="AU6" s="444"/>
      <c r="AV6" s="444"/>
      <c r="AW6" s="444"/>
      <c r="AX6" s="444"/>
      <c r="AY6" s="444"/>
      <c r="AZ6" s="444"/>
      <c r="BA6" s="444"/>
      <c r="BB6" s="444"/>
      <c r="BC6" s="444"/>
      <c r="BD6" s="444"/>
      <c r="BE6" s="444"/>
      <c r="BF6" s="444"/>
      <c r="BG6" s="444"/>
      <c r="BH6" s="444"/>
      <c r="BI6" s="444"/>
      <c r="BJ6" s="444"/>
      <c r="BK6" s="444"/>
      <c r="BL6" s="444"/>
      <c r="BM6" s="444"/>
      <c r="BN6" s="444"/>
      <c r="BO6" s="444"/>
      <c r="BP6" s="444"/>
      <c r="BQ6" s="444"/>
      <c r="BR6" s="444"/>
      <c r="BS6" s="444"/>
      <c r="BT6" s="444"/>
      <c r="BU6" s="444"/>
      <c r="BV6" s="444"/>
      <c r="BW6" s="444"/>
      <c r="BX6" s="444"/>
      <c r="BY6" s="444"/>
      <c r="BZ6" s="444"/>
      <c r="CA6" s="444"/>
      <c r="CB6" s="444"/>
      <c r="CC6" s="444"/>
      <c r="CD6" s="444"/>
      <c r="CE6" s="444"/>
      <c r="CF6" s="444"/>
      <c r="CG6" s="444"/>
      <c r="CH6" s="444"/>
      <c r="CI6" s="444"/>
      <c r="CJ6" s="444"/>
      <c r="CK6" s="444"/>
      <c r="CL6" s="444"/>
      <c r="CM6" s="444"/>
      <c r="CN6" s="444"/>
      <c r="CO6" s="444"/>
      <c r="CP6" s="444"/>
      <c r="CQ6" s="444"/>
      <c r="CR6" s="444"/>
      <c r="CS6" s="444"/>
      <c r="CT6" s="444"/>
      <c r="CU6" s="444"/>
      <c r="CV6" s="444"/>
      <c r="CW6" s="444"/>
      <c r="CX6" s="444"/>
      <c r="CY6" s="444"/>
      <c r="CZ6" s="444"/>
      <c r="DA6" s="444"/>
      <c r="DB6" s="444"/>
      <c r="DC6" s="444"/>
      <c r="DD6" s="444"/>
      <c r="DE6" s="444"/>
      <c r="DF6" s="444"/>
      <c r="DG6" s="444"/>
      <c r="DH6" s="444"/>
      <c r="DI6" s="444"/>
      <c r="DJ6" s="444"/>
      <c r="DK6" s="444"/>
      <c r="DL6" s="444"/>
      <c r="DM6" s="444"/>
      <c r="DN6" s="444"/>
      <c r="DO6" s="444"/>
      <c r="DP6" s="444"/>
      <c r="DQ6" s="444"/>
      <c r="DR6" s="444"/>
      <c r="DS6" s="444"/>
      <c r="DT6" s="444"/>
      <c r="DU6" s="444"/>
      <c r="DV6" s="444"/>
      <c r="DW6" s="444"/>
      <c r="DX6" s="444"/>
    </row>
    <row r="7" spans="1:128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T7" s="444"/>
      <c r="AU7" s="444"/>
      <c r="AV7" s="444"/>
      <c r="AW7" s="444"/>
      <c r="AX7" s="444"/>
      <c r="AY7" s="444"/>
      <c r="AZ7" s="444"/>
      <c r="BA7" s="444"/>
      <c r="BB7" s="444"/>
      <c r="BC7" s="444"/>
      <c r="BD7" s="444"/>
      <c r="BE7" s="444"/>
      <c r="BF7" s="444"/>
      <c r="BG7" s="444"/>
      <c r="BH7" s="444"/>
      <c r="BI7" s="444"/>
      <c r="BJ7" s="444"/>
      <c r="BK7" s="444"/>
      <c r="BL7" s="444"/>
      <c r="BM7" s="444"/>
      <c r="BN7" s="444"/>
      <c r="BO7" s="444"/>
      <c r="BP7" s="444"/>
      <c r="BQ7" s="444"/>
      <c r="BR7" s="444"/>
      <c r="BS7" s="444"/>
      <c r="BT7" s="444"/>
      <c r="BU7" s="444"/>
      <c r="BV7" s="444"/>
      <c r="BW7" s="444"/>
      <c r="BX7" s="444"/>
      <c r="BY7" s="444"/>
      <c r="BZ7" s="444"/>
      <c r="CA7" s="444"/>
      <c r="CB7" s="444"/>
      <c r="CC7" s="444"/>
      <c r="CD7" s="444"/>
      <c r="CE7" s="444"/>
      <c r="CF7" s="444"/>
      <c r="CG7" s="444"/>
      <c r="CH7" s="444"/>
      <c r="CI7" s="444"/>
      <c r="CJ7" s="444"/>
      <c r="CK7" s="444"/>
      <c r="CL7" s="444"/>
      <c r="CM7" s="444"/>
      <c r="CN7" s="444"/>
      <c r="CO7" s="444"/>
      <c r="CP7" s="444"/>
      <c r="CQ7" s="444"/>
      <c r="CR7" s="444"/>
      <c r="CS7" s="444"/>
      <c r="CT7" s="444"/>
      <c r="CU7" s="444"/>
      <c r="CV7" s="444"/>
      <c r="CW7" s="444"/>
      <c r="CX7" s="444"/>
      <c r="CY7" s="444"/>
      <c r="CZ7" s="444"/>
      <c r="DA7" s="444"/>
      <c r="DB7" s="444"/>
      <c r="DC7" s="444"/>
      <c r="DD7" s="444"/>
      <c r="DE7" s="444"/>
      <c r="DF7" s="444"/>
      <c r="DG7" s="444"/>
      <c r="DH7" s="444"/>
      <c r="DI7" s="444"/>
      <c r="DJ7" s="444"/>
      <c r="DK7" s="444"/>
      <c r="DL7" s="444"/>
      <c r="DM7" s="444"/>
      <c r="DN7" s="444"/>
      <c r="DO7" s="444"/>
      <c r="DP7" s="444"/>
      <c r="DQ7" s="444"/>
      <c r="DR7" s="444"/>
      <c r="DS7" s="444"/>
      <c r="DT7" s="444"/>
      <c r="DU7" s="444"/>
      <c r="DV7" s="444"/>
      <c r="DW7" s="444"/>
      <c r="DX7" s="444"/>
    </row>
    <row r="8" spans="1:128" s="283" customFormat="1" ht="33.9" customHeight="1" x14ac:dyDescent="0.35">
      <c r="A8" s="281" t="s">
        <v>215</v>
      </c>
      <c r="B8" s="282"/>
      <c r="C8" s="641">
        <f t="shared" ref="C8:AP8" si="0">C9</f>
        <v>0</v>
      </c>
      <c r="D8" s="641">
        <f t="shared" si="0"/>
        <v>0</v>
      </c>
      <c r="E8" s="641">
        <f t="shared" si="0"/>
        <v>0</v>
      </c>
      <c r="F8" s="641">
        <f t="shared" si="0"/>
        <v>0</v>
      </c>
      <c r="G8" s="641">
        <f t="shared" si="0"/>
        <v>0</v>
      </c>
      <c r="H8" s="641">
        <f t="shared" si="0"/>
        <v>0</v>
      </c>
      <c r="I8" s="641">
        <f t="shared" si="0"/>
        <v>0</v>
      </c>
      <c r="J8" s="641">
        <f t="shared" si="0"/>
        <v>0</v>
      </c>
      <c r="K8" s="641">
        <f t="shared" si="0"/>
        <v>0</v>
      </c>
      <c r="L8" s="641">
        <f t="shared" si="0"/>
        <v>0</v>
      </c>
      <c r="M8" s="641">
        <f t="shared" si="0"/>
        <v>0</v>
      </c>
      <c r="N8" s="641">
        <f t="shared" si="0"/>
        <v>0</v>
      </c>
      <c r="O8" s="641">
        <f t="shared" si="0"/>
        <v>0</v>
      </c>
      <c r="P8" s="641">
        <f t="shared" si="0"/>
        <v>0</v>
      </c>
      <c r="Q8" s="641">
        <f t="shared" si="0"/>
        <v>311</v>
      </c>
      <c r="R8" s="641">
        <f t="shared" si="0"/>
        <v>311</v>
      </c>
      <c r="S8" s="641">
        <f t="shared" si="0"/>
        <v>0</v>
      </c>
      <c r="T8" s="641">
        <f t="shared" si="0"/>
        <v>1279</v>
      </c>
      <c r="U8" s="641">
        <f t="shared" si="0"/>
        <v>519</v>
      </c>
      <c r="V8" s="641">
        <f t="shared" si="0"/>
        <v>0</v>
      </c>
      <c r="W8" s="641">
        <f t="shared" si="0"/>
        <v>5454</v>
      </c>
      <c r="X8" s="641">
        <f t="shared" si="0"/>
        <v>49</v>
      </c>
      <c r="Y8" s="641">
        <f t="shared" si="0"/>
        <v>417</v>
      </c>
      <c r="Z8" s="641">
        <f t="shared" si="0"/>
        <v>702</v>
      </c>
      <c r="AA8" s="641">
        <f t="shared" si="0"/>
        <v>7</v>
      </c>
      <c r="AB8" s="641">
        <f t="shared" si="0"/>
        <v>26</v>
      </c>
      <c r="AC8" s="641">
        <f t="shared" si="0"/>
        <v>45</v>
      </c>
      <c r="AD8" s="641">
        <f t="shared" si="0"/>
        <v>322</v>
      </c>
      <c r="AE8" s="641">
        <f t="shared" si="0"/>
        <v>216</v>
      </c>
      <c r="AF8" s="641">
        <f t="shared" si="0"/>
        <v>49</v>
      </c>
      <c r="AG8" s="641">
        <f t="shared" si="0"/>
        <v>1143</v>
      </c>
      <c r="AH8" s="641">
        <f t="shared" si="0"/>
        <v>36808</v>
      </c>
      <c r="AI8" s="641">
        <f t="shared" si="0"/>
        <v>9590</v>
      </c>
      <c r="AJ8" s="641">
        <f t="shared" si="0"/>
        <v>231</v>
      </c>
      <c r="AK8" s="641">
        <f t="shared" si="0"/>
        <v>176</v>
      </c>
      <c r="AL8" s="641">
        <f t="shared" si="0"/>
        <v>358</v>
      </c>
      <c r="AM8" s="641">
        <f t="shared" si="0"/>
        <v>372</v>
      </c>
      <c r="AN8" s="641">
        <f t="shared" si="0"/>
        <v>0</v>
      </c>
      <c r="AO8" s="641">
        <f t="shared" si="0"/>
        <v>0</v>
      </c>
      <c r="AP8" s="642">
        <f t="shared" si="0"/>
        <v>58074</v>
      </c>
      <c r="AT8" s="445"/>
      <c r="AU8" s="445"/>
      <c r="AV8" s="445"/>
      <c r="AW8" s="445"/>
      <c r="AX8" s="445"/>
      <c r="AY8" s="445"/>
      <c r="AZ8" s="445"/>
      <c r="BA8" s="445"/>
      <c r="BB8" s="445"/>
      <c r="BC8" s="445"/>
      <c r="BD8" s="445"/>
      <c r="BE8" s="445"/>
      <c r="BF8" s="445"/>
      <c r="BG8" s="445"/>
      <c r="BH8" s="445"/>
      <c r="BI8" s="445"/>
      <c r="BJ8" s="445"/>
      <c r="BK8" s="445"/>
      <c r="BL8" s="445"/>
      <c r="BM8" s="445"/>
      <c r="BN8" s="445"/>
      <c r="BO8" s="445"/>
      <c r="BP8" s="445"/>
      <c r="BQ8" s="445"/>
      <c r="BR8" s="445"/>
      <c r="BS8" s="445"/>
      <c r="BT8" s="445"/>
      <c r="BU8" s="445"/>
      <c r="BV8" s="445"/>
      <c r="BW8" s="445"/>
      <c r="BX8" s="445"/>
      <c r="BY8" s="445"/>
      <c r="BZ8" s="445"/>
      <c r="CA8" s="445"/>
      <c r="CB8" s="445"/>
      <c r="CC8" s="445"/>
      <c r="CD8" s="445"/>
      <c r="CE8" s="445"/>
      <c r="CF8" s="445"/>
      <c r="CG8" s="445"/>
      <c r="CH8" s="445"/>
      <c r="CI8" s="445"/>
      <c r="CJ8" s="445"/>
      <c r="CK8" s="445"/>
      <c r="CL8" s="445"/>
      <c r="CM8" s="445"/>
      <c r="CN8" s="445"/>
      <c r="CO8" s="445"/>
      <c r="CP8" s="445"/>
      <c r="CQ8" s="445"/>
      <c r="CR8" s="445"/>
      <c r="CS8" s="445"/>
      <c r="CT8" s="445"/>
      <c r="CU8" s="445"/>
      <c r="CV8" s="445"/>
      <c r="CW8" s="445"/>
      <c r="CX8" s="445"/>
      <c r="CY8" s="445"/>
      <c r="CZ8" s="445"/>
      <c r="DA8" s="445"/>
      <c r="DB8" s="445"/>
      <c r="DC8" s="445"/>
      <c r="DD8" s="445"/>
      <c r="DE8" s="445"/>
      <c r="DF8" s="445"/>
      <c r="DG8" s="445"/>
      <c r="DH8" s="445"/>
      <c r="DI8" s="445"/>
      <c r="DJ8" s="445"/>
      <c r="DK8" s="445"/>
      <c r="DL8" s="445"/>
      <c r="DM8" s="445"/>
      <c r="DN8" s="445"/>
      <c r="DO8" s="445"/>
      <c r="DP8" s="445"/>
      <c r="DQ8" s="445"/>
      <c r="DR8" s="445"/>
      <c r="DS8" s="445"/>
      <c r="DT8" s="445"/>
      <c r="DU8" s="445"/>
      <c r="DV8" s="445"/>
      <c r="DW8" s="445"/>
      <c r="DX8" s="445"/>
    </row>
    <row r="9" spans="1:128" s="286" customFormat="1" ht="21" customHeight="1" x14ac:dyDescent="0.35">
      <c r="A9" s="284"/>
      <c r="B9" s="285" t="s">
        <v>54</v>
      </c>
      <c r="C9" s="643">
        <v>0</v>
      </c>
      <c r="D9" s="643">
        <v>0</v>
      </c>
      <c r="E9" s="643">
        <v>0</v>
      </c>
      <c r="F9" s="643">
        <v>0</v>
      </c>
      <c r="G9" s="643">
        <v>0</v>
      </c>
      <c r="H9" s="643">
        <v>0</v>
      </c>
      <c r="I9" s="643">
        <v>0</v>
      </c>
      <c r="J9" s="643">
        <v>0</v>
      </c>
      <c r="K9" s="643">
        <v>0</v>
      </c>
      <c r="L9" s="643">
        <v>0</v>
      </c>
      <c r="M9" s="643">
        <v>0</v>
      </c>
      <c r="N9" s="643">
        <v>0</v>
      </c>
      <c r="O9" s="643">
        <v>0</v>
      </c>
      <c r="P9" s="643">
        <v>0</v>
      </c>
      <c r="Q9" s="643">
        <v>311</v>
      </c>
      <c r="R9" s="643">
        <f>SUM(E9:Q9)</f>
        <v>311</v>
      </c>
      <c r="S9" s="643">
        <v>0</v>
      </c>
      <c r="T9" s="643">
        <v>1279</v>
      </c>
      <c r="U9" s="643">
        <v>519</v>
      </c>
      <c r="V9" s="643">
        <v>0</v>
      </c>
      <c r="W9" s="643">
        <v>5454</v>
      </c>
      <c r="X9" s="643">
        <v>49</v>
      </c>
      <c r="Y9" s="643">
        <v>417</v>
      </c>
      <c r="Z9" s="643">
        <v>702</v>
      </c>
      <c r="AA9" s="643">
        <v>7</v>
      </c>
      <c r="AB9" s="643">
        <v>26</v>
      </c>
      <c r="AC9" s="643">
        <v>45</v>
      </c>
      <c r="AD9" s="643">
        <v>322</v>
      </c>
      <c r="AE9" s="643">
        <v>216</v>
      </c>
      <c r="AF9" s="643">
        <v>49</v>
      </c>
      <c r="AG9" s="643">
        <v>1143</v>
      </c>
      <c r="AH9" s="643">
        <v>36808</v>
      </c>
      <c r="AI9" s="643">
        <v>9590</v>
      </c>
      <c r="AJ9" s="643">
        <v>231</v>
      </c>
      <c r="AK9" s="643">
        <v>176</v>
      </c>
      <c r="AL9" s="643">
        <v>358</v>
      </c>
      <c r="AM9" s="643">
        <v>372</v>
      </c>
      <c r="AN9" s="643">
        <v>0</v>
      </c>
      <c r="AO9" s="643">
        <v>0</v>
      </c>
      <c r="AP9" s="644">
        <f>SUM(S9:AO9)+R9+C9+D9</f>
        <v>58074</v>
      </c>
      <c r="AT9" s="414"/>
      <c r="AU9" s="414"/>
      <c r="AV9" s="414"/>
      <c r="AW9" s="414"/>
      <c r="AX9" s="414"/>
      <c r="AY9" s="414"/>
      <c r="AZ9" s="414"/>
      <c r="BA9" s="414"/>
      <c r="BB9" s="414"/>
      <c r="BC9" s="414"/>
      <c r="BD9" s="414"/>
      <c r="BE9" s="414"/>
      <c r="BF9" s="414"/>
      <c r="BG9" s="414"/>
      <c r="BH9" s="414"/>
      <c r="BI9" s="414"/>
      <c r="BJ9" s="414"/>
      <c r="BK9" s="414"/>
      <c r="BL9" s="414"/>
      <c r="BM9" s="414"/>
      <c r="BN9" s="414"/>
      <c r="BO9" s="414"/>
      <c r="BP9" s="414"/>
      <c r="BQ9" s="414"/>
      <c r="BR9" s="414"/>
      <c r="BS9" s="414"/>
      <c r="BT9" s="414"/>
      <c r="BU9" s="414"/>
      <c r="BV9" s="414"/>
      <c r="BW9" s="414"/>
      <c r="BX9" s="414"/>
      <c r="BY9" s="414"/>
      <c r="BZ9" s="414"/>
      <c r="CA9" s="414"/>
      <c r="CB9" s="414"/>
      <c r="CC9" s="414"/>
      <c r="CD9" s="414"/>
      <c r="CE9" s="414"/>
      <c r="CF9" s="414"/>
      <c r="CG9" s="414"/>
      <c r="CH9" s="414"/>
      <c r="CI9" s="414"/>
      <c r="CJ9" s="414"/>
      <c r="CK9" s="414"/>
      <c r="CL9" s="414"/>
      <c r="CM9" s="414"/>
      <c r="CN9" s="414"/>
      <c r="CO9" s="414"/>
      <c r="CP9" s="414"/>
      <c r="CQ9" s="414"/>
      <c r="CR9" s="414"/>
      <c r="CS9" s="414"/>
      <c r="CT9" s="414"/>
      <c r="CU9" s="414"/>
      <c r="CV9" s="414"/>
      <c r="CW9" s="414"/>
      <c r="CX9" s="414"/>
      <c r="CY9" s="414"/>
      <c r="CZ9" s="414"/>
      <c r="DA9" s="414"/>
      <c r="DB9" s="414"/>
      <c r="DC9" s="414"/>
      <c r="DD9" s="414"/>
      <c r="DE9" s="414"/>
      <c r="DF9" s="414"/>
      <c r="DG9" s="414"/>
      <c r="DH9" s="414"/>
      <c r="DI9" s="414"/>
      <c r="DJ9" s="414"/>
      <c r="DK9" s="414"/>
      <c r="DL9" s="414"/>
      <c r="DM9" s="414"/>
      <c r="DN9" s="414"/>
      <c r="DO9" s="414"/>
      <c r="DP9" s="414"/>
      <c r="DQ9" s="414"/>
      <c r="DR9" s="414"/>
      <c r="DS9" s="414"/>
      <c r="DT9" s="414"/>
      <c r="DU9" s="414"/>
      <c r="DV9" s="414"/>
      <c r="DW9" s="414"/>
      <c r="DX9" s="414"/>
    </row>
    <row r="10" spans="1:128" s="283" customFormat="1" ht="33.9" customHeight="1" x14ac:dyDescent="0.35">
      <c r="A10" s="281" t="s">
        <v>55</v>
      </c>
      <c r="B10" s="288"/>
      <c r="C10" s="645">
        <f>C11+C15+C18+C22+C29+C38</f>
        <v>0</v>
      </c>
      <c r="D10" s="645">
        <f t="shared" ref="D10:AP10" si="1">D11+D15+D18+D22+D29+D38</f>
        <v>0</v>
      </c>
      <c r="E10" s="645">
        <f t="shared" si="1"/>
        <v>0</v>
      </c>
      <c r="F10" s="645">
        <f t="shared" si="1"/>
        <v>0</v>
      </c>
      <c r="G10" s="645">
        <f t="shared" si="1"/>
        <v>0</v>
      </c>
      <c r="H10" s="645">
        <f t="shared" si="1"/>
        <v>0</v>
      </c>
      <c r="I10" s="645">
        <f t="shared" si="1"/>
        <v>0</v>
      </c>
      <c r="J10" s="645">
        <f t="shared" si="1"/>
        <v>0</v>
      </c>
      <c r="K10" s="645">
        <f t="shared" si="1"/>
        <v>0</v>
      </c>
      <c r="L10" s="645">
        <f t="shared" si="1"/>
        <v>0</v>
      </c>
      <c r="M10" s="645">
        <f t="shared" si="1"/>
        <v>0</v>
      </c>
      <c r="N10" s="645">
        <f t="shared" si="1"/>
        <v>0</v>
      </c>
      <c r="O10" s="645">
        <f t="shared" si="1"/>
        <v>0</v>
      </c>
      <c r="P10" s="645">
        <f t="shared" si="1"/>
        <v>0</v>
      </c>
      <c r="Q10" s="645">
        <f t="shared" si="1"/>
        <v>1080</v>
      </c>
      <c r="R10" s="645">
        <f t="shared" si="1"/>
        <v>1080</v>
      </c>
      <c r="S10" s="645">
        <f t="shared" si="1"/>
        <v>525</v>
      </c>
      <c r="T10" s="645">
        <f t="shared" si="1"/>
        <v>1922</v>
      </c>
      <c r="U10" s="645">
        <f t="shared" si="1"/>
        <v>1580</v>
      </c>
      <c r="V10" s="645">
        <f t="shared" si="1"/>
        <v>0</v>
      </c>
      <c r="W10" s="645">
        <f t="shared" si="1"/>
        <v>9028</v>
      </c>
      <c r="X10" s="645">
        <f t="shared" si="1"/>
        <v>247</v>
      </c>
      <c r="Y10" s="645">
        <f t="shared" si="1"/>
        <v>1</v>
      </c>
      <c r="Z10" s="645">
        <f t="shared" si="1"/>
        <v>281</v>
      </c>
      <c r="AA10" s="645">
        <f t="shared" si="1"/>
        <v>13</v>
      </c>
      <c r="AB10" s="645">
        <f t="shared" si="1"/>
        <v>6</v>
      </c>
      <c r="AC10" s="645">
        <f t="shared" si="1"/>
        <v>0</v>
      </c>
      <c r="AD10" s="645">
        <f t="shared" si="1"/>
        <v>201</v>
      </c>
      <c r="AE10" s="645">
        <f t="shared" si="1"/>
        <v>138</v>
      </c>
      <c r="AF10" s="645">
        <f t="shared" si="1"/>
        <v>0</v>
      </c>
      <c r="AG10" s="645">
        <f t="shared" si="1"/>
        <v>462</v>
      </c>
      <c r="AH10" s="645">
        <f t="shared" si="1"/>
        <v>46121</v>
      </c>
      <c r="AI10" s="645">
        <f t="shared" si="1"/>
        <v>35371</v>
      </c>
      <c r="AJ10" s="645">
        <f t="shared" si="1"/>
        <v>1688</v>
      </c>
      <c r="AK10" s="645">
        <f t="shared" si="1"/>
        <v>871</v>
      </c>
      <c r="AL10" s="645">
        <f t="shared" si="1"/>
        <v>1453</v>
      </c>
      <c r="AM10" s="645">
        <f t="shared" si="1"/>
        <v>1168</v>
      </c>
      <c r="AN10" s="645">
        <f t="shared" si="1"/>
        <v>0</v>
      </c>
      <c r="AO10" s="645">
        <f t="shared" si="1"/>
        <v>0</v>
      </c>
      <c r="AP10" s="646">
        <f t="shared" si="1"/>
        <v>102156</v>
      </c>
      <c r="AR10" s="286"/>
      <c r="AT10" s="445"/>
      <c r="AU10" s="445"/>
      <c r="AV10" s="445"/>
      <c r="AW10" s="445"/>
      <c r="AX10" s="445"/>
      <c r="AY10" s="445"/>
      <c r="AZ10" s="445"/>
      <c r="BA10" s="445"/>
      <c r="BB10" s="445"/>
      <c r="BC10" s="445"/>
      <c r="BD10" s="445"/>
      <c r="BE10" s="445"/>
      <c r="BF10" s="445"/>
      <c r="BG10" s="445"/>
      <c r="BH10" s="445"/>
      <c r="BI10" s="445"/>
      <c r="BJ10" s="445"/>
      <c r="BK10" s="445"/>
      <c r="BL10" s="445"/>
      <c r="BM10" s="445"/>
      <c r="BN10" s="445"/>
      <c r="BO10" s="445"/>
      <c r="BP10" s="445"/>
      <c r="BQ10" s="445"/>
      <c r="BR10" s="445"/>
      <c r="BS10" s="445"/>
      <c r="BT10" s="445"/>
      <c r="BU10" s="445"/>
      <c r="BV10" s="445"/>
      <c r="BW10" s="445"/>
      <c r="BX10" s="445"/>
      <c r="BY10" s="445"/>
      <c r="BZ10" s="445"/>
      <c r="CA10" s="445"/>
      <c r="CB10" s="445"/>
      <c r="CC10" s="445"/>
      <c r="CD10" s="445"/>
      <c r="CE10" s="445"/>
      <c r="CF10" s="445"/>
      <c r="CG10" s="445"/>
      <c r="CH10" s="445"/>
      <c r="CI10" s="445"/>
      <c r="CJ10" s="445"/>
      <c r="CK10" s="445"/>
      <c r="CL10" s="445"/>
      <c r="CM10" s="445"/>
      <c r="CN10" s="445"/>
      <c r="CO10" s="445"/>
      <c r="CP10" s="445"/>
      <c r="CQ10" s="445"/>
      <c r="CR10" s="445"/>
      <c r="CS10" s="445"/>
      <c r="CT10" s="445"/>
      <c r="CU10" s="445"/>
      <c r="CV10" s="445"/>
      <c r="CW10" s="445"/>
      <c r="CX10" s="445"/>
      <c r="CY10" s="445"/>
      <c r="CZ10" s="445"/>
      <c r="DA10" s="445"/>
      <c r="DB10" s="445"/>
      <c r="DC10" s="445"/>
      <c r="DD10" s="445"/>
      <c r="DE10" s="445"/>
      <c r="DF10" s="445"/>
      <c r="DG10" s="445"/>
      <c r="DH10" s="445"/>
      <c r="DI10" s="445"/>
      <c r="DJ10" s="445"/>
      <c r="DK10" s="445"/>
      <c r="DL10" s="445"/>
      <c r="DM10" s="445"/>
      <c r="DN10" s="445"/>
      <c r="DO10" s="445"/>
      <c r="DP10" s="445"/>
      <c r="DQ10" s="445"/>
      <c r="DR10" s="445"/>
      <c r="DS10" s="445"/>
      <c r="DT10" s="445"/>
      <c r="DU10" s="445"/>
      <c r="DV10" s="445"/>
      <c r="DW10" s="445"/>
      <c r="DX10" s="445"/>
    </row>
    <row r="11" spans="1:128" s="291" customFormat="1" ht="26.4" customHeight="1" x14ac:dyDescent="0.35">
      <c r="A11" s="289" t="s">
        <v>56</v>
      </c>
      <c r="B11" s="290"/>
      <c r="C11" s="647">
        <f t="shared" ref="C11:AP11" si="2">SUM(C12:C14)</f>
        <v>0</v>
      </c>
      <c r="D11" s="647">
        <f t="shared" si="2"/>
        <v>0</v>
      </c>
      <c r="E11" s="647">
        <f t="shared" si="2"/>
        <v>0</v>
      </c>
      <c r="F11" s="647">
        <f t="shared" si="2"/>
        <v>0</v>
      </c>
      <c r="G11" s="647">
        <f t="shared" si="2"/>
        <v>0</v>
      </c>
      <c r="H11" s="647">
        <f t="shared" si="2"/>
        <v>0</v>
      </c>
      <c r="I11" s="647">
        <f t="shared" si="2"/>
        <v>0</v>
      </c>
      <c r="J11" s="647">
        <f t="shared" si="2"/>
        <v>0</v>
      </c>
      <c r="K11" s="647">
        <f t="shared" si="2"/>
        <v>0</v>
      </c>
      <c r="L11" s="647">
        <f t="shared" si="2"/>
        <v>0</v>
      </c>
      <c r="M11" s="647">
        <f t="shared" si="2"/>
        <v>0</v>
      </c>
      <c r="N11" s="647">
        <f t="shared" si="2"/>
        <v>0</v>
      </c>
      <c r="O11" s="647">
        <f t="shared" si="2"/>
        <v>0</v>
      </c>
      <c r="P11" s="647">
        <f t="shared" si="2"/>
        <v>0</v>
      </c>
      <c r="Q11" s="647">
        <f t="shared" si="2"/>
        <v>1080</v>
      </c>
      <c r="R11" s="647">
        <f t="shared" si="2"/>
        <v>1080</v>
      </c>
      <c r="S11" s="647">
        <f t="shared" si="2"/>
        <v>0</v>
      </c>
      <c r="T11" s="647">
        <f t="shared" si="2"/>
        <v>602</v>
      </c>
      <c r="U11" s="647">
        <f t="shared" si="2"/>
        <v>570</v>
      </c>
      <c r="V11" s="647">
        <f t="shared" si="2"/>
        <v>0</v>
      </c>
      <c r="W11" s="647">
        <f t="shared" si="2"/>
        <v>2306</v>
      </c>
      <c r="X11" s="647">
        <f t="shared" si="2"/>
        <v>35</v>
      </c>
      <c r="Y11" s="647">
        <f t="shared" si="2"/>
        <v>0</v>
      </c>
      <c r="Z11" s="647">
        <f t="shared" si="2"/>
        <v>80</v>
      </c>
      <c r="AA11" s="647">
        <f t="shared" si="2"/>
        <v>13</v>
      </c>
      <c r="AB11" s="647">
        <f t="shared" si="2"/>
        <v>5</v>
      </c>
      <c r="AC11" s="647">
        <f t="shared" si="2"/>
        <v>0</v>
      </c>
      <c r="AD11" s="647">
        <f t="shared" si="2"/>
        <v>81</v>
      </c>
      <c r="AE11" s="647">
        <f t="shared" si="2"/>
        <v>1</v>
      </c>
      <c r="AF11" s="647">
        <f t="shared" si="2"/>
        <v>0</v>
      </c>
      <c r="AG11" s="647">
        <f t="shared" si="2"/>
        <v>167</v>
      </c>
      <c r="AH11" s="647">
        <f t="shared" si="2"/>
        <v>12310</v>
      </c>
      <c r="AI11" s="647">
        <f t="shared" si="2"/>
        <v>10024</v>
      </c>
      <c r="AJ11" s="647">
        <f t="shared" si="2"/>
        <v>193</v>
      </c>
      <c r="AK11" s="647">
        <f t="shared" si="2"/>
        <v>255</v>
      </c>
      <c r="AL11" s="647">
        <f t="shared" si="2"/>
        <v>308</v>
      </c>
      <c r="AM11" s="647">
        <f t="shared" si="2"/>
        <v>589</v>
      </c>
      <c r="AN11" s="647">
        <f t="shared" si="2"/>
        <v>0</v>
      </c>
      <c r="AO11" s="647">
        <f t="shared" si="2"/>
        <v>0</v>
      </c>
      <c r="AP11" s="648">
        <f t="shared" si="2"/>
        <v>28619</v>
      </c>
      <c r="AR11" s="286"/>
      <c r="AT11" s="446"/>
      <c r="AU11" s="446"/>
      <c r="AV11" s="446"/>
      <c r="AW11" s="446"/>
      <c r="AX11" s="446"/>
      <c r="AY11" s="446"/>
      <c r="AZ11" s="446"/>
      <c r="BA11" s="446"/>
      <c r="BB11" s="446"/>
      <c r="BC11" s="446"/>
      <c r="BD11" s="446"/>
      <c r="BE11" s="446"/>
      <c r="BF11" s="446"/>
      <c r="BG11" s="446"/>
      <c r="BH11" s="446"/>
      <c r="BI11" s="446"/>
      <c r="BJ11" s="446"/>
      <c r="BK11" s="446"/>
      <c r="BL11" s="446"/>
      <c r="BM11" s="446"/>
      <c r="BN11" s="446"/>
      <c r="BO11" s="446"/>
      <c r="BP11" s="446"/>
      <c r="BQ11" s="446"/>
      <c r="BR11" s="446"/>
      <c r="BS11" s="446"/>
      <c r="BT11" s="446"/>
      <c r="BU11" s="446"/>
      <c r="BV11" s="446"/>
      <c r="BW11" s="446"/>
      <c r="BX11" s="446"/>
      <c r="BY11" s="446"/>
      <c r="BZ11" s="446"/>
      <c r="CA11" s="446"/>
      <c r="CB11" s="446"/>
      <c r="CC11" s="446"/>
      <c r="CD11" s="446"/>
      <c r="CE11" s="446"/>
      <c r="CF11" s="446"/>
      <c r="CG11" s="446"/>
      <c r="CH11" s="446"/>
      <c r="CI11" s="446"/>
      <c r="CJ11" s="446"/>
      <c r="CK11" s="446"/>
      <c r="CL11" s="446"/>
      <c r="CM11" s="446"/>
      <c r="CN11" s="446"/>
      <c r="CO11" s="446"/>
      <c r="CP11" s="446"/>
      <c r="CQ11" s="446"/>
      <c r="CR11" s="446"/>
      <c r="CS11" s="446"/>
      <c r="CT11" s="446"/>
      <c r="CU11" s="446"/>
      <c r="CV11" s="446"/>
      <c r="CW11" s="446"/>
      <c r="CX11" s="446"/>
      <c r="CY11" s="446"/>
      <c r="CZ11" s="446"/>
      <c r="DA11" s="446"/>
      <c r="DB11" s="446"/>
      <c r="DC11" s="446"/>
      <c r="DD11" s="446"/>
      <c r="DE11" s="446"/>
      <c r="DF11" s="446"/>
      <c r="DG11" s="446"/>
      <c r="DH11" s="446"/>
      <c r="DI11" s="446"/>
      <c r="DJ11" s="446"/>
      <c r="DK11" s="446"/>
      <c r="DL11" s="446"/>
      <c r="DM11" s="446"/>
      <c r="DN11" s="446"/>
      <c r="DO11" s="446"/>
      <c r="DP11" s="446"/>
      <c r="DQ11" s="446"/>
      <c r="DR11" s="446"/>
      <c r="DS11" s="446"/>
      <c r="DT11" s="446"/>
      <c r="DU11" s="446"/>
      <c r="DV11" s="446"/>
      <c r="DW11" s="446"/>
      <c r="DX11" s="446"/>
    </row>
    <row r="12" spans="1:128" s="286" customFormat="1" ht="21" customHeight="1" x14ac:dyDescent="0.35">
      <c r="A12" s="292"/>
      <c r="B12" s="285" t="s">
        <v>56</v>
      </c>
      <c r="C12" s="643">
        <v>0</v>
      </c>
      <c r="D12" s="643">
        <v>0</v>
      </c>
      <c r="E12" s="643">
        <v>0</v>
      </c>
      <c r="F12" s="643">
        <v>0</v>
      </c>
      <c r="G12" s="643">
        <v>0</v>
      </c>
      <c r="H12" s="643">
        <v>0</v>
      </c>
      <c r="I12" s="643">
        <v>0</v>
      </c>
      <c r="J12" s="643">
        <v>0</v>
      </c>
      <c r="K12" s="643">
        <v>0</v>
      </c>
      <c r="L12" s="643">
        <v>0</v>
      </c>
      <c r="M12" s="643">
        <v>0</v>
      </c>
      <c r="N12" s="643">
        <v>0</v>
      </c>
      <c r="O12" s="643">
        <v>0</v>
      </c>
      <c r="P12" s="643">
        <v>0</v>
      </c>
      <c r="Q12" s="643">
        <v>0</v>
      </c>
      <c r="R12" s="643">
        <f>SUM(E12:Q12)</f>
        <v>0</v>
      </c>
      <c r="S12" s="643">
        <v>0</v>
      </c>
      <c r="T12" s="643">
        <v>317</v>
      </c>
      <c r="U12" s="643">
        <v>499</v>
      </c>
      <c r="V12" s="643">
        <v>0</v>
      </c>
      <c r="W12" s="643">
        <v>1663</v>
      </c>
      <c r="X12" s="643">
        <v>10</v>
      </c>
      <c r="Y12" s="643">
        <v>0</v>
      </c>
      <c r="Z12" s="643">
        <v>65</v>
      </c>
      <c r="AA12" s="643">
        <v>1</v>
      </c>
      <c r="AB12" s="643">
        <v>2</v>
      </c>
      <c r="AC12" s="643">
        <v>0</v>
      </c>
      <c r="AD12" s="643">
        <v>81</v>
      </c>
      <c r="AE12" s="643">
        <v>0</v>
      </c>
      <c r="AF12" s="643">
        <v>0</v>
      </c>
      <c r="AG12" s="643">
        <v>129</v>
      </c>
      <c r="AH12" s="643">
        <v>8274</v>
      </c>
      <c r="AI12" s="643">
        <v>5889</v>
      </c>
      <c r="AJ12" s="643">
        <v>146</v>
      </c>
      <c r="AK12" s="643">
        <v>87</v>
      </c>
      <c r="AL12" s="643">
        <v>202</v>
      </c>
      <c r="AM12" s="643">
        <v>194</v>
      </c>
      <c r="AN12" s="643">
        <v>0</v>
      </c>
      <c r="AO12" s="643">
        <v>0</v>
      </c>
      <c r="AP12" s="644">
        <f>SUM(S12:AO12)+R12+C12+D12</f>
        <v>17559</v>
      </c>
      <c r="AT12" s="414"/>
      <c r="AU12" s="414"/>
      <c r="AV12" s="414"/>
      <c r="AW12" s="414"/>
      <c r="AX12" s="414"/>
      <c r="AY12" s="414"/>
      <c r="AZ12" s="414"/>
      <c r="BA12" s="414"/>
      <c r="BB12" s="414"/>
      <c r="BC12" s="414"/>
      <c r="BD12" s="414"/>
      <c r="BE12" s="414"/>
      <c r="BF12" s="414"/>
      <c r="BG12" s="414"/>
      <c r="BH12" s="414"/>
      <c r="BI12" s="414"/>
      <c r="BJ12" s="414"/>
      <c r="BK12" s="414"/>
      <c r="BL12" s="414"/>
      <c r="BM12" s="414"/>
      <c r="BN12" s="414"/>
      <c r="BO12" s="414"/>
      <c r="BP12" s="414"/>
      <c r="BQ12" s="414"/>
      <c r="BR12" s="414"/>
      <c r="BS12" s="414"/>
      <c r="BT12" s="414"/>
      <c r="BU12" s="414"/>
      <c r="BV12" s="414"/>
      <c r="BW12" s="414"/>
      <c r="BX12" s="414"/>
      <c r="BY12" s="414"/>
      <c r="BZ12" s="414"/>
      <c r="CA12" s="414"/>
      <c r="CB12" s="414"/>
      <c r="CC12" s="414"/>
      <c r="CD12" s="414"/>
      <c r="CE12" s="414"/>
      <c r="CF12" s="414"/>
      <c r="CG12" s="414"/>
      <c r="CH12" s="414"/>
      <c r="CI12" s="414"/>
      <c r="CJ12" s="414"/>
      <c r="CK12" s="414"/>
      <c r="CL12" s="414"/>
      <c r="CM12" s="414"/>
      <c r="CN12" s="414"/>
      <c r="CO12" s="414"/>
      <c r="CP12" s="414"/>
      <c r="CQ12" s="414"/>
      <c r="CR12" s="414"/>
      <c r="CS12" s="414"/>
      <c r="CT12" s="414"/>
      <c r="CU12" s="414"/>
      <c r="CV12" s="414"/>
      <c r="CW12" s="414"/>
      <c r="CX12" s="414"/>
      <c r="CY12" s="414"/>
      <c r="CZ12" s="414"/>
      <c r="DA12" s="414"/>
      <c r="DB12" s="414"/>
      <c r="DC12" s="414"/>
      <c r="DD12" s="414"/>
      <c r="DE12" s="414"/>
      <c r="DF12" s="414"/>
      <c r="DG12" s="414"/>
      <c r="DH12" s="414"/>
      <c r="DI12" s="414"/>
      <c r="DJ12" s="414"/>
      <c r="DK12" s="414"/>
      <c r="DL12" s="414"/>
      <c r="DM12" s="414"/>
      <c r="DN12" s="414"/>
      <c r="DO12" s="414"/>
      <c r="DP12" s="414"/>
      <c r="DQ12" s="414"/>
      <c r="DR12" s="414"/>
      <c r="DS12" s="414"/>
      <c r="DT12" s="414"/>
      <c r="DU12" s="414"/>
      <c r="DV12" s="414"/>
      <c r="DW12" s="414"/>
      <c r="DX12" s="414"/>
    </row>
    <row r="13" spans="1:128" s="286" customFormat="1" ht="21" customHeight="1" x14ac:dyDescent="0.35">
      <c r="A13" s="284"/>
      <c r="B13" s="285" t="s">
        <v>57</v>
      </c>
      <c r="C13" s="643">
        <v>0</v>
      </c>
      <c r="D13" s="643">
        <v>0</v>
      </c>
      <c r="E13" s="643">
        <v>0</v>
      </c>
      <c r="F13" s="643">
        <v>0</v>
      </c>
      <c r="G13" s="643">
        <v>0</v>
      </c>
      <c r="H13" s="643">
        <v>0</v>
      </c>
      <c r="I13" s="643">
        <v>0</v>
      </c>
      <c r="J13" s="643">
        <v>0</v>
      </c>
      <c r="K13" s="643">
        <v>0</v>
      </c>
      <c r="L13" s="643">
        <v>0</v>
      </c>
      <c r="M13" s="643">
        <v>0</v>
      </c>
      <c r="N13" s="643">
        <v>0</v>
      </c>
      <c r="O13" s="643">
        <v>0</v>
      </c>
      <c r="P13" s="643">
        <v>0</v>
      </c>
      <c r="Q13" s="643">
        <v>1080</v>
      </c>
      <c r="R13" s="643">
        <f>SUM(E13:Q13)</f>
        <v>1080</v>
      </c>
      <c r="S13" s="643">
        <v>0</v>
      </c>
      <c r="T13" s="643">
        <v>0</v>
      </c>
      <c r="U13" s="643">
        <v>71</v>
      </c>
      <c r="V13" s="643">
        <v>0</v>
      </c>
      <c r="W13" s="643">
        <v>266</v>
      </c>
      <c r="X13" s="643">
        <v>6</v>
      </c>
      <c r="Y13" s="643">
        <v>0</v>
      </c>
      <c r="Z13" s="643">
        <v>12</v>
      </c>
      <c r="AA13" s="643">
        <v>0</v>
      </c>
      <c r="AB13" s="643">
        <v>3</v>
      </c>
      <c r="AC13" s="643">
        <v>0</v>
      </c>
      <c r="AD13" s="643">
        <v>0</v>
      </c>
      <c r="AE13" s="643">
        <v>0</v>
      </c>
      <c r="AF13" s="643">
        <v>0</v>
      </c>
      <c r="AG13" s="643">
        <v>14</v>
      </c>
      <c r="AH13" s="643">
        <v>1263</v>
      </c>
      <c r="AI13" s="643">
        <v>1900</v>
      </c>
      <c r="AJ13" s="643">
        <v>2</v>
      </c>
      <c r="AK13" s="643">
        <v>33</v>
      </c>
      <c r="AL13" s="643">
        <v>43</v>
      </c>
      <c r="AM13" s="643">
        <v>395</v>
      </c>
      <c r="AN13" s="643">
        <v>0</v>
      </c>
      <c r="AO13" s="643">
        <v>0</v>
      </c>
      <c r="AP13" s="644">
        <f>SUM(S13:AO13)+R13+C13+D13</f>
        <v>5088</v>
      </c>
      <c r="AT13" s="414"/>
      <c r="AU13" s="414"/>
      <c r="AV13" s="414"/>
      <c r="AW13" s="414"/>
      <c r="AX13" s="414"/>
      <c r="AY13" s="414"/>
      <c r="AZ13" s="414"/>
      <c r="BA13" s="414"/>
      <c r="BB13" s="414"/>
      <c r="BC13" s="414"/>
      <c r="BD13" s="414"/>
      <c r="BE13" s="414"/>
      <c r="BF13" s="414"/>
      <c r="BG13" s="414"/>
      <c r="BH13" s="414"/>
      <c r="BI13" s="414"/>
      <c r="BJ13" s="414"/>
      <c r="BK13" s="414"/>
      <c r="BL13" s="414"/>
      <c r="BM13" s="414"/>
      <c r="BN13" s="414"/>
      <c r="BO13" s="414"/>
      <c r="BP13" s="414"/>
      <c r="BQ13" s="414"/>
      <c r="BR13" s="414"/>
      <c r="BS13" s="414"/>
      <c r="BT13" s="414"/>
      <c r="BU13" s="414"/>
      <c r="BV13" s="414"/>
      <c r="BW13" s="414"/>
      <c r="BX13" s="414"/>
      <c r="BY13" s="414"/>
      <c r="BZ13" s="414"/>
      <c r="CA13" s="414"/>
      <c r="CB13" s="414"/>
      <c r="CC13" s="414"/>
      <c r="CD13" s="414"/>
      <c r="CE13" s="414"/>
      <c r="CF13" s="414"/>
      <c r="CG13" s="414"/>
      <c r="CH13" s="414"/>
      <c r="CI13" s="414"/>
      <c r="CJ13" s="414"/>
      <c r="CK13" s="414"/>
      <c r="CL13" s="414"/>
      <c r="CM13" s="414"/>
      <c r="CN13" s="414"/>
      <c r="CO13" s="414"/>
      <c r="CP13" s="414"/>
      <c r="CQ13" s="414"/>
      <c r="CR13" s="414"/>
      <c r="CS13" s="414"/>
      <c r="CT13" s="414"/>
      <c r="CU13" s="414"/>
      <c r="CV13" s="414"/>
      <c r="CW13" s="414"/>
      <c r="CX13" s="414"/>
      <c r="CY13" s="414"/>
      <c r="CZ13" s="414"/>
      <c r="DA13" s="414"/>
      <c r="DB13" s="414"/>
      <c r="DC13" s="414"/>
      <c r="DD13" s="414"/>
      <c r="DE13" s="414"/>
      <c r="DF13" s="414"/>
      <c r="DG13" s="414"/>
      <c r="DH13" s="414"/>
      <c r="DI13" s="414"/>
      <c r="DJ13" s="414"/>
      <c r="DK13" s="414"/>
      <c r="DL13" s="414"/>
      <c r="DM13" s="414"/>
      <c r="DN13" s="414"/>
      <c r="DO13" s="414"/>
      <c r="DP13" s="414"/>
      <c r="DQ13" s="414"/>
      <c r="DR13" s="414"/>
      <c r="DS13" s="414"/>
      <c r="DT13" s="414"/>
      <c r="DU13" s="414"/>
      <c r="DV13" s="414"/>
      <c r="DW13" s="414"/>
      <c r="DX13" s="414"/>
    </row>
    <row r="14" spans="1:128" s="286" customFormat="1" ht="21" customHeight="1" x14ac:dyDescent="0.35">
      <c r="A14" s="293"/>
      <c r="B14" s="285" t="s">
        <v>58</v>
      </c>
      <c r="C14" s="643">
        <v>0</v>
      </c>
      <c r="D14" s="643">
        <v>0</v>
      </c>
      <c r="E14" s="643">
        <v>0</v>
      </c>
      <c r="F14" s="643">
        <v>0</v>
      </c>
      <c r="G14" s="643">
        <v>0</v>
      </c>
      <c r="H14" s="643">
        <v>0</v>
      </c>
      <c r="I14" s="643">
        <v>0</v>
      </c>
      <c r="J14" s="643">
        <v>0</v>
      </c>
      <c r="K14" s="643">
        <v>0</v>
      </c>
      <c r="L14" s="643">
        <v>0</v>
      </c>
      <c r="M14" s="643">
        <v>0</v>
      </c>
      <c r="N14" s="643">
        <v>0</v>
      </c>
      <c r="O14" s="643">
        <v>0</v>
      </c>
      <c r="P14" s="643">
        <v>0</v>
      </c>
      <c r="Q14" s="643">
        <v>0</v>
      </c>
      <c r="R14" s="643">
        <f>SUM(E14:Q14)</f>
        <v>0</v>
      </c>
      <c r="S14" s="643">
        <v>0</v>
      </c>
      <c r="T14" s="643">
        <v>285</v>
      </c>
      <c r="U14" s="643">
        <v>0</v>
      </c>
      <c r="V14" s="643">
        <v>0</v>
      </c>
      <c r="W14" s="643">
        <v>377</v>
      </c>
      <c r="X14" s="643">
        <v>19</v>
      </c>
      <c r="Y14" s="643">
        <v>0</v>
      </c>
      <c r="Z14" s="643">
        <v>3</v>
      </c>
      <c r="AA14" s="643">
        <v>12</v>
      </c>
      <c r="AB14" s="643">
        <v>0</v>
      </c>
      <c r="AC14" s="643">
        <v>0</v>
      </c>
      <c r="AD14" s="643">
        <v>0</v>
      </c>
      <c r="AE14" s="643">
        <v>1</v>
      </c>
      <c r="AF14" s="643">
        <v>0</v>
      </c>
      <c r="AG14" s="643">
        <v>24</v>
      </c>
      <c r="AH14" s="643">
        <v>2773</v>
      </c>
      <c r="AI14" s="643">
        <v>2235</v>
      </c>
      <c r="AJ14" s="643">
        <v>45</v>
      </c>
      <c r="AK14" s="643">
        <v>135</v>
      </c>
      <c r="AL14" s="643">
        <v>63</v>
      </c>
      <c r="AM14" s="643">
        <v>0</v>
      </c>
      <c r="AN14" s="643">
        <v>0</v>
      </c>
      <c r="AO14" s="643">
        <v>0</v>
      </c>
      <c r="AP14" s="644">
        <f>SUM(S14:AO14)+R14+C14+D14</f>
        <v>5972</v>
      </c>
      <c r="AT14" s="414"/>
      <c r="AU14" s="414"/>
      <c r="AV14" s="414"/>
      <c r="AW14" s="414"/>
      <c r="AX14" s="414"/>
      <c r="AY14" s="414"/>
      <c r="AZ14" s="414"/>
      <c r="BA14" s="414"/>
      <c r="BB14" s="414"/>
      <c r="BC14" s="414"/>
      <c r="BD14" s="414"/>
      <c r="BE14" s="414"/>
      <c r="BF14" s="414"/>
      <c r="BG14" s="414"/>
      <c r="BH14" s="414"/>
      <c r="BI14" s="414"/>
      <c r="BJ14" s="414"/>
      <c r="BK14" s="414"/>
      <c r="BL14" s="414"/>
      <c r="BM14" s="414"/>
      <c r="BN14" s="414"/>
      <c r="BO14" s="414"/>
      <c r="BP14" s="414"/>
      <c r="BQ14" s="414"/>
      <c r="BR14" s="414"/>
      <c r="BS14" s="414"/>
      <c r="BT14" s="414"/>
      <c r="BU14" s="414"/>
      <c r="BV14" s="414"/>
      <c r="BW14" s="414"/>
      <c r="BX14" s="414"/>
      <c r="BY14" s="414"/>
      <c r="BZ14" s="414"/>
      <c r="CA14" s="414"/>
      <c r="CB14" s="414"/>
      <c r="CC14" s="414"/>
      <c r="CD14" s="414"/>
      <c r="CE14" s="414"/>
      <c r="CF14" s="414"/>
      <c r="CG14" s="414"/>
      <c r="CH14" s="414"/>
      <c r="CI14" s="414"/>
      <c r="CJ14" s="414"/>
      <c r="CK14" s="414"/>
      <c r="CL14" s="414"/>
      <c r="CM14" s="414"/>
      <c r="CN14" s="414"/>
      <c r="CO14" s="414"/>
      <c r="CP14" s="414"/>
      <c r="CQ14" s="414"/>
      <c r="CR14" s="414"/>
      <c r="CS14" s="414"/>
      <c r="CT14" s="414"/>
      <c r="CU14" s="414"/>
      <c r="CV14" s="414"/>
      <c r="CW14" s="414"/>
      <c r="CX14" s="414"/>
      <c r="CY14" s="414"/>
      <c r="CZ14" s="414"/>
      <c r="DA14" s="414"/>
      <c r="DB14" s="414"/>
      <c r="DC14" s="414"/>
      <c r="DD14" s="414"/>
      <c r="DE14" s="414"/>
      <c r="DF14" s="414"/>
      <c r="DG14" s="414"/>
      <c r="DH14" s="414"/>
      <c r="DI14" s="414"/>
      <c r="DJ14" s="414"/>
      <c r="DK14" s="414"/>
      <c r="DL14" s="414"/>
      <c r="DM14" s="414"/>
      <c r="DN14" s="414"/>
      <c r="DO14" s="414"/>
      <c r="DP14" s="414"/>
      <c r="DQ14" s="414"/>
      <c r="DR14" s="414"/>
      <c r="DS14" s="414"/>
      <c r="DT14" s="414"/>
      <c r="DU14" s="414"/>
      <c r="DV14" s="414"/>
      <c r="DW14" s="414"/>
      <c r="DX14" s="414"/>
    </row>
    <row r="15" spans="1:128" s="291" customFormat="1" ht="26.4" customHeight="1" x14ac:dyDescent="0.35">
      <c r="A15" s="289" t="s">
        <v>59</v>
      </c>
      <c r="B15" s="244"/>
      <c r="C15" s="647">
        <f t="shared" ref="C15:AP15" si="3">SUM(C16:C17)</f>
        <v>0</v>
      </c>
      <c r="D15" s="647">
        <f t="shared" si="3"/>
        <v>0</v>
      </c>
      <c r="E15" s="647">
        <f t="shared" si="3"/>
        <v>0</v>
      </c>
      <c r="F15" s="647">
        <f t="shared" si="3"/>
        <v>0</v>
      </c>
      <c r="G15" s="647">
        <f t="shared" si="3"/>
        <v>0</v>
      </c>
      <c r="H15" s="647">
        <f t="shared" si="3"/>
        <v>0</v>
      </c>
      <c r="I15" s="647">
        <f t="shared" si="3"/>
        <v>0</v>
      </c>
      <c r="J15" s="647">
        <f t="shared" si="3"/>
        <v>0</v>
      </c>
      <c r="K15" s="647">
        <f t="shared" si="3"/>
        <v>0</v>
      </c>
      <c r="L15" s="647">
        <f t="shared" si="3"/>
        <v>0</v>
      </c>
      <c r="M15" s="647">
        <f t="shared" si="3"/>
        <v>0</v>
      </c>
      <c r="N15" s="647">
        <f t="shared" si="3"/>
        <v>0</v>
      </c>
      <c r="O15" s="647">
        <f t="shared" si="3"/>
        <v>0</v>
      </c>
      <c r="P15" s="647">
        <f t="shared" si="3"/>
        <v>0</v>
      </c>
      <c r="Q15" s="647">
        <f t="shared" si="3"/>
        <v>0</v>
      </c>
      <c r="R15" s="647">
        <f t="shared" si="3"/>
        <v>0</v>
      </c>
      <c r="S15" s="647">
        <f t="shared" si="3"/>
        <v>0</v>
      </c>
      <c r="T15" s="647">
        <f t="shared" si="3"/>
        <v>293</v>
      </c>
      <c r="U15" s="647">
        <f t="shared" si="3"/>
        <v>184</v>
      </c>
      <c r="V15" s="647">
        <f t="shared" si="3"/>
        <v>0</v>
      </c>
      <c r="W15" s="647">
        <f t="shared" si="3"/>
        <v>1042</v>
      </c>
      <c r="X15" s="647">
        <f t="shared" si="3"/>
        <v>20</v>
      </c>
      <c r="Y15" s="647">
        <f t="shared" si="3"/>
        <v>1</v>
      </c>
      <c r="Z15" s="647">
        <f t="shared" si="3"/>
        <v>15</v>
      </c>
      <c r="AA15" s="647">
        <f t="shared" si="3"/>
        <v>0</v>
      </c>
      <c r="AB15" s="647">
        <f t="shared" si="3"/>
        <v>1</v>
      </c>
      <c r="AC15" s="647">
        <f t="shared" si="3"/>
        <v>0</v>
      </c>
      <c r="AD15" s="647">
        <f t="shared" si="3"/>
        <v>20</v>
      </c>
      <c r="AE15" s="647">
        <f t="shared" si="3"/>
        <v>13</v>
      </c>
      <c r="AF15" s="647">
        <f t="shared" si="3"/>
        <v>0</v>
      </c>
      <c r="AG15" s="647">
        <f t="shared" si="3"/>
        <v>38</v>
      </c>
      <c r="AH15" s="647">
        <f t="shared" si="3"/>
        <v>8884</v>
      </c>
      <c r="AI15" s="647">
        <f t="shared" si="3"/>
        <v>4924</v>
      </c>
      <c r="AJ15" s="647">
        <f t="shared" si="3"/>
        <v>1</v>
      </c>
      <c r="AK15" s="647">
        <f t="shared" si="3"/>
        <v>129</v>
      </c>
      <c r="AL15" s="647">
        <f t="shared" si="3"/>
        <v>369</v>
      </c>
      <c r="AM15" s="647">
        <f t="shared" si="3"/>
        <v>29</v>
      </c>
      <c r="AN15" s="647">
        <f t="shared" si="3"/>
        <v>0</v>
      </c>
      <c r="AO15" s="647">
        <f t="shared" si="3"/>
        <v>0</v>
      </c>
      <c r="AP15" s="648">
        <f t="shared" si="3"/>
        <v>15963</v>
      </c>
      <c r="AR15" s="286"/>
      <c r="AT15" s="446"/>
      <c r="AU15" s="446"/>
      <c r="AV15" s="446"/>
      <c r="AW15" s="446"/>
      <c r="AX15" s="446"/>
      <c r="AY15" s="446"/>
      <c r="AZ15" s="446"/>
      <c r="BA15" s="446"/>
      <c r="BB15" s="446"/>
      <c r="BC15" s="446"/>
      <c r="BD15" s="446"/>
      <c r="BE15" s="446"/>
      <c r="BF15" s="446"/>
      <c r="BG15" s="446"/>
      <c r="BH15" s="446"/>
      <c r="BI15" s="446"/>
      <c r="BJ15" s="446"/>
      <c r="BK15" s="446"/>
      <c r="BL15" s="446"/>
      <c r="BM15" s="446"/>
      <c r="BN15" s="446"/>
      <c r="BO15" s="446"/>
      <c r="BP15" s="446"/>
      <c r="BQ15" s="446"/>
      <c r="BR15" s="446"/>
      <c r="BS15" s="446"/>
      <c r="BT15" s="446"/>
      <c r="BU15" s="446"/>
      <c r="BV15" s="446"/>
      <c r="BW15" s="446"/>
      <c r="BX15" s="446"/>
      <c r="BY15" s="446"/>
      <c r="BZ15" s="446"/>
      <c r="CA15" s="446"/>
      <c r="CB15" s="446"/>
      <c r="CC15" s="446"/>
      <c r="CD15" s="446"/>
      <c r="CE15" s="446"/>
      <c r="CF15" s="446"/>
      <c r="CG15" s="446"/>
      <c r="CH15" s="446"/>
      <c r="CI15" s="446"/>
      <c r="CJ15" s="446"/>
      <c r="CK15" s="446"/>
      <c r="CL15" s="446"/>
      <c r="CM15" s="446"/>
      <c r="CN15" s="446"/>
      <c r="CO15" s="446"/>
      <c r="CP15" s="446"/>
      <c r="CQ15" s="446"/>
      <c r="CR15" s="446"/>
      <c r="CS15" s="446"/>
      <c r="CT15" s="446"/>
      <c r="CU15" s="446"/>
      <c r="CV15" s="446"/>
      <c r="CW15" s="446"/>
      <c r="CX15" s="446"/>
      <c r="CY15" s="446"/>
      <c r="CZ15" s="446"/>
      <c r="DA15" s="446"/>
      <c r="DB15" s="446"/>
      <c r="DC15" s="446"/>
      <c r="DD15" s="446"/>
      <c r="DE15" s="446"/>
      <c r="DF15" s="446"/>
      <c r="DG15" s="446"/>
      <c r="DH15" s="446"/>
      <c r="DI15" s="446"/>
      <c r="DJ15" s="446"/>
      <c r="DK15" s="446"/>
      <c r="DL15" s="446"/>
      <c r="DM15" s="446"/>
      <c r="DN15" s="446"/>
      <c r="DO15" s="446"/>
      <c r="DP15" s="446"/>
      <c r="DQ15" s="446"/>
      <c r="DR15" s="446"/>
      <c r="DS15" s="446"/>
      <c r="DT15" s="446"/>
      <c r="DU15" s="446"/>
      <c r="DV15" s="446"/>
      <c r="DW15" s="446"/>
      <c r="DX15" s="446"/>
    </row>
    <row r="16" spans="1:128" s="286" customFormat="1" ht="21" customHeight="1" x14ac:dyDescent="0.35">
      <c r="A16" s="293"/>
      <c r="B16" s="285" t="s">
        <v>60</v>
      </c>
      <c r="C16" s="643">
        <v>0</v>
      </c>
      <c r="D16" s="643">
        <v>0</v>
      </c>
      <c r="E16" s="643">
        <v>0</v>
      </c>
      <c r="F16" s="643">
        <v>0</v>
      </c>
      <c r="G16" s="643">
        <v>0</v>
      </c>
      <c r="H16" s="643">
        <v>0</v>
      </c>
      <c r="I16" s="643">
        <v>0</v>
      </c>
      <c r="J16" s="643">
        <v>0</v>
      </c>
      <c r="K16" s="643">
        <v>0</v>
      </c>
      <c r="L16" s="643">
        <v>0</v>
      </c>
      <c r="M16" s="643">
        <v>0</v>
      </c>
      <c r="N16" s="643">
        <v>0</v>
      </c>
      <c r="O16" s="643">
        <v>0</v>
      </c>
      <c r="P16" s="643">
        <v>0</v>
      </c>
      <c r="Q16" s="643">
        <v>0</v>
      </c>
      <c r="R16" s="643">
        <f>SUM(E16:Q16)</f>
        <v>0</v>
      </c>
      <c r="S16" s="643">
        <v>0</v>
      </c>
      <c r="T16" s="643">
        <v>119</v>
      </c>
      <c r="U16" s="643">
        <v>30</v>
      </c>
      <c r="V16" s="643">
        <v>0</v>
      </c>
      <c r="W16" s="643">
        <v>482</v>
      </c>
      <c r="X16" s="643">
        <v>8</v>
      </c>
      <c r="Y16" s="643">
        <v>0</v>
      </c>
      <c r="Z16" s="643">
        <v>8</v>
      </c>
      <c r="AA16" s="643">
        <v>0</v>
      </c>
      <c r="AB16" s="643">
        <v>1</v>
      </c>
      <c r="AC16" s="643">
        <v>0</v>
      </c>
      <c r="AD16" s="643">
        <v>4</v>
      </c>
      <c r="AE16" s="643">
        <v>10</v>
      </c>
      <c r="AF16" s="643">
        <v>0</v>
      </c>
      <c r="AG16" s="643">
        <v>18</v>
      </c>
      <c r="AH16" s="643">
        <v>4666</v>
      </c>
      <c r="AI16" s="643">
        <v>1953</v>
      </c>
      <c r="AJ16" s="643">
        <v>1</v>
      </c>
      <c r="AK16" s="643">
        <v>37</v>
      </c>
      <c r="AL16" s="643">
        <v>130</v>
      </c>
      <c r="AM16" s="643">
        <v>18</v>
      </c>
      <c r="AN16" s="643">
        <v>0</v>
      </c>
      <c r="AO16" s="643">
        <v>0</v>
      </c>
      <c r="AP16" s="644">
        <f>SUM(S16:AO16)+R16+C16+D16</f>
        <v>7485</v>
      </c>
      <c r="AT16" s="414"/>
      <c r="AU16" s="414"/>
      <c r="AV16" s="414"/>
      <c r="AW16" s="414"/>
      <c r="AX16" s="414"/>
      <c r="AY16" s="414"/>
      <c r="AZ16" s="414"/>
      <c r="BA16" s="414"/>
      <c r="BB16" s="414"/>
      <c r="BC16" s="414"/>
      <c r="BD16" s="414"/>
      <c r="BE16" s="414"/>
      <c r="BF16" s="414"/>
      <c r="BG16" s="414"/>
      <c r="BH16" s="414"/>
      <c r="BI16" s="414"/>
      <c r="BJ16" s="414"/>
      <c r="BK16" s="414"/>
      <c r="BL16" s="414"/>
      <c r="BM16" s="414"/>
      <c r="BN16" s="414"/>
      <c r="BO16" s="414"/>
      <c r="BP16" s="414"/>
      <c r="BQ16" s="414"/>
      <c r="BR16" s="414"/>
      <c r="BS16" s="414"/>
      <c r="BT16" s="414"/>
      <c r="BU16" s="414"/>
      <c r="BV16" s="414"/>
      <c r="BW16" s="414"/>
      <c r="BX16" s="414"/>
      <c r="BY16" s="414"/>
      <c r="BZ16" s="414"/>
      <c r="CA16" s="414"/>
      <c r="CB16" s="414"/>
      <c r="CC16" s="414"/>
      <c r="CD16" s="414"/>
      <c r="CE16" s="414"/>
      <c r="CF16" s="414"/>
      <c r="CG16" s="414"/>
      <c r="CH16" s="414"/>
      <c r="CI16" s="414"/>
      <c r="CJ16" s="414"/>
      <c r="CK16" s="414"/>
      <c r="CL16" s="414"/>
      <c r="CM16" s="414"/>
      <c r="CN16" s="414"/>
      <c r="CO16" s="414"/>
      <c r="CP16" s="414"/>
      <c r="CQ16" s="414"/>
      <c r="CR16" s="414"/>
      <c r="CS16" s="414"/>
      <c r="CT16" s="414"/>
      <c r="CU16" s="414"/>
      <c r="CV16" s="414"/>
      <c r="CW16" s="414"/>
      <c r="CX16" s="414"/>
      <c r="CY16" s="414"/>
      <c r="CZ16" s="414"/>
      <c r="DA16" s="414"/>
      <c r="DB16" s="414"/>
      <c r="DC16" s="414"/>
      <c r="DD16" s="414"/>
      <c r="DE16" s="414"/>
      <c r="DF16" s="414"/>
      <c r="DG16" s="414"/>
      <c r="DH16" s="414"/>
      <c r="DI16" s="414"/>
      <c r="DJ16" s="414"/>
      <c r="DK16" s="414"/>
      <c r="DL16" s="414"/>
      <c r="DM16" s="414"/>
      <c r="DN16" s="414"/>
      <c r="DO16" s="414"/>
      <c r="DP16" s="414"/>
      <c r="DQ16" s="414"/>
      <c r="DR16" s="414"/>
      <c r="DS16" s="414"/>
      <c r="DT16" s="414"/>
      <c r="DU16" s="414"/>
      <c r="DV16" s="414"/>
      <c r="DW16" s="414"/>
      <c r="DX16" s="414"/>
    </row>
    <row r="17" spans="1:128" s="286" customFormat="1" ht="21" customHeight="1" x14ac:dyDescent="0.35">
      <c r="A17" s="293"/>
      <c r="B17" s="285" t="s">
        <v>61</v>
      </c>
      <c r="C17" s="643">
        <v>0</v>
      </c>
      <c r="D17" s="643">
        <v>0</v>
      </c>
      <c r="E17" s="643">
        <v>0</v>
      </c>
      <c r="F17" s="643">
        <v>0</v>
      </c>
      <c r="G17" s="643">
        <v>0</v>
      </c>
      <c r="H17" s="643">
        <v>0</v>
      </c>
      <c r="I17" s="643">
        <v>0</v>
      </c>
      <c r="J17" s="643">
        <v>0</v>
      </c>
      <c r="K17" s="643">
        <v>0</v>
      </c>
      <c r="L17" s="643">
        <v>0</v>
      </c>
      <c r="M17" s="643">
        <v>0</v>
      </c>
      <c r="N17" s="643">
        <v>0</v>
      </c>
      <c r="O17" s="643">
        <v>0</v>
      </c>
      <c r="P17" s="643">
        <v>0</v>
      </c>
      <c r="Q17" s="643">
        <v>0</v>
      </c>
      <c r="R17" s="643">
        <f>SUM(E17:Q17)</f>
        <v>0</v>
      </c>
      <c r="S17" s="643">
        <v>0</v>
      </c>
      <c r="T17" s="643">
        <v>174</v>
      </c>
      <c r="U17" s="643">
        <v>154</v>
      </c>
      <c r="V17" s="643">
        <v>0</v>
      </c>
      <c r="W17" s="643">
        <v>560</v>
      </c>
      <c r="X17" s="643">
        <v>12</v>
      </c>
      <c r="Y17" s="643">
        <v>1</v>
      </c>
      <c r="Z17" s="643">
        <v>7</v>
      </c>
      <c r="AA17" s="643">
        <v>0</v>
      </c>
      <c r="AB17" s="643">
        <v>0</v>
      </c>
      <c r="AC17" s="643">
        <v>0</v>
      </c>
      <c r="AD17" s="643">
        <v>16</v>
      </c>
      <c r="AE17" s="643">
        <v>3</v>
      </c>
      <c r="AF17" s="643">
        <v>0</v>
      </c>
      <c r="AG17" s="643">
        <v>20</v>
      </c>
      <c r="AH17" s="643">
        <v>4218</v>
      </c>
      <c r="AI17" s="643">
        <v>2971</v>
      </c>
      <c r="AJ17" s="643">
        <v>0</v>
      </c>
      <c r="AK17" s="643">
        <v>92</v>
      </c>
      <c r="AL17" s="643">
        <v>239</v>
      </c>
      <c r="AM17" s="643">
        <v>11</v>
      </c>
      <c r="AN17" s="643">
        <v>0</v>
      </c>
      <c r="AO17" s="643">
        <v>0</v>
      </c>
      <c r="AP17" s="644">
        <f>SUM(S17:AO17)+R17+C17+D17</f>
        <v>8478</v>
      </c>
      <c r="AT17" s="414"/>
      <c r="AU17" s="414"/>
      <c r="AV17" s="414"/>
      <c r="AW17" s="414"/>
      <c r="AX17" s="414"/>
      <c r="AY17" s="414"/>
      <c r="AZ17" s="414"/>
      <c r="BA17" s="414"/>
      <c r="BB17" s="414"/>
      <c r="BC17" s="414"/>
      <c r="BD17" s="414"/>
      <c r="BE17" s="414"/>
      <c r="BF17" s="414"/>
      <c r="BG17" s="414"/>
      <c r="BH17" s="414"/>
      <c r="BI17" s="414"/>
      <c r="BJ17" s="414"/>
      <c r="BK17" s="414"/>
      <c r="BL17" s="414"/>
      <c r="BM17" s="414"/>
      <c r="BN17" s="414"/>
      <c r="BO17" s="414"/>
      <c r="BP17" s="414"/>
      <c r="BQ17" s="414"/>
      <c r="BR17" s="414"/>
      <c r="BS17" s="414"/>
      <c r="BT17" s="414"/>
      <c r="BU17" s="414"/>
      <c r="BV17" s="414"/>
      <c r="BW17" s="414"/>
      <c r="BX17" s="414"/>
      <c r="BY17" s="414"/>
      <c r="BZ17" s="414"/>
      <c r="CA17" s="414"/>
      <c r="CB17" s="414"/>
      <c r="CC17" s="414"/>
      <c r="CD17" s="414"/>
      <c r="CE17" s="414"/>
      <c r="CF17" s="414"/>
      <c r="CG17" s="414"/>
      <c r="CH17" s="414"/>
      <c r="CI17" s="414"/>
      <c r="CJ17" s="414"/>
      <c r="CK17" s="414"/>
      <c r="CL17" s="414"/>
      <c r="CM17" s="414"/>
      <c r="CN17" s="414"/>
      <c r="CO17" s="414"/>
      <c r="CP17" s="414"/>
      <c r="CQ17" s="414"/>
      <c r="CR17" s="414"/>
      <c r="CS17" s="414"/>
      <c r="CT17" s="414"/>
      <c r="CU17" s="414"/>
      <c r="CV17" s="414"/>
      <c r="CW17" s="414"/>
      <c r="CX17" s="414"/>
      <c r="CY17" s="414"/>
      <c r="CZ17" s="414"/>
      <c r="DA17" s="414"/>
      <c r="DB17" s="414"/>
      <c r="DC17" s="414"/>
      <c r="DD17" s="414"/>
      <c r="DE17" s="414"/>
      <c r="DF17" s="414"/>
      <c r="DG17" s="414"/>
      <c r="DH17" s="414"/>
      <c r="DI17" s="414"/>
      <c r="DJ17" s="414"/>
      <c r="DK17" s="414"/>
      <c r="DL17" s="414"/>
      <c r="DM17" s="414"/>
      <c r="DN17" s="414"/>
      <c r="DO17" s="414"/>
      <c r="DP17" s="414"/>
      <c r="DQ17" s="414"/>
      <c r="DR17" s="414"/>
      <c r="DS17" s="414"/>
      <c r="DT17" s="414"/>
      <c r="DU17" s="414"/>
      <c r="DV17" s="414"/>
      <c r="DW17" s="414"/>
      <c r="DX17" s="414"/>
    </row>
    <row r="18" spans="1:128" s="291" customFormat="1" ht="26.4" customHeight="1" x14ac:dyDescent="0.35">
      <c r="A18" s="289" t="s">
        <v>62</v>
      </c>
      <c r="B18" s="285"/>
      <c r="C18" s="647">
        <f t="shared" ref="C18:AP18" si="4">SUM(C19:C21)</f>
        <v>0</v>
      </c>
      <c r="D18" s="647">
        <f t="shared" si="4"/>
        <v>0</v>
      </c>
      <c r="E18" s="647">
        <f t="shared" si="4"/>
        <v>0</v>
      </c>
      <c r="F18" s="647">
        <f t="shared" si="4"/>
        <v>0</v>
      </c>
      <c r="G18" s="647">
        <f t="shared" si="4"/>
        <v>0</v>
      </c>
      <c r="H18" s="647">
        <f t="shared" si="4"/>
        <v>0</v>
      </c>
      <c r="I18" s="647">
        <f t="shared" si="4"/>
        <v>0</v>
      </c>
      <c r="J18" s="647">
        <f t="shared" si="4"/>
        <v>0</v>
      </c>
      <c r="K18" s="647">
        <f t="shared" si="4"/>
        <v>0</v>
      </c>
      <c r="L18" s="647">
        <f t="shared" si="4"/>
        <v>0</v>
      </c>
      <c r="M18" s="647">
        <f t="shared" si="4"/>
        <v>0</v>
      </c>
      <c r="N18" s="647">
        <f t="shared" si="4"/>
        <v>0</v>
      </c>
      <c r="O18" s="647">
        <f t="shared" si="4"/>
        <v>0</v>
      </c>
      <c r="P18" s="647">
        <f t="shared" si="4"/>
        <v>0</v>
      </c>
      <c r="Q18" s="647">
        <f t="shared" si="4"/>
        <v>0</v>
      </c>
      <c r="R18" s="647">
        <f t="shared" si="4"/>
        <v>0</v>
      </c>
      <c r="S18" s="647">
        <f t="shared" si="4"/>
        <v>525</v>
      </c>
      <c r="T18" s="647">
        <f t="shared" si="4"/>
        <v>265</v>
      </c>
      <c r="U18" s="647">
        <f t="shared" si="4"/>
        <v>124</v>
      </c>
      <c r="V18" s="647">
        <f t="shared" si="4"/>
        <v>0</v>
      </c>
      <c r="W18" s="647">
        <f t="shared" si="4"/>
        <v>1139</v>
      </c>
      <c r="X18" s="647">
        <f t="shared" si="4"/>
        <v>48</v>
      </c>
      <c r="Y18" s="647">
        <f t="shared" si="4"/>
        <v>0</v>
      </c>
      <c r="Z18" s="647">
        <f t="shared" si="4"/>
        <v>60</v>
      </c>
      <c r="AA18" s="647">
        <f t="shared" si="4"/>
        <v>0</v>
      </c>
      <c r="AB18" s="647">
        <f t="shared" si="4"/>
        <v>0</v>
      </c>
      <c r="AC18" s="647">
        <f t="shared" si="4"/>
        <v>0</v>
      </c>
      <c r="AD18" s="647">
        <f t="shared" si="4"/>
        <v>9</v>
      </c>
      <c r="AE18" s="647">
        <f t="shared" si="4"/>
        <v>0</v>
      </c>
      <c r="AF18" s="647">
        <f t="shared" si="4"/>
        <v>0</v>
      </c>
      <c r="AG18" s="647">
        <f t="shared" si="4"/>
        <v>70</v>
      </c>
      <c r="AH18" s="647">
        <f t="shared" si="4"/>
        <v>7771</v>
      </c>
      <c r="AI18" s="647">
        <f t="shared" si="4"/>
        <v>4879</v>
      </c>
      <c r="AJ18" s="647">
        <f t="shared" si="4"/>
        <v>122</v>
      </c>
      <c r="AK18" s="647">
        <f t="shared" si="4"/>
        <v>67</v>
      </c>
      <c r="AL18" s="647">
        <f t="shared" si="4"/>
        <v>148</v>
      </c>
      <c r="AM18" s="647">
        <f t="shared" si="4"/>
        <v>132</v>
      </c>
      <c r="AN18" s="647">
        <f t="shared" si="4"/>
        <v>0</v>
      </c>
      <c r="AO18" s="647">
        <f t="shared" si="4"/>
        <v>0</v>
      </c>
      <c r="AP18" s="648">
        <f t="shared" si="4"/>
        <v>15359</v>
      </c>
      <c r="AR18" s="286"/>
      <c r="AT18" s="446"/>
      <c r="AU18" s="446"/>
      <c r="AV18" s="446"/>
      <c r="AW18" s="446"/>
      <c r="AX18" s="446"/>
      <c r="AY18" s="446"/>
      <c r="AZ18" s="446"/>
      <c r="BA18" s="446"/>
      <c r="BB18" s="446"/>
      <c r="BC18" s="446"/>
      <c r="BD18" s="446"/>
      <c r="BE18" s="446"/>
      <c r="BF18" s="446"/>
      <c r="BG18" s="446"/>
      <c r="BH18" s="446"/>
      <c r="BI18" s="446"/>
      <c r="BJ18" s="446"/>
      <c r="BK18" s="446"/>
      <c r="BL18" s="446"/>
      <c r="BM18" s="446"/>
      <c r="BN18" s="446"/>
      <c r="BO18" s="446"/>
      <c r="BP18" s="446"/>
      <c r="BQ18" s="446"/>
      <c r="BR18" s="446"/>
      <c r="BS18" s="446"/>
      <c r="BT18" s="446"/>
      <c r="BU18" s="446"/>
      <c r="BV18" s="446"/>
      <c r="BW18" s="446"/>
      <c r="BX18" s="446"/>
      <c r="BY18" s="446"/>
      <c r="BZ18" s="446"/>
      <c r="CA18" s="446"/>
      <c r="CB18" s="446"/>
      <c r="CC18" s="446"/>
      <c r="CD18" s="446"/>
      <c r="CE18" s="446"/>
      <c r="CF18" s="446"/>
      <c r="CG18" s="446"/>
      <c r="CH18" s="446"/>
      <c r="CI18" s="446"/>
      <c r="CJ18" s="446"/>
      <c r="CK18" s="446"/>
      <c r="CL18" s="446"/>
      <c r="CM18" s="446"/>
      <c r="CN18" s="446"/>
      <c r="CO18" s="446"/>
      <c r="CP18" s="446"/>
      <c r="CQ18" s="446"/>
      <c r="CR18" s="446"/>
      <c r="CS18" s="446"/>
      <c r="CT18" s="446"/>
      <c r="CU18" s="446"/>
      <c r="CV18" s="446"/>
      <c r="CW18" s="446"/>
      <c r="CX18" s="446"/>
      <c r="CY18" s="446"/>
      <c r="CZ18" s="446"/>
      <c r="DA18" s="446"/>
      <c r="DB18" s="446"/>
      <c r="DC18" s="446"/>
      <c r="DD18" s="446"/>
      <c r="DE18" s="446"/>
      <c r="DF18" s="446"/>
      <c r="DG18" s="446"/>
      <c r="DH18" s="446"/>
      <c r="DI18" s="446"/>
      <c r="DJ18" s="446"/>
      <c r="DK18" s="446"/>
      <c r="DL18" s="446"/>
      <c r="DM18" s="446"/>
      <c r="DN18" s="446"/>
      <c r="DO18" s="446"/>
      <c r="DP18" s="446"/>
      <c r="DQ18" s="446"/>
      <c r="DR18" s="446"/>
      <c r="DS18" s="446"/>
      <c r="DT18" s="446"/>
      <c r="DU18" s="446"/>
      <c r="DV18" s="446"/>
      <c r="DW18" s="446"/>
      <c r="DX18" s="446"/>
    </row>
    <row r="19" spans="1:128" s="286" customFormat="1" ht="21" customHeight="1" x14ac:dyDescent="0.35">
      <c r="A19" s="293"/>
      <c r="B19" s="285" t="s">
        <v>63</v>
      </c>
      <c r="C19" s="643">
        <v>0</v>
      </c>
      <c r="D19" s="643">
        <v>0</v>
      </c>
      <c r="E19" s="643">
        <v>0</v>
      </c>
      <c r="F19" s="643">
        <v>0</v>
      </c>
      <c r="G19" s="643">
        <v>0</v>
      </c>
      <c r="H19" s="643">
        <v>0</v>
      </c>
      <c r="I19" s="643">
        <v>0</v>
      </c>
      <c r="J19" s="643">
        <v>0</v>
      </c>
      <c r="K19" s="643">
        <v>0</v>
      </c>
      <c r="L19" s="643">
        <v>0</v>
      </c>
      <c r="M19" s="643">
        <v>0</v>
      </c>
      <c r="N19" s="643">
        <v>0</v>
      </c>
      <c r="O19" s="643">
        <v>0</v>
      </c>
      <c r="P19" s="643">
        <v>0</v>
      </c>
      <c r="Q19" s="643">
        <v>0</v>
      </c>
      <c r="R19" s="643">
        <f>SUM(E19:Q19)</f>
        <v>0</v>
      </c>
      <c r="S19" s="643">
        <v>525</v>
      </c>
      <c r="T19" s="643">
        <v>222</v>
      </c>
      <c r="U19" s="643">
        <v>124</v>
      </c>
      <c r="V19" s="643">
        <v>0</v>
      </c>
      <c r="W19" s="643">
        <v>1016</v>
      </c>
      <c r="X19" s="643">
        <v>13</v>
      </c>
      <c r="Y19" s="643">
        <v>0</v>
      </c>
      <c r="Z19" s="643">
        <v>60</v>
      </c>
      <c r="AA19" s="643">
        <v>0</v>
      </c>
      <c r="AB19" s="643">
        <v>0</v>
      </c>
      <c r="AC19" s="643">
        <v>0</v>
      </c>
      <c r="AD19" s="643">
        <v>9</v>
      </c>
      <c r="AE19" s="643">
        <v>0</v>
      </c>
      <c r="AF19" s="643">
        <v>0</v>
      </c>
      <c r="AG19" s="643">
        <v>52</v>
      </c>
      <c r="AH19" s="643">
        <v>5431</v>
      </c>
      <c r="AI19" s="643">
        <v>2656</v>
      </c>
      <c r="AJ19" s="643">
        <v>95</v>
      </c>
      <c r="AK19" s="643">
        <v>20</v>
      </c>
      <c r="AL19" s="643">
        <v>93</v>
      </c>
      <c r="AM19" s="643">
        <v>132</v>
      </c>
      <c r="AN19" s="643">
        <v>0</v>
      </c>
      <c r="AO19" s="643">
        <v>0</v>
      </c>
      <c r="AP19" s="644">
        <f>SUM(S19:AO19)+R19+C19+D19</f>
        <v>10448</v>
      </c>
      <c r="AT19" s="414"/>
      <c r="AU19" s="414"/>
      <c r="AV19" s="414"/>
      <c r="AW19" s="414"/>
      <c r="AX19" s="414"/>
      <c r="AY19" s="414"/>
      <c r="AZ19" s="414"/>
      <c r="BA19" s="414"/>
      <c r="BB19" s="414"/>
      <c r="BC19" s="414"/>
      <c r="BD19" s="414"/>
      <c r="BE19" s="414"/>
      <c r="BF19" s="414"/>
      <c r="BG19" s="414"/>
      <c r="BH19" s="414"/>
      <c r="BI19" s="414"/>
      <c r="BJ19" s="414"/>
      <c r="BK19" s="414"/>
      <c r="BL19" s="414"/>
      <c r="BM19" s="414"/>
      <c r="BN19" s="414"/>
      <c r="BO19" s="414"/>
      <c r="BP19" s="414"/>
      <c r="BQ19" s="414"/>
      <c r="BR19" s="414"/>
      <c r="BS19" s="414"/>
      <c r="BT19" s="414"/>
      <c r="BU19" s="414"/>
      <c r="BV19" s="414"/>
      <c r="BW19" s="414"/>
      <c r="BX19" s="414"/>
      <c r="BY19" s="414"/>
      <c r="BZ19" s="414"/>
      <c r="CA19" s="414"/>
      <c r="CB19" s="414"/>
      <c r="CC19" s="414"/>
      <c r="CD19" s="414"/>
      <c r="CE19" s="414"/>
      <c r="CF19" s="414"/>
      <c r="CG19" s="414"/>
      <c r="CH19" s="414"/>
      <c r="CI19" s="414"/>
      <c r="CJ19" s="414"/>
      <c r="CK19" s="414"/>
      <c r="CL19" s="414"/>
      <c r="CM19" s="414"/>
      <c r="CN19" s="414"/>
      <c r="CO19" s="414"/>
      <c r="CP19" s="414"/>
      <c r="CQ19" s="414"/>
      <c r="CR19" s="414"/>
      <c r="CS19" s="414"/>
      <c r="CT19" s="414"/>
      <c r="CU19" s="414"/>
      <c r="CV19" s="414"/>
      <c r="CW19" s="414"/>
      <c r="CX19" s="414"/>
      <c r="CY19" s="414"/>
      <c r="CZ19" s="414"/>
      <c r="DA19" s="414"/>
      <c r="DB19" s="414"/>
      <c r="DC19" s="414"/>
      <c r="DD19" s="414"/>
      <c r="DE19" s="414"/>
      <c r="DF19" s="414"/>
      <c r="DG19" s="414"/>
      <c r="DH19" s="414"/>
      <c r="DI19" s="414"/>
      <c r="DJ19" s="414"/>
      <c r="DK19" s="414"/>
      <c r="DL19" s="414"/>
      <c r="DM19" s="414"/>
      <c r="DN19" s="414"/>
      <c r="DO19" s="414"/>
      <c r="DP19" s="414"/>
      <c r="DQ19" s="414"/>
      <c r="DR19" s="414"/>
      <c r="DS19" s="414"/>
      <c r="DT19" s="414"/>
      <c r="DU19" s="414"/>
      <c r="DV19" s="414"/>
      <c r="DW19" s="414"/>
      <c r="DX19" s="414"/>
    </row>
    <row r="20" spans="1:128" s="286" customFormat="1" ht="21" customHeight="1" x14ac:dyDescent="0.35">
      <c r="A20" s="245"/>
      <c r="B20" s="285" t="s">
        <v>64</v>
      </c>
      <c r="C20" s="643">
        <v>0</v>
      </c>
      <c r="D20" s="643">
        <v>0</v>
      </c>
      <c r="E20" s="643">
        <v>0</v>
      </c>
      <c r="F20" s="643">
        <v>0</v>
      </c>
      <c r="G20" s="643">
        <v>0</v>
      </c>
      <c r="H20" s="643">
        <v>0</v>
      </c>
      <c r="I20" s="643">
        <v>0</v>
      </c>
      <c r="J20" s="643">
        <v>0</v>
      </c>
      <c r="K20" s="643">
        <v>0</v>
      </c>
      <c r="L20" s="643">
        <v>0</v>
      </c>
      <c r="M20" s="643">
        <v>0</v>
      </c>
      <c r="N20" s="643">
        <v>0</v>
      </c>
      <c r="O20" s="643">
        <v>0</v>
      </c>
      <c r="P20" s="643">
        <v>0</v>
      </c>
      <c r="Q20" s="643">
        <v>0</v>
      </c>
      <c r="R20" s="643">
        <f>SUM(E20:Q20)</f>
        <v>0</v>
      </c>
      <c r="S20" s="643">
        <v>0</v>
      </c>
      <c r="T20" s="643">
        <v>17</v>
      </c>
      <c r="U20" s="643">
        <v>0</v>
      </c>
      <c r="V20" s="643">
        <v>0</v>
      </c>
      <c r="W20" s="643">
        <v>95</v>
      </c>
      <c r="X20" s="643">
        <v>21</v>
      </c>
      <c r="Y20" s="643">
        <v>0</v>
      </c>
      <c r="Z20" s="643">
        <v>0</v>
      </c>
      <c r="AA20" s="643">
        <v>0</v>
      </c>
      <c r="AB20" s="643">
        <v>0</v>
      </c>
      <c r="AC20" s="643">
        <v>0</v>
      </c>
      <c r="AD20" s="643">
        <v>0</v>
      </c>
      <c r="AE20" s="643">
        <v>0</v>
      </c>
      <c r="AF20" s="643">
        <v>0</v>
      </c>
      <c r="AG20" s="643">
        <v>4</v>
      </c>
      <c r="AH20" s="643">
        <v>1742</v>
      </c>
      <c r="AI20" s="643">
        <v>1287</v>
      </c>
      <c r="AJ20" s="643">
        <v>0</v>
      </c>
      <c r="AK20" s="643">
        <v>15</v>
      </c>
      <c r="AL20" s="643">
        <v>20</v>
      </c>
      <c r="AM20" s="643">
        <v>0</v>
      </c>
      <c r="AN20" s="643">
        <v>0</v>
      </c>
      <c r="AO20" s="643">
        <v>0</v>
      </c>
      <c r="AP20" s="644">
        <f>SUM(S20:AO20)+R20+C20+D20</f>
        <v>3201</v>
      </c>
      <c r="AT20" s="414"/>
      <c r="AU20" s="414"/>
      <c r="AV20" s="414"/>
      <c r="AW20" s="414"/>
      <c r="AX20" s="414"/>
      <c r="AY20" s="414"/>
      <c r="AZ20" s="414"/>
      <c r="BA20" s="414"/>
      <c r="BB20" s="414"/>
      <c r="BC20" s="414"/>
      <c r="BD20" s="414"/>
      <c r="BE20" s="414"/>
      <c r="BF20" s="414"/>
      <c r="BG20" s="414"/>
      <c r="BH20" s="414"/>
      <c r="BI20" s="414"/>
      <c r="BJ20" s="414"/>
      <c r="BK20" s="414"/>
      <c r="BL20" s="414"/>
      <c r="BM20" s="414"/>
      <c r="BN20" s="414"/>
      <c r="BO20" s="414"/>
      <c r="BP20" s="414"/>
      <c r="BQ20" s="414"/>
      <c r="BR20" s="414"/>
      <c r="BS20" s="414"/>
      <c r="BT20" s="414"/>
      <c r="BU20" s="414"/>
      <c r="BV20" s="414"/>
      <c r="BW20" s="414"/>
      <c r="BX20" s="414"/>
      <c r="BY20" s="414"/>
      <c r="BZ20" s="414"/>
      <c r="CA20" s="414"/>
      <c r="CB20" s="414"/>
      <c r="CC20" s="414"/>
      <c r="CD20" s="414"/>
      <c r="CE20" s="414"/>
      <c r="CF20" s="414"/>
      <c r="CG20" s="414"/>
      <c r="CH20" s="414"/>
      <c r="CI20" s="414"/>
      <c r="CJ20" s="414"/>
      <c r="CK20" s="414"/>
      <c r="CL20" s="414"/>
      <c r="CM20" s="414"/>
      <c r="CN20" s="414"/>
      <c r="CO20" s="414"/>
      <c r="CP20" s="414"/>
      <c r="CQ20" s="414"/>
      <c r="CR20" s="414"/>
      <c r="CS20" s="414"/>
      <c r="CT20" s="414"/>
      <c r="CU20" s="414"/>
      <c r="CV20" s="414"/>
      <c r="CW20" s="414"/>
      <c r="CX20" s="414"/>
      <c r="CY20" s="414"/>
      <c r="CZ20" s="414"/>
      <c r="DA20" s="414"/>
      <c r="DB20" s="414"/>
      <c r="DC20" s="414"/>
      <c r="DD20" s="414"/>
      <c r="DE20" s="414"/>
      <c r="DF20" s="414"/>
      <c r="DG20" s="414"/>
      <c r="DH20" s="414"/>
      <c r="DI20" s="414"/>
      <c r="DJ20" s="414"/>
      <c r="DK20" s="414"/>
      <c r="DL20" s="414"/>
      <c r="DM20" s="414"/>
      <c r="DN20" s="414"/>
      <c r="DO20" s="414"/>
      <c r="DP20" s="414"/>
      <c r="DQ20" s="414"/>
      <c r="DR20" s="414"/>
      <c r="DS20" s="414"/>
      <c r="DT20" s="414"/>
      <c r="DU20" s="414"/>
      <c r="DV20" s="414"/>
      <c r="DW20" s="414"/>
      <c r="DX20" s="414"/>
    </row>
    <row r="21" spans="1:128" s="286" customFormat="1" ht="21" customHeight="1" x14ac:dyDescent="0.35">
      <c r="A21" s="245"/>
      <c r="B21" s="285" t="s">
        <v>65</v>
      </c>
      <c r="C21" s="643">
        <v>0</v>
      </c>
      <c r="D21" s="643">
        <v>0</v>
      </c>
      <c r="E21" s="643">
        <v>0</v>
      </c>
      <c r="F21" s="643">
        <v>0</v>
      </c>
      <c r="G21" s="643">
        <v>0</v>
      </c>
      <c r="H21" s="643">
        <v>0</v>
      </c>
      <c r="I21" s="643">
        <v>0</v>
      </c>
      <c r="J21" s="643">
        <v>0</v>
      </c>
      <c r="K21" s="643">
        <v>0</v>
      </c>
      <c r="L21" s="643">
        <v>0</v>
      </c>
      <c r="M21" s="643">
        <v>0</v>
      </c>
      <c r="N21" s="643">
        <v>0</v>
      </c>
      <c r="O21" s="643">
        <v>0</v>
      </c>
      <c r="P21" s="643">
        <v>0</v>
      </c>
      <c r="Q21" s="643">
        <v>0</v>
      </c>
      <c r="R21" s="643">
        <f>SUM(E21:Q21)</f>
        <v>0</v>
      </c>
      <c r="S21" s="643">
        <v>0</v>
      </c>
      <c r="T21" s="643">
        <v>26</v>
      </c>
      <c r="U21" s="643">
        <v>0</v>
      </c>
      <c r="V21" s="643">
        <v>0</v>
      </c>
      <c r="W21" s="643">
        <v>28</v>
      </c>
      <c r="X21" s="643">
        <v>14</v>
      </c>
      <c r="Y21" s="643">
        <v>0</v>
      </c>
      <c r="Z21" s="643">
        <v>0</v>
      </c>
      <c r="AA21" s="643">
        <v>0</v>
      </c>
      <c r="AB21" s="643">
        <v>0</v>
      </c>
      <c r="AC21" s="643">
        <v>0</v>
      </c>
      <c r="AD21" s="643">
        <v>0</v>
      </c>
      <c r="AE21" s="643">
        <v>0</v>
      </c>
      <c r="AF21" s="643">
        <v>0</v>
      </c>
      <c r="AG21" s="643">
        <v>14</v>
      </c>
      <c r="AH21" s="643">
        <v>598</v>
      </c>
      <c r="AI21" s="643">
        <v>936</v>
      </c>
      <c r="AJ21" s="643">
        <v>27</v>
      </c>
      <c r="AK21" s="643">
        <v>32</v>
      </c>
      <c r="AL21" s="643">
        <v>35</v>
      </c>
      <c r="AM21" s="643">
        <v>0</v>
      </c>
      <c r="AN21" s="643">
        <v>0</v>
      </c>
      <c r="AO21" s="643">
        <v>0</v>
      </c>
      <c r="AP21" s="644">
        <f>SUM(S21:AO21)+R21+C21+D21</f>
        <v>1710</v>
      </c>
      <c r="AT21" s="414"/>
      <c r="AU21" s="414"/>
      <c r="AV21" s="414"/>
      <c r="AW21" s="414"/>
      <c r="AX21" s="414"/>
      <c r="AY21" s="414"/>
      <c r="AZ21" s="414"/>
      <c r="BA21" s="414"/>
      <c r="BB21" s="414"/>
      <c r="BC21" s="414"/>
      <c r="BD21" s="414"/>
      <c r="BE21" s="414"/>
      <c r="BF21" s="414"/>
      <c r="BG21" s="414"/>
      <c r="BH21" s="414"/>
      <c r="BI21" s="414"/>
      <c r="BJ21" s="414"/>
      <c r="BK21" s="414"/>
      <c r="BL21" s="414"/>
      <c r="BM21" s="414"/>
      <c r="BN21" s="414"/>
      <c r="BO21" s="414"/>
      <c r="BP21" s="414"/>
      <c r="BQ21" s="414"/>
      <c r="BR21" s="414"/>
      <c r="BS21" s="414"/>
      <c r="BT21" s="414"/>
      <c r="BU21" s="414"/>
      <c r="BV21" s="414"/>
      <c r="BW21" s="414"/>
      <c r="BX21" s="414"/>
      <c r="BY21" s="414"/>
      <c r="BZ21" s="414"/>
      <c r="CA21" s="414"/>
      <c r="CB21" s="414"/>
      <c r="CC21" s="414"/>
      <c r="CD21" s="414"/>
      <c r="CE21" s="414"/>
      <c r="CF21" s="414"/>
      <c r="CG21" s="414"/>
      <c r="CH21" s="414"/>
      <c r="CI21" s="414"/>
      <c r="CJ21" s="414"/>
      <c r="CK21" s="414"/>
      <c r="CL21" s="414"/>
      <c r="CM21" s="414"/>
      <c r="CN21" s="414"/>
      <c r="CO21" s="414"/>
      <c r="CP21" s="414"/>
      <c r="CQ21" s="414"/>
      <c r="CR21" s="414"/>
      <c r="CS21" s="414"/>
      <c r="CT21" s="414"/>
      <c r="CU21" s="414"/>
      <c r="CV21" s="414"/>
      <c r="CW21" s="414"/>
      <c r="CX21" s="414"/>
      <c r="CY21" s="414"/>
      <c r="CZ21" s="414"/>
      <c r="DA21" s="414"/>
      <c r="DB21" s="414"/>
      <c r="DC21" s="414"/>
      <c r="DD21" s="414"/>
      <c r="DE21" s="414"/>
      <c r="DF21" s="414"/>
      <c r="DG21" s="414"/>
      <c r="DH21" s="414"/>
      <c r="DI21" s="414"/>
      <c r="DJ21" s="414"/>
      <c r="DK21" s="414"/>
      <c r="DL21" s="414"/>
      <c r="DM21" s="414"/>
      <c r="DN21" s="414"/>
      <c r="DO21" s="414"/>
      <c r="DP21" s="414"/>
      <c r="DQ21" s="414"/>
      <c r="DR21" s="414"/>
      <c r="DS21" s="414"/>
      <c r="DT21" s="414"/>
      <c r="DU21" s="414"/>
      <c r="DV21" s="414"/>
      <c r="DW21" s="414"/>
      <c r="DX21" s="414"/>
    </row>
    <row r="22" spans="1:128" s="291" customFormat="1" ht="26.4" customHeight="1" x14ac:dyDescent="0.35">
      <c r="A22" s="289" t="s">
        <v>66</v>
      </c>
      <c r="B22" s="294"/>
      <c r="C22" s="647">
        <f t="shared" ref="C22:AP22" si="5">SUM(C23:C28)</f>
        <v>0</v>
      </c>
      <c r="D22" s="647">
        <f t="shared" si="5"/>
        <v>0</v>
      </c>
      <c r="E22" s="647">
        <f t="shared" si="5"/>
        <v>0</v>
      </c>
      <c r="F22" s="647">
        <f t="shared" si="5"/>
        <v>0</v>
      </c>
      <c r="G22" s="647">
        <f t="shared" si="5"/>
        <v>0</v>
      </c>
      <c r="H22" s="647">
        <f t="shared" si="5"/>
        <v>0</v>
      </c>
      <c r="I22" s="647">
        <f t="shared" si="5"/>
        <v>0</v>
      </c>
      <c r="J22" s="647">
        <f t="shared" si="5"/>
        <v>0</v>
      </c>
      <c r="K22" s="647">
        <f t="shared" si="5"/>
        <v>0</v>
      </c>
      <c r="L22" s="647">
        <f t="shared" si="5"/>
        <v>0</v>
      </c>
      <c r="M22" s="647">
        <f t="shared" si="5"/>
        <v>0</v>
      </c>
      <c r="N22" s="647">
        <f t="shared" si="5"/>
        <v>0</v>
      </c>
      <c r="O22" s="647">
        <f t="shared" si="5"/>
        <v>0</v>
      </c>
      <c r="P22" s="647">
        <f t="shared" si="5"/>
        <v>0</v>
      </c>
      <c r="Q22" s="647">
        <f t="shared" si="5"/>
        <v>0</v>
      </c>
      <c r="R22" s="647">
        <f t="shared" si="5"/>
        <v>0</v>
      </c>
      <c r="S22" s="647">
        <f t="shared" si="5"/>
        <v>0</v>
      </c>
      <c r="T22" s="647">
        <f t="shared" si="5"/>
        <v>489</v>
      </c>
      <c r="U22" s="647">
        <f t="shared" si="5"/>
        <v>448</v>
      </c>
      <c r="V22" s="647">
        <f t="shared" si="5"/>
        <v>0</v>
      </c>
      <c r="W22" s="647">
        <f t="shared" si="5"/>
        <v>2510</v>
      </c>
      <c r="X22" s="647">
        <f t="shared" si="5"/>
        <v>62</v>
      </c>
      <c r="Y22" s="647">
        <f t="shared" si="5"/>
        <v>0</v>
      </c>
      <c r="Z22" s="647">
        <f t="shared" si="5"/>
        <v>70</v>
      </c>
      <c r="AA22" s="647">
        <f t="shared" si="5"/>
        <v>0</v>
      </c>
      <c r="AB22" s="647">
        <f t="shared" si="5"/>
        <v>0</v>
      </c>
      <c r="AC22" s="647">
        <f t="shared" si="5"/>
        <v>0</v>
      </c>
      <c r="AD22" s="647">
        <f t="shared" si="5"/>
        <v>53</v>
      </c>
      <c r="AE22" s="647">
        <f t="shared" si="5"/>
        <v>105</v>
      </c>
      <c r="AF22" s="647">
        <f t="shared" si="5"/>
        <v>0</v>
      </c>
      <c r="AG22" s="647">
        <f t="shared" si="5"/>
        <v>90</v>
      </c>
      <c r="AH22" s="647">
        <f t="shared" si="5"/>
        <v>8575</v>
      </c>
      <c r="AI22" s="647">
        <f t="shared" si="5"/>
        <v>9173</v>
      </c>
      <c r="AJ22" s="647">
        <f t="shared" si="5"/>
        <v>1181</v>
      </c>
      <c r="AK22" s="647">
        <f t="shared" si="5"/>
        <v>248</v>
      </c>
      <c r="AL22" s="647">
        <f t="shared" si="5"/>
        <v>299</v>
      </c>
      <c r="AM22" s="647">
        <f t="shared" si="5"/>
        <v>212</v>
      </c>
      <c r="AN22" s="647">
        <f t="shared" si="5"/>
        <v>0</v>
      </c>
      <c r="AO22" s="647">
        <f t="shared" si="5"/>
        <v>0</v>
      </c>
      <c r="AP22" s="648">
        <f t="shared" si="5"/>
        <v>23515</v>
      </c>
      <c r="AR22" s="286"/>
      <c r="AT22" s="446"/>
      <c r="AU22" s="446"/>
      <c r="AV22" s="446"/>
      <c r="AW22" s="446"/>
      <c r="AX22" s="446"/>
      <c r="AY22" s="446"/>
      <c r="AZ22" s="446"/>
      <c r="BA22" s="446"/>
      <c r="BB22" s="446"/>
      <c r="BC22" s="446"/>
      <c r="BD22" s="446"/>
      <c r="BE22" s="446"/>
      <c r="BF22" s="446"/>
      <c r="BG22" s="446"/>
      <c r="BH22" s="446"/>
      <c r="BI22" s="446"/>
      <c r="BJ22" s="446"/>
      <c r="BK22" s="446"/>
      <c r="BL22" s="446"/>
      <c r="BM22" s="446"/>
      <c r="BN22" s="446"/>
      <c r="BO22" s="446"/>
      <c r="BP22" s="446"/>
      <c r="BQ22" s="446"/>
      <c r="BR22" s="446"/>
      <c r="BS22" s="446"/>
      <c r="BT22" s="446"/>
      <c r="BU22" s="446"/>
      <c r="BV22" s="446"/>
      <c r="BW22" s="446"/>
      <c r="BX22" s="446"/>
      <c r="BY22" s="446"/>
      <c r="BZ22" s="446"/>
      <c r="CA22" s="446"/>
      <c r="CB22" s="446"/>
      <c r="CC22" s="446"/>
      <c r="CD22" s="446"/>
      <c r="CE22" s="446"/>
      <c r="CF22" s="446"/>
      <c r="CG22" s="446"/>
      <c r="CH22" s="446"/>
      <c r="CI22" s="446"/>
      <c r="CJ22" s="446"/>
      <c r="CK22" s="446"/>
      <c r="CL22" s="446"/>
      <c r="CM22" s="446"/>
      <c r="CN22" s="446"/>
      <c r="CO22" s="446"/>
      <c r="CP22" s="446"/>
      <c r="CQ22" s="446"/>
      <c r="CR22" s="446"/>
      <c r="CS22" s="446"/>
      <c r="CT22" s="446"/>
      <c r="CU22" s="446"/>
      <c r="CV22" s="446"/>
      <c r="CW22" s="446"/>
      <c r="CX22" s="446"/>
      <c r="CY22" s="446"/>
      <c r="CZ22" s="446"/>
      <c r="DA22" s="446"/>
      <c r="DB22" s="446"/>
      <c r="DC22" s="446"/>
      <c r="DD22" s="446"/>
      <c r="DE22" s="446"/>
      <c r="DF22" s="446"/>
      <c r="DG22" s="446"/>
      <c r="DH22" s="446"/>
      <c r="DI22" s="446"/>
      <c r="DJ22" s="446"/>
      <c r="DK22" s="446"/>
      <c r="DL22" s="446"/>
      <c r="DM22" s="446"/>
      <c r="DN22" s="446"/>
      <c r="DO22" s="446"/>
      <c r="DP22" s="446"/>
      <c r="DQ22" s="446"/>
      <c r="DR22" s="446"/>
      <c r="DS22" s="446"/>
      <c r="DT22" s="446"/>
      <c r="DU22" s="446"/>
      <c r="DV22" s="446"/>
      <c r="DW22" s="446"/>
      <c r="DX22" s="446"/>
    </row>
    <row r="23" spans="1:128" s="286" customFormat="1" ht="21" customHeight="1" x14ac:dyDescent="0.35">
      <c r="A23" s="245"/>
      <c r="B23" s="285" t="s">
        <v>67</v>
      </c>
      <c r="C23" s="643">
        <v>0</v>
      </c>
      <c r="D23" s="643">
        <v>0</v>
      </c>
      <c r="E23" s="643">
        <v>0</v>
      </c>
      <c r="F23" s="643">
        <v>0</v>
      </c>
      <c r="G23" s="643">
        <v>0</v>
      </c>
      <c r="H23" s="643">
        <v>0</v>
      </c>
      <c r="I23" s="643">
        <v>0</v>
      </c>
      <c r="J23" s="643">
        <v>0</v>
      </c>
      <c r="K23" s="643">
        <v>0</v>
      </c>
      <c r="L23" s="643">
        <v>0</v>
      </c>
      <c r="M23" s="643">
        <v>0</v>
      </c>
      <c r="N23" s="643">
        <v>0</v>
      </c>
      <c r="O23" s="643">
        <v>0</v>
      </c>
      <c r="P23" s="643">
        <v>0</v>
      </c>
      <c r="Q23" s="643">
        <v>0</v>
      </c>
      <c r="R23" s="643">
        <f t="shared" ref="R23:R28" si="6">SUM(E23:Q23)</f>
        <v>0</v>
      </c>
      <c r="S23" s="643">
        <v>0</v>
      </c>
      <c r="T23" s="643">
        <v>57</v>
      </c>
      <c r="U23" s="643">
        <v>77</v>
      </c>
      <c r="V23" s="643">
        <v>0</v>
      </c>
      <c r="W23" s="643">
        <v>354</v>
      </c>
      <c r="X23" s="643">
        <v>3</v>
      </c>
      <c r="Y23" s="643">
        <v>0</v>
      </c>
      <c r="Z23" s="643">
        <v>1</v>
      </c>
      <c r="AA23" s="643">
        <v>0</v>
      </c>
      <c r="AB23" s="643">
        <v>0</v>
      </c>
      <c r="AC23" s="643">
        <v>0</v>
      </c>
      <c r="AD23" s="643">
        <v>0</v>
      </c>
      <c r="AE23" s="643">
        <v>38</v>
      </c>
      <c r="AF23" s="643">
        <v>0</v>
      </c>
      <c r="AG23" s="643">
        <v>10</v>
      </c>
      <c r="AH23" s="643">
        <v>1182</v>
      </c>
      <c r="AI23" s="643">
        <v>1444</v>
      </c>
      <c r="AJ23" s="643">
        <v>26</v>
      </c>
      <c r="AK23" s="643">
        <v>30</v>
      </c>
      <c r="AL23" s="643">
        <v>31</v>
      </c>
      <c r="AM23" s="643">
        <v>0</v>
      </c>
      <c r="AN23" s="643">
        <v>0</v>
      </c>
      <c r="AO23" s="643">
        <v>0</v>
      </c>
      <c r="AP23" s="644">
        <f t="shared" ref="AP23:AP28" si="7">SUM(S23:AO23)+R23+C23+D23</f>
        <v>3253</v>
      </c>
      <c r="AT23" s="414"/>
      <c r="AU23" s="414"/>
      <c r="AV23" s="414"/>
      <c r="AW23" s="414"/>
      <c r="AX23" s="414"/>
      <c r="AY23" s="414"/>
      <c r="AZ23" s="414"/>
      <c r="BA23" s="414"/>
      <c r="BB23" s="414"/>
      <c r="BC23" s="414"/>
      <c r="BD23" s="414"/>
      <c r="BE23" s="414"/>
      <c r="BF23" s="414"/>
      <c r="BG23" s="414"/>
      <c r="BH23" s="414"/>
      <c r="BI23" s="414"/>
      <c r="BJ23" s="414"/>
      <c r="BK23" s="414"/>
      <c r="BL23" s="414"/>
      <c r="BM23" s="414"/>
      <c r="BN23" s="414"/>
      <c r="BO23" s="414"/>
      <c r="BP23" s="414"/>
      <c r="BQ23" s="414"/>
      <c r="BR23" s="414"/>
      <c r="BS23" s="414"/>
      <c r="BT23" s="414"/>
      <c r="BU23" s="414"/>
      <c r="BV23" s="414"/>
      <c r="BW23" s="414"/>
      <c r="BX23" s="414"/>
      <c r="BY23" s="414"/>
      <c r="BZ23" s="414"/>
      <c r="CA23" s="414"/>
      <c r="CB23" s="414"/>
      <c r="CC23" s="414"/>
      <c r="CD23" s="414"/>
      <c r="CE23" s="414"/>
      <c r="CF23" s="414"/>
      <c r="CG23" s="414"/>
      <c r="CH23" s="414"/>
      <c r="CI23" s="414"/>
      <c r="CJ23" s="414"/>
      <c r="CK23" s="414"/>
      <c r="CL23" s="414"/>
      <c r="CM23" s="414"/>
      <c r="CN23" s="414"/>
      <c r="CO23" s="414"/>
      <c r="CP23" s="414"/>
      <c r="CQ23" s="414"/>
      <c r="CR23" s="414"/>
      <c r="CS23" s="414"/>
      <c r="CT23" s="414"/>
      <c r="CU23" s="414"/>
      <c r="CV23" s="414"/>
      <c r="CW23" s="414"/>
      <c r="CX23" s="414"/>
      <c r="CY23" s="414"/>
      <c r="CZ23" s="414"/>
      <c r="DA23" s="414"/>
      <c r="DB23" s="414"/>
      <c r="DC23" s="414"/>
      <c r="DD23" s="414"/>
      <c r="DE23" s="414"/>
      <c r="DF23" s="414"/>
      <c r="DG23" s="414"/>
      <c r="DH23" s="414"/>
      <c r="DI23" s="414"/>
      <c r="DJ23" s="414"/>
      <c r="DK23" s="414"/>
      <c r="DL23" s="414"/>
      <c r="DM23" s="414"/>
      <c r="DN23" s="414"/>
      <c r="DO23" s="414"/>
      <c r="DP23" s="414"/>
      <c r="DQ23" s="414"/>
      <c r="DR23" s="414"/>
      <c r="DS23" s="414"/>
      <c r="DT23" s="414"/>
      <c r="DU23" s="414"/>
      <c r="DV23" s="414"/>
      <c r="DW23" s="414"/>
      <c r="DX23" s="414"/>
    </row>
    <row r="24" spans="1:128" s="286" customFormat="1" ht="21" customHeight="1" x14ac:dyDescent="0.35">
      <c r="A24" s="245"/>
      <c r="B24" s="285" t="s">
        <v>68</v>
      </c>
      <c r="C24" s="643">
        <v>0</v>
      </c>
      <c r="D24" s="643">
        <v>0</v>
      </c>
      <c r="E24" s="643">
        <v>0</v>
      </c>
      <c r="F24" s="643">
        <v>0</v>
      </c>
      <c r="G24" s="643">
        <v>0</v>
      </c>
      <c r="H24" s="643">
        <v>0</v>
      </c>
      <c r="I24" s="643">
        <v>0</v>
      </c>
      <c r="J24" s="643">
        <v>0</v>
      </c>
      <c r="K24" s="643">
        <v>0</v>
      </c>
      <c r="L24" s="643">
        <v>0</v>
      </c>
      <c r="M24" s="643">
        <v>0</v>
      </c>
      <c r="N24" s="643">
        <v>0</v>
      </c>
      <c r="O24" s="643">
        <v>0</v>
      </c>
      <c r="P24" s="643">
        <v>0</v>
      </c>
      <c r="Q24" s="643">
        <v>0</v>
      </c>
      <c r="R24" s="643">
        <f t="shared" si="6"/>
        <v>0</v>
      </c>
      <c r="S24" s="643">
        <v>0</v>
      </c>
      <c r="T24" s="643">
        <v>1</v>
      </c>
      <c r="U24" s="643">
        <v>0</v>
      </c>
      <c r="V24" s="643">
        <v>0</v>
      </c>
      <c r="W24" s="643">
        <v>178</v>
      </c>
      <c r="X24" s="643">
        <v>2</v>
      </c>
      <c r="Y24" s="643">
        <v>0</v>
      </c>
      <c r="Z24" s="643">
        <v>0</v>
      </c>
      <c r="AA24" s="643">
        <v>0</v>
      </c>
      <c r="AB24" s="643">
        <v>0</v>
      </c>
      <c r="AC24" s="643">
        <v>0</v>
      </c>
      <c r="AD24" s="643">
        <v>0</v>
      </c>
      <c r="AE24" s="643">
        <v>0</v>
      </c>
      <c r="AF24" s="643">
        <v>0</v>
      </c>
      <c r="AG24" s="643">
        <v>7</v>
      </c>
      <c r="AH24" s="643">
        <v>692</v>
      </c>
      <c r="AI24" s="643">
        <v>717</v>
      </c>
      <c r="AJ24" s="643">
        <v>6</v>
      </c>
      <c r="AK24" s="643">
        <v>25</v>
      </c>
      <c r="AL24" s="643">
        <v>24</v>
      </c>
      <c r="AM24" s="643">
        <v>4</v>
      </c>
      <c r="AN24" s="643">
        <v>0</v>
      </c>
      <c r="AO24" s="643">
        <v>0</v>
      </c>
      <c r="AP24" s="644">
        <f t="shared" si="7"/>
        <v>1656</v>
      </c>
      <c r="AT24" s="414"/>
      <c r="AU24" s="414"/>
      <c r="AV24" s="414"/>
      <c r="AW24" s="414"/>
      <c r="AX24" s="414"/>
      <c r="AY24" s="414"/>
      <c r="AZ24" s="414"/>
      <c r="BA24" s="414"/>
      <c r="BB24" s="414"/>
      <c r="BC24" s="414"/>
      <c r="BD24" s="414"/>
      <c r="BE24" s="414"/>
      <c r="BF24" s="414"/>
      <c r="BG24" s="414"/>
      <c r="BH24" s="414"/>
      <c r="BI24" s="414"/>
      <c r="BJ24" s="414"/>
      <c r="BK24" s="414"/>
      <c r="BL24" s="414"/>
      <c r="BM24" s="414"/>
      <c r="BN24" s="414"/>
      <c r="BO24" s="414"/>
      <c r="BP24" s="414"/>
      <c r="BQ24" s="414"/>
      <c r="BR24" s="414"/>
      <c r="BS24" s="414"/>
      <c r="BT24" s="414"/>
      <c r="BU24" s="414"/>
      <c r="BV24" s="414"/>
      <c r="BW24" s="414"/>
      <c r="BX24" s="414"/>
      <c r="BY24" s="414"/>
      <c r="BZ24" s="414"/>
      <c r="CA24" s="414"/>
      <c r="CB24" s="414"/>
      <c r="CC24" s="414"/>
      <c r="CD24" s="414"/>
      <c r="CE24" s="414"/>
      <c r="CF24" s="414"/>
      <c r="CG24" s="414"/>
      <c r="CH24" s="414"/>
      <c r="CI24" s="414"/>
      <c r="CJ24" s="414"/>
      <c r="CK24" s="414"/>
      <c r="CL24" s="414"/>
      <c r="CM24" s="414"/>
      <c r="CN24" s="414"/>
      <c r="CO24" s="414"/>
      <c r="CP24" s="414"/>
      <c r="CQ24" s="414"/>
      <c r="CR24" s="414"/>
      <c r="CS24" s="414"/>
      <c r="CT24" s="414"/>
      <c r="CU24" s="414"/>
      <c r="CV24" s="414"/>
      <c r="CW24" s="414"/>
      <c r="CX24" s="414"/>
      <c r="CY24" s="414"/>
      <c r="CZ24" s="414"/>
      <c r="DA24" s="414"/>
      <c r="DB24" s="414"/>
      <c r="DC24" s="414"/>
      <c r="DD24" s="414"/>
      <c r="DE24" s="414"/>
      <c r="DF24" s="414"/>
      <c r="DG24" s="414"/>
      <c r="DH24" s="414"/>
      <c r="DI24" s="414"/>
      <c r="DJ24" s="414"/>
      <c r="DK24" s="414"/>
      <c r="DL24" s="414"/>
      <c r="DM24" s="414"/>
      <c r="DN24" s="414"/>
      <c r="DO24" s="414"/>
      <c r="DP24" s="414"/>
      <c r="DQ24" s="414"/>
      <c r="DR24" s="414"/>
      <c r="DS24" s="414"/>
      <c r="DT24" s="414"/>
      <c r="DU24" s="414"/>
      <c r="DV24" s="414"/>
      <c r="DW24" s="414"/>
      <c r="DX24" s="414"/>
    </row>
    <row r="25" spans="1:128" s="286" customFormat="1" ht="21" customHeight="1" x14ac:dyDescent="0.35">
      <c r="A25" s="245"/>
      <c r="B25" s="285" t="s">
        <v>69</v>
      </c>
      <c r="C25" s="643">
        <v>0</v>
      </c>
      <c r="D25" s="643">
        <v>0</v>
      </c>
      <c r="E25" s="643">
        <v>0</v>
      </c>
      <c r="F25" s="643">
        <v>0</v>
      </c>
      <c r="G25" s="643">
        <v>0</v>
      </c>
      <c r="H25" s="643">
        <v>0</v>
      </c>
      <c r="I25" s="643">
        <v>0</v>
      </c>
      <c r="J25" s="643">
        <v>0</v>
      </c>
      <c r="K25" s="643">
        <v>0</v>
      </c>
      <c r="L25" s="643">
        <v>0</v>
      </c>
      <c r="M25" s="643">
        <v>0</v>
      </c>
      <c r="N25" s="643">
        <v>0</v>
      </c>
      <c r="O25" s="643">
        <v>0</v>
      </c>
      <c r="P25" s="643">
        <v>0</v>
      </c>
      <c r="Q25" s="643">
        <v>0</v>
      </c>
      <c r="R25" s="643">
        <f t="shared" si="6"/>
        <v>0</v>
      </c>
      <c r="S25" s="643">
        <v>0</v>
      </c>
      <c r="T25" s="643">
        <v>21</v>
      </c>
      <c r="U25" s="643">
        <v>0</v>
      </c>
      <c r="V25" s="643">
        <v>0</v>
      </c>
      <c r="W25" s="643">
        <v>24</v>
      </c>
      <c r="X25" s="643">
        <v>0</v>
      </c>
      <c r="Y25" s="643">
        <v>0</v>
      </c>
      <c r="Z25" s="643">
        <v>0</v>
      </c>
      <c r="AA25" s="643">
        <v>0</v>
      </c>
      <c r="AB25" s="643">
        <v>0</v>
      </c>
      <c r="AC25" s="643">
        <v>0</v>
      </c>
      <c r="AD25" s="643">
        <v>0</v>
      </c>
      <c r="AE25" s="643">
        <v>0</v>
      </c>
      <c r="AF25" s="643">
        <v>0</v>
      </c>
      <c r="AG25" s="643">
        <v>0</v>
      </c>
      <c r="AH25" s="643">
        <v>178</v>
      </c>
      <c r="AI25" s="643">
        <v>361</v>
      </c>
      <c r="AJ25" s="643">
        <v>0</v>
      </c>
      <c r="AK25" s="643">
        <v>4</v>
      </c>
      <c r="AL25" s="643">
        <v>17</v>
      </c>
      <c r="AM25" s="643">
        <v>0</v>
      </c>
      <c r="AN25" s="643">
        <v>0</v>
      </c>
      <c r="AO25" s="643">
        <v>0</v>
      </c>
      <c r="AP25" s="644">
        <f t="shared" si="7"/>
        <v>605</v>
      </c>
      <c r="AT25" s="414"/>
      <c r="AU25" s="414"/>
      <c r="AV25" s="414"/>
      <c r="AW25" s="414"/>
      <c r="AX25" s="414"/>
      <c r="AY25" s="414"/>
      <c r="AZ25" s="414"/>
      <c r="BA25" s="414"/>
      <c r="BB25" s="414"/>
      <c r="BC25" s="414"/>
      <c r="BD25" s="414"/>
      <c r="BE25" s="414"/>
      <c r="BF25" s="414"/>
      <c r="BG25" s="414"/>
      <c r="BH25" s="414"/>
      <c r="BI25" s="414"/>
      <c r="BJ25" s="414"/>
      <c r="BK25" s="414"/>
      <c r="BL25" s="414"/>
      <c r="BM25" s="414"/>
      <c r="BN25" s="414"/>
      <c r="BO25" s="414"/>
      <c r="BP25" s="414"/>
      <c r="BQ25" s="414"/>
      <c r="BR25" s="414"/>
      <c r="BS25" s="414"/>
      <c r="BT25" s="414"/>
      <c r="BU25" s="414"/>
      <c r="BV25" s="414"/>
      <c r="BW25" s="414"/>
      <c r="BX25" s="414"/>
      <c r="BY25" s="414"/>
      <c r="BZ25" s="414"/>
      <c r="CA25" s="414"/>
      <c r="CB25" s="414"/>
      <c r="CC25" s="414"/>
      <c r="CD25" s="414"/>
      <c r="CE25" s="414"/>
      <c r="CF25" s="414"/>
      <c r="CG25" s="414"/>
      <c r="CH25" s="414"/>
      <c r="CI25" s="414"/>
      <c r="CJ25" s="414"/>
      <c r="CK25" s="414"/>
      <c r="CL25" s="414"/>
      <c r="CM25" s="414"/>
      <c r="CN25" s="414"/>
      <c r="CO25" s="414"/>
      <c r="CP25" s="414"/>
      <c r="CQ25" s="414"/>
      <c r="CR25" s="414"/>
      <c r="CS25" s="414"/>
      <c r="CT25" s="414"/>
      <c r="CU25" s="414"/>
      <c r="CV25" s="414"/>
      <c r="CW25" s="414"/>
      <c r="CX25" s="414"/>
      <c r="CY25" s="414"/>
      <c r="CZ25" s="414"/>
      <c r="DA25" s="414"/>
      <c r="DB25" s="414"/>
      <c r="DC25" s="414"/>
      <c r="DD25" s="414"/>
      <c r="DE25" s="414"/>
      <c r="DF25" s="414"/>
      <c r="DG25" s="414"/>
      <c r="DH25" s="414"/>
      <c r="DI25" s="414"/>
      <c r="DJ25" s="414"/>
      <c r="DK25" s="414"/>
      <c r="DL25" s="414"/>
      <c r="DM25" s="414"/>
      <c r="DN25" s="414"/>
      <c r="DO25" s="414"/>
      <c r="DP25" s="414"/>
      <c r="DQ25" s="414"/>
      <c r="DR25" s="414"/>
      <c r="DS25" s="414"/>
      <c r="DT25" s="414"/>
      <c r="DU25" s="414"/>
      <c r="DV25" s="414"/>
      <c r="DW25" s="414"/>
      <c r="DX25" s="414"/>
    </row>
    <row r="26" spans="1:128" s="286" customFormat="1" ht="21" customHeight="1" x14ac:dyDescent="0.35">
      <c r="A26" s="245"/>
      <c r="B26" s="285" t="s">
        <v>70</v>
      </c>
      <c r="C26" s="643">
        <v>0</v>
      </c>
      <c r="D26" s="643">
        <v>0</v>
      </c>
      <c r="E26" s="643">
        <v>0</v>
      </c>
      <c r="F26" s="643">
        <v>0</v>
      </c>
      <c r="G26" s="643">
        <v>0</v>
      </c>
      <c r="H26" s="643">
        <v>0</v>
      </c>
      <c r="I26" s="643">
        <v>0</v>
      </c>
      <c r="J26" s="643">
        <v>0</v>
      </c>
      <c r="K26" s="643">
        <v>0</v>
      </c>
      <c r="L26" s="643">
        <v>0</v>
      </c>
      <c r="M26" s="643">
        <v>0</v>
      </c>
      <c r="N26" s="643">
        <v>0</v>
      </c>
      <c r="O26" s="643">
        <v>0</v>
      </c>
      <c r="P26" s="643">
        <v>0</v>
      </c>
      <c r="Q26" s="643">
        <v>0</v>
      </c>
      <c r="R26" s="643">
        <f t="shared" si="6"/>
        <v>0</v>
      </c>
      <c r="S26" s="643">
        <v>0</v>
      </c>
      <c r="T26" s="643">
        <v>322</v>
      </c>
      <c r="U26" s="643">
        <v>371</v>
      </c>
      <c r="V26" s="643">
        <v>0</v>
      </c>
      <c r="W26" s="643">
        <v>1628</v>
      </c>
      <c r="X26" s="643">
        <v>50</v>
      </c>
      <c r="Y26" s="643">
        <v>0</v>
      </c>
      <c r="Z26" s="643">
        <v>66</v>
      </c>
      <c r="AA26" s="643">
        <v>0</v>
      </c>
      <c r="AB26" s="643">
        <v>0</v>
      </c>
      <c r="AC26" s="643">
        <v>0</v>
      </c>
      <c r="AD26" s="643">
        <v>50</v>
      </c>
      <c r="AE26" s="643">
        <v>67</v>
      </c>
      <c r="AF26" s="643">
        <v>0</v>
      </c>
      <c r="AG26" s="643">
        <v>54</v>
      </c>
      <c r="AH26" s="643">
        <v>4897</v>
      </c>
      <c r="AI26" s="643">
        <v>4889</v>
      </c>
      <c r="AJ26" s="643">
        <v>1120</v>
      </c>
      <c r="AK26" s="643">
        <v>128</v>
      </c>
      <c r="AL26" s="643">
        <v>161</v>
      </c>
      <c r="AM26" s="643">
        <v>200</v>
      </c>
      <c r="AN26" s="643">
        <v>0</v>
      </c>
      <c r="AO26" s="643">
        <v>0</v>
      </c>
      <c r="AP26" s="644">
        <f t="shared" si="7"/>
        <v>14003</v>
      </c>
      <c r="AT26" s="414"/>
      <c r="AU26" s="414"/>
      <c r="AV26" s="414"/>
      <c r="AW26" s="414"/>
      <c r="AX26" s="414"/>
      <c r="AY26" s="414"/>
      <c r="AZ26" s="414"/>
      <c r="BA26" s="414"/>
      <c r="BB26" s="414"/>
      <c r="BC26" s="414"/>
      <c r="BD26" s="414"/>
      <c r="BE26" s="414"/>
      <c r="BF26" s="414"/>
      <c r="BG26" s="414"/>
      <c r="BH26" s="414"/>
      <c r="BI26" s="414"/>
      <c r="BJ26" s="414"/>
      <c r="BK26" s="414"/>
      <c r="BL26" s="414"/>
      <c r="BM26" s="414"/>
      <c r="BN26" s="414"/>
      <c r="BO26" s="414"/>
      <c r="BP26" s="414"/>
      <c r="BQ26" s="414"/>
      <c r="BR26" s="414"/>
      <c r="BS26" s="414"/>
      <c r="BT26" s="414"/>
      <c r="BU26" s="414"/>
      <c r="BV26" s="414"/>
      <c r="BW26" s="414"/>
      <c r="BX26" s="414"/>
      <c r="BY26" s="414"/>
      <c r="BZ26" s="414"/>
      <c r="CA26" s="414"/>
      <c r="CB26" s="414"/>
      <c r="CC26" s="414"/>
      <c r="CD26" s="414"/>
      <c r="CE26" s="414"/>
      <c r="CF26" s="414"/>
      <c r="CG26" s="414"/>
      <c r="CH26" s="414"/>
      <c r="CI26" s="414"/>
      <c r="CJ26" s="414"/>
      <c r="CK26" s="414"/>
      <c r="CL26" s="414"/>
      <c r="CM26" s="414"/>
      <c r="CN26" s="414"/>
      <c r="CO26" s="414"/>
      <c r="CP26" s="414"/>
      <c r="CQ26" s="414"/>
      <c r="CR26" s="414"/>
      <c r="CS26" s="414"/>
      <c r="CT26" s="414"/>
      <c r="CU26" s="414"/>
      <c r="CV26" s="414"/>
      <c r="CW26" s="414"/>
      <c r="CX26" s="414"/>
      <c r="CY26" s="414"/>
      <c r="CZ26" s="414"/>
      <c r="DA26" s="414"/>
      <c r="DB26" s="414"/>
      <c r="DC26" s="414"/>
      <c r="DD26" s="414"/>
      <c r="DE26" s="414"/>
      <c r="DF26" s="414"/>
      <c r="DG26" s="414"/>
      <c r="DH26" s="414"/>
      <c r="DI26" s="414"/>
      <c r="DJ26" s="414"/>
      <c r="DK26" s="414"/>
      <c r="DL26" s="414"/>
      <c r="DM26" s="414"/>
      <c r="DN26" s="414"/>
      <c r="DO26" s="414"/>
      <c r="DP26" s="414"/>
      <c r="DQ26" s="414"/>
      <c r="DR26" s="414"/>
      <c r="DS26" s="414"/>
      <c r="DT26" s="414"/>
      <c r="DU26" s="414"/>
      <c r="DV26" s="414"/>
      <c r="DW26" s="414"/>
      <c r="DX26" s="414"/>
    </row>
    <row r="27" spans="1:128" s="286" customFormat="1" ht="21" customHeight="1" x14ac:dyDescent="0.35">
      <c r="A27" s="245"/>
      <c r="B27" s="285" t="s">
        <v>71</v>
      </c>
      <c r="C27" s="643">
        <v>0</v>
      </c>
      <c r="D27" s="643">
        <v>0</v>
      </c>
      <c r="E27" s="643">
        <v>0</v>
      </c>
      <c r="F27" s="643">
        <v>0</v>
      </c>
      <c r="G27" s="643">
        <v>0</v>
      </c>
      <c r="H27" s="643">
        <v>0</v>
      </c>
      <c r="I27" s="643">
        <v>0</v>
      </c>
      <c r="J27" s="643">
        <v>0</v>
      </c>
      <c r="K27" s="643">
        <v>0</v>
      </c>
      <c r="L27" s="643">
        <v>0</v>
      </c>
      <c r="M27" s="643">
        <v>0</v>
      </c>
      <c r="N27" s="643">
        <v>0</v>
      </c>
      <c r="O27" s="643">
        <v>0</v>
      </c>
      <c r="P27" s="643">
        <v>0</v>
      </c>
      <c r="Q27" s="643">
        <v>0</v>
      </c>
      <c r="R27" s="643">
        <f t="shared" si="6"/>
        <v>0</v>
      </c>
      <c r="S27" s="643">
        <v>0</v>
      </c>
      <c r="T27" s="643">
        <v>31</v>
      </c>
      <c r="U27" s="643">
        <v>0</v>
      </c>
      <c r="V27" s="643">
        <v>0</v>
      </c>
      <c r="W27" s="643">
        <v>123</v>
      </c>
      <c r="X27" s="643">
        <v>3</v>
      </c>
      <c r="Y27" s="643">
        <v>0</v>
      </c>
      <c r="Z27" s="643">
        <v>0</v>
      </c>
      <c r="AA27" s="643">
        <v>0</v>
      </c>
      <c r="AB27" s="643">
        <v>0</v>
      </c>
      <c r="AC27" s="643">
        <v>0</v>
      </c>
      <c r="AD27" s="643">
        <v>0</v>
      </c>
      <c r="AE27" s="643">
        <v>0</v>
      </c>
      <c r="AF27" s="643">
        <v>0</v>
      </c>
      <c r="AG27" s="643">
        <v>7</v>
      </c>
      <c r="AH27" s="643">
        <v>517</v>
      </c>
      <c r="AI27" s="643">
        <v>504</v>
      </c>
      <c r="AJ27" s="643">
        <v>3</v>
      </c>
      <c r="AK27" s="643">
        <v>6</v>
      </c>
      <c r="AL27" s="643">
        <v>20</v>
      </c>
      <c r="AM27" s="643">
        <v>0</v>
      </c>
      <c r="AN27" s="643">
        <v>0</v>
      </c>
      <c r="AO27" s="643">
        <v>0</v>
      </c>
      <c r="AP27" s="644">
        <f t="shared" si="7"/>
        <v>1214</v>
      </c>
      <c r="AT27" s="414"/>
      <c r="AU27" s="414"/>
      <c r="AV27" s="414"/>
      <c r="AW27" s="414"/>
      <c r="AX27" s="414"/>
      <c r="AY27" s="414"/>
      <c r="AZ27" s="414"/>
      <c r="BA27" s="414"/>
      <c r="BB27" s="414"/>
      <c r="BC27" s="414"/>
      <c r="BD27" s="414"/>
      <c r="BE27" s="414"/>
      <c r="BF27" s="414"/>
      <c r="BG27" s="414"/>
      <c r="BH27" s="414"/>
      <c r="BI27" s="414"/>
      <c r="BJ27" s="414"/>
      <c r="BK27" s="414"/>
      <c r="BL27" s="414"/>
      <c r="BM27" s="414"/>
      <c r="BN27" s="414"/>
      <c r="BO27" s="414"/>
      <c r="BP27" s="414"/>
      <c r="BQ27" s="414"/>
      <c r="BR27" s="414"/>
      <c r="BS27" s="414"/>
      <c r="BT27" s="414"/>
      <c r="BU27" s="414"/>
      <c r="BV27" s="414"/>
      <c r="BW27" s="414"/>
      <c r="BX27" s="414"/>
      <c r="BY27" s="414"/>
      <c r="BZ27" s="414"/>
      <c r="CA27" s="414"/>
      <c r="CB27" s="414"/>
      <c r="CC27" s="414"/>
      <c r="CD27" s="414"/>
      <c r="CE27" s="414"/>
      <c r="CF27" s="414"/>
      <c r="CG27" s="414"/>
      <c r="CH27" s="414"/>
      <c r="CI27" s="414"/>
      <c r="CJ27" s="414"/>
      <c r="CK27" s="414"/>
      <c r="CL27" s="414"/>
      <c r="CM27" s="414"/>
      <c r="CN27" s="414"/>
      <c r="CO27" s="414"/>
      <c r="CP27" s="414"/>
      <c r="CQ27" s="414"/>
      <c r="CR27" s="414"/>
      <c r="CS27" s="414"/>
      <c r="CT27" s="414"/>
      <c r="CU27" s="414"/>
      <c r="CV27" s="414"/>
      <c r="CW27" s="414"/>
      <c r="CX27" s="414"/>
      <c r="CY27" s="414"/>
      <c r="CZ27" s="414"/>
      <c r="DA27" s="414"/>
      <c r="DB27" s="414"/>
      <c r="DC27" s="414"/>
      <c r="DD27" s="414"/>
      <c r="DE27" s="414"/>
      <c r="DF27" s="414"/>
      <c r="DG27" s="414"/>
      <c r="DH27" s="414"/>
      <c r="DI27" s="414"/>
      <c r="DJ27" s="414"/>
      <c r="DK27" s="414"/>
      <c r="DL27" s="414"/>
      <c r="DM27" s="414"/>
      <c r="DN27" s="414"/>
      <c r="DO27" s="414"/>
      <c r="DP27" s="414"/>
      <c r="DQ27" s="414"/>
      <c r="DR27" s="414"/>
      <c r="DS27" s="414"/>
      <c r="DT27" s="414"/>
      <c r="DU27" s="414"/>
      <c r="DV27" s="414"/>
      <c r="DW27" s="414"/>
      <c r="DX27" s="414"/>
    </row>
    <row r="28" spans="1:128" s="286" customFormat="1" ht="21" customHeight="1" x14ac:dyDescent="0.35">
      <c r="A28" s="245"/>
      <c r="B28" s="285" t="s">
        <v>72</v>
      </c>
      <c r="C28" s="643">
        <v>0</v>
      </c>
      <c r="D28" s="643">
        <v>0</v>
      </c>
      <c r="E28" s="643">
        <v>0</v>
      </c>
      <c r="F28" s="643">
        <v>0</v>
      </c>
      <c r="G28" s="643">
        <v>0</v>
      </c>
      <c r="H28" s="643">
        <v>0</v>
      </c>
      <c r="I28" s="643">
        <v>0</v>
      </c>
      <c r="J28" s="643">
        <v>0</v>
      </c>
      <c r="K28" s="643">
        <v>0</v>
      </c>
      <c r="L28" s="643">
        <v>0</v>
      </c>
      <c r="M28" s="643">
        <v>0</v>
      </c>
      <c r="N28" s="643">
        <v>0</v>
      </c>
      <c r="O28" s="643">
        <v>0</v>
      </c>
      <c r="P28" s="643">
        <v>0</v>
      </c>
      <c r="Q28" s="643">
        <v>0</v>
      </c>
      <c r="R28" s="643">
        <f t="shared" si="6"/>
        <v>0</v>
      </c>
      <c r="S28" s="643">
        <v>0</v>
      </c>
      <c r="T28" s="643">
        <v>57</v>
      </c>
      <c r="U28" s="643">
        <v>0</v>
      </c>
      <c r="V28" s="643">
        <v>0</v>
      </c>
      <c r="W28" s="643">
        <v>203</v>
      </c>
      <c r="X28" s="643">
        <v>4</v>
      </c>
      <c r="Y28" s="643">
        <v>0</v>
      </c>
      <c r="Z28" s="643">
        <v>3</v>
      </c>
      <c r="AA28" s="643">
        <v>0</v>
      </c>
      <c r="AB28" s="643">
        <v>0</v>
      </c>
      <c r="AC28" s="643">
        <v>0</v>
      </c>
      <c r="AD28" s="643">
        <v>3</v>
      </c>
      <c r="AE28" s="643">
        <v>0</v>
      </c>
      <c r="AF28" s="643">
        <v>0</v>
      </c>
      <c r="AG28" s="643">
        <v>12</v>
      </c>
      <c r="AH28" s="643">
        <v>1109</v>
      </c>
      <c r="AI28" s="643">
        <v>1258</v>
      </c>
      <c r="AJ28" s="643">
        <v>26</v>
      </c>
      <c r="AK28" s="643">
        <v>55</v>
      </c>
      <c r="AL28" s="643">
        <v>46</v>
      </c>
      <c r="AM28" s="643">
        <v>8</v>
      </c>
      <c r="AN28" s="643">
        <v>0</v>
      </c>
      <c r="AO28" s="643">
        <v>0</v>
      </c>
      <c r="AP28" s="644">
        <f t="shared" si="7"/>
        <v>2784</v>
      </c>
      <c r="AT28" s="414"/>
      <c r="AU28" s="414"/>
      <c r="AV28" s="414"/>
      <c r="AW28" s="414"/>
      <c r="AX28" s="414"/>
      <c r="AY28" s="414"/>
      <c r="AZ28" s="414"/>
      <c r="BA28" s="414"/>
      <c r="BB28" s="414"/>
      <c r="BC28" s="414"/>
      <c r="BD28" s="414"/>
      <c r="BE28" s="414"/>
      <c r="BF28" s="414"/>
      <c r="BG28" s="414"/>
      <c r="BH28" s="414"/>
      <c r="BI28" s="414"/>
      <c r="BJ28" s="414"/>
      <c r="BK28" s="414"/>
      <c r="BL28" s="414"/>
      <c r="BM28" s="414"/>
      <c r="BN28" s="414"/>
      <c r="BO28" s="414"/>
      <c r="BP28" s="414"/>
      <c r="BQ28" s="414"/>
      <c r="BR28" s="414"/>
      <c r="BS28" s="414"/>
      <c r="BT28" s="414"/>
      <c r="BU28" s="414"/>
      <c r="BV28" s="414"/>
      <c r="BW28" s="414"/>
      <c r="BX28" s="414"/>
      <c r="BY28" s="414"/>
      <c r="BZ28" s="414"/>
      <c r="CA28" s="414"/>
      <c r="CB28" s="414"/>
      <c r="CC28" s="414"/>
      <c r="CD28" s="414"/>
      <c r="CE28" s="414"/>
      <c r="CF28" s="414"/>
      <c r="CG28" s="414"/>
      <c r="CH28" s="414"/>
      <c r="CI28" s="414"/>
      <c r="CJ28" s="414"/>
      <c r="CK28" s="414"/>
      <c r="CL28" s="414"/>
      <c r="CM28" s="414"/>
      <c r="CN28" s="414"/>
      <c r="CO28" s="414"/>
      <c r="CP28" s="414"/>
      <c r="CQ28" s="414"/>
      <c r="CR28" s="414"/>
      <c r="CS28" s="414"/>
      <c r="CT28" s="414"/>
      <c r="CU28" s="414"/>
      <c r="CV28" s="414"/>
      <c r="CW28" s="414"/>
      <c r="CX28" s="414"/>
      <c r="CY28" s="414"/>
      <c r="CZ28" s="414"/>
      <c r="DA28" s="414"/>
      <c r="DB28" s="414"/>
      <c r="DC28" s="414"/>
      <c r="DD28" s="414"/>
      <c r="DE28" s="414"/>
      <c r="DF28" s="414"/>
      <c r="DG28" s="414"/>
      <c r="DH28" s="414"/>
      <c r="DI28" s="414"/>
      <c r="DJ28" s="414"/>
      <c r="DK28" s="414"/>
      <c r="DL28" s="414"/>
      <c r="DM28" s="414"/>
      <c r="DN28" s="414"/>
      <c r="DO28" s="414"/>
      <c r="DP28" s="414"/>
      <c r="DQ28" s="414"/>
      <c r="DR28" s="414"/>
      <c r="DS28" s="414"/>
      <c r="DT28" s="414"/>
      <c r="DU28" s="414"/>
      <c r="DV28" s="414"/>
      <c r="DW28" s="414"/>
      <c r="DX28" s="414"/>
    </row>
    <row r="29" spans="1:128" s="291" customFormat="1" ht="26.4" customHeight="1" x14ac:dyDescent="0.35">
      <c r="A29" s="289" t="s">
        <v>73</v>
      </c>
      <c r="B29" s="294"/>
      <c r="C29" s="647">
        <f t="shared" ref="C29:AO29" si="8">SUM(C30:C37)</f>
        <v>0</v>
      </c>
      <c r="D29" s="647">
        <f t="shared" si="8"/>
        <v>0</v>
      </c>
      <c r="E29" s="647">
        <f t="shared" si="8"/>
        <v>0</v>
      </c>
      <c r="F29" s="647">
        <f t="shared" si="8"/>
        <v>0</v>
      </c>
      <c r="G29" s="647">
        <f t="shared" si="8"/>
        <v>0</v>
      </c>
      <c r="H29" s="647">
        <f t="shared" si="8"/>
        <v>0</v>
      </c>
      <c r="I29" s="647">
        <f t="shared" si="8"/>
        <v>0</v>
      </c>
      <c r="J29" s="647">
        <f t="shared" si="8"/>
        <v>0</v>
      </c>
      <c r="K29" s="647">
        <f t="shared" si="8"/>
        <v>0</v>
      </c>
      <c r="L29" s="647">
        <f t="shared" si="8"/>
        <v>0</v>
      </c>
      <c r="M29" s="647">
        <f t="shared" si="8"/>
        <v>0</v>
      </c>
      <c r="N29" s="647">
        <f t="shared" si="8"/>
        <v>0</v>
      </c>
      <c r="O29" s="647">
        <f t="shared" si="8"/>
        <v>0</v>
      </c>
      <c r="P29" s="647">
        <f t="shared" si="8"/>
        <v>0</v>
      </c>
      <c r="Q29" s="647">
        <f t="shared" si="8"/>
        <v>0</v>
      </c>
      <c r="R29" s="647">
        <f t="shared" ref="R29" si="9">SUM(R30:R37)</f>
        <v>0</v>
      </c>
      <c r="S29" s="647">
        <f t="shared" si="8"/>
        <v>0</v>
      </c>
      <c r="T29" s="647">
        <f t="shared" si="8"/>
        <v>273</v>
      </c>
      <c r="U29" s="647">
        <f t="shared" si="8"/>
        <v>254</v>
      </c>
      <c r="V29" s="647">
        <f t="shared" si="8"/>
        <v>0</v>
      </c>
      <c r="W29" s="647">
        <f t="shared" si="8"/>
        <v>2031</v>
      </c>
      <c r="X29" s="647">
        <f t="shared" si="8"/>
        <v>82</v>
      </c>
      <c r="Y29" s="647">
        <f t="shared" si="8"/>
        <v>0</v>
      </c>
      <c r="Z29" s="647">
        <f t="shared" si="8"/>
        <v>56</v>
      </c>
      <c r="AA29" s="647">
        <f t="shared" si="8"/>
        <v>0</v>
      </c>
      <c r="AB29" s="647">
        <f t="shared" si="8"/>
        <v>0</v>
      </c>
      <c r="AC29" s="647">
        <f t="shared" si="8"/>
        <v>0</v>
      </c>
      <c r="AD29" s="647">
        <f t="shared" si="8"/>
        <v>38</v>
      </c>
      <c r="AE29" s="647">
        <f t="shared" si="8"/>
        <v>19</v>
      </c>
      <c r="AF29" s="647">
        <f t="shared" si="8"/>
        <v>0</v>
      </c>
      <c r="AG29" s="647">
        <f t="shared" si="8"/>
        <v>97</v>
      </c>
      <c r="AH29" s="647">
        <f t="shared" si="8"/>
        <v>8581</v>
      </c>
      <c r="AI29" s="647">
        <f t="shared" si="8"/>
        <v>6371</v>
      </c>
      <c r="AJ29" s="647">
        <f t="shared" si="8"/>
        <v>191</v>
      </c>
      <c r="AK29" s="647">
        <f t="shared" si="8"/>
        <v>172</v>
      </c>
      <c r="AL29" s="647">
        <f t="shared" si="8"/>
        <v>329</v>
      </c>
      <c r="AM29" s="647">
        <f t="shared" si="8"/>
        <v>206</v>
      </c>
      <c r="AN29" s="647">
        <f t="shared" si="8"/>
        <v>0</v>
      </c>
      <c r="AO29" s="647">
        <f t="shared" si="8"/>
        <v>0</v>
      </c>
      <c r="AP29" s="648">
        <f t="shared" ref="AP29" si="10">SUM(AP30:AP37)</f>
        <v>18700</v>
      </c>
      <c r="AR29" s="286"/>
      <c r="AT29" s="446"/>
      <c r="AU29" s="446"/>
      <c r="AV29" s="446"/>
      <c r="AW29" s="446"/>
      <c r="AX29" s="446"/>
      <c r="AY29" s="446"/>
      <c r="AZ29" s="446"/>
      <c r="BA29" s="446"/>
      <c r="BB29" s="446"/>
      <c r="BC29" s="446"/>
      <c r="BD29" s="446"/>
      <c r="BE29" s="446"/>
      <c r="BF29" s="446"/>
      <c r="BG29" s="446"/>
      <c r="BH29" s="446"/>
      <c r="BI29" s="446"/>
      <c r="BJ29" s="446"/>
      <c r="BK29" s="446"/>
      <c r="BL29" s="446"/>
      <c r="BM29" s="446"/>
      <c r="BN29" s="446"/>
      <c r="BO29" s="446"/>
      <c r="BP29" s="446"/>
      <c r="BQ29" s="446"/>
      <c r="BR29" s="446"/>
      <c r="BS29" s="446"/>
      <c r="BT29" s="446"/>
      <c r="BU29" s="446"/>
      <c r="BV29" s="446"/>
      <c r="BW29" s="446"/>
      <c r="BX29" s="446"/>
      <c r="BY29" s="446"/>
      <c r="BZ29" s="446"/>
      <c r="CA29" s="446"/>
      <c r="CB29" s="446"/>
      <c r="CC29" s="446"/>
      <c r="CD29" s="446"/>
      <c r="CE29" s="446"/>
      <c r="CF29" s="446"/>
      <c r="CG29" s="446"/>
      <c r="CH29" s="446"/>
      <c r="CI29" s="446"/>
      <c r="CJ29" s="446"/>
      <c r="CK29" s="446"/>
      <c r="CL29" s="446"/>
      <c r="CM29" s="446"/>
      <c r="CN29" s="446"/>
      <c r="CO29" s="446"/>
      <c r="CP29" s="446"/>
      <c r="CQ29" s="446"/>
      <c r="CR29" s="446"/>
      <c r="CS29" s="446"/>
      <c r="CT29" s="446"/>
      <c r="CU29" s="446"/>
      <c r="CV29" s="446"/>
      <c r="CW29" s="446"/>
      <c r="CX29" s="446"/>
      <c r="CY29" s="446"/>
      <c r="CZ29" s="446"/>
      <c r="DA29" s="446"/>
      <c r="DB29" s="446"/>
      <c r="DC29" s="446"/>
      <c r="DD29" s="446"/>
      <c r="DE29" s="446"/>
      <c r="DF29" s="446"/>
      <c r="DG29" s="446"/>
      <c r="DH29" s="446"/>
      <c r="DI29" s="446"/>
      <c r="DJ29" s="446"/>
      <c r="DK29" s="446"/>
      <c r="DL29" s="446"/>
      <c r="DM29" s="446"/>
      <c r="DN29" s="446"/>
      <c r="DO29" s="446"/>
      <c r="DP29" s="446"/>
      <c r="DQ29" s="446"/>
      <c r="DR29" s="446"/>
      <c r="DS29" s="446"/>
      <c r="DT29" s="446"/>
      <c r="DU29" s="446"/>
      <c r="DV29" s="446"/>
      <c r="DW29" s="446"/>
      <c r="DX29" s="446"/>
    </row>
    <row r="30" spans="1:128" s="286" customFormat="1" ht="21" customHeight="1" x14ac:dyDescent="0.35">
      <c r="A30" s="245"/>
      <c r="B30" s="285" t="s">
        <v>74</v>
      </c>
      <c r="C30" s="643">
        <v>0</v>
      </c>
      <c r="D30" s="643">
        <v>0</v>
      </c>
      <c r="E30" s="643">
        <v>0</v>
      </c>
      <c r="F30" s="643">
        <v>0</v>
      </c>
      <c r="G30" s="643">
        <v>0</v>
      </c>
      <c r="H30" s="643">
        <v>0</v>
      </c>
      <c r="I30" s="643">
        <v>0</v>
      </c>
      <c r="J30" s="643">
        <v>0</v>
      </c>
      <c r="K30" s="643">
        <v>0</v>
      </c>
      <c r="L30" s="643">
        <v>0</v>
      </c>
      <c r="M30" s="643">
        <v>0</v>
      </c>
      <c r="N30" s="643">
        <v>0</v>
      </c>
      <c r="O30" s="643">
        <v>0</v>
      </c>
      <c r="P30" s="643">
        <v>0</v>
      </c>
      <c r="Q30" s="643">
        <v>0</v>
      </c>
      <c r="R30" s="643">
        <f t="shared" ref="R30:R37" si="11">SUM(E30:Q30)</f>
        <v>0</v>
      </c>
      <c r="S30" s="643">
        <v>0</v>
      </c>
      <c r="T30" s="643">
        <v>39</v>
      </c>
      <c r="U30" s="643">
        <v>157</v>
      </c>
      <c r="V30" s="643">
        <v>0</v>
      </c>
      <c r="W30" s="643">
        <v>524</v>
      </c>
      <c r="X30" s="643">
        <v>35</v>
      </c>
      <c r="Y30" s="643">
        <v>0</v>
      </c>
      <c r="Z30" s="643">
        <v>43</v>
      </c>
      <c r="AA30" s="643">
        <v>0</v>
      </c>
      <c r="AB30" s="643">
        <v>0</v>
      </c>
      <c r="AC30" s="643">
        <v>0</v>
      </c>
      <c r="AD30" s="643">
        <v>38</v>
      </c>
      <c r="AE30" s="643">
        <v>0</v>
      </c>
      <c r="AF30" s="643">
        <v>0</v>
      </c>
      <c r="AG30" s="643">
        <v>28</v>
      </c>
      <c r="AH30" s="643">
        <v>4288</v>
      </c>
      <c r="AI30" s="643">
        <v>1705</v>
      </c>
      <c r="AJ30" s="643">
        <v>172</v>
      </c>
      <c r="AK30" s="643">
        <v>58</v>
      </c>
      <c r="AL30" s="643">
        <v>127</v>
      </c>
      <c r="AM30" s="643">
        <v>205</v>
      </c>
      <c r="AN30" s="643">
        <v>0</v>
      </c>
      <c r="AO30" s="643">
        <v>0</v>
      </c>
      <c r="AP30" s="644">
        <f t="shared" ref="AP30:AP38" si="12">SUM(S30:AO30)+R30+C30+D30</f>
        <v>7419</v>
      </c>
      <c r="AT30" s="414"/>
      <c r="AU30" s="414"/>
      <c r="AV30" s="414"/>
      <c r="AW30" s="414"/>
      <c r="AX30" s="414"/>
      <c r="AY30" s="414"/>
      <c r="AZ30" s="414"/>
      <c r="BA30" s="414"/>
      <c r="BB30" s="414"/>
      <c r="BC30" s="414"/>
      <c r="BD30" s="414"/>
      <c r="BE30" s="414"/>
      <c r="BF30" s="414"/>
      <c r="BG30" s="414"/>
      <c r="BH30" s="414"/>
      <c r="BI30" s="414"/>
      <c r="BJ30" s="414"/>
      <c r="BK30" s="414"/>
      <c r="BL30" s="414"/>
      <c r="BM30" s="414"/>
      <c r="BN30" s="414"/>
      <c r="BO30" s="414"/>
      <c r="BP30" s="414"/>
      <c r="BQ30" s="414"/>
      <c r="BR30" s="414"/>
      <c r="BS30" s="414"/>
      <c r="BT30" s="414"/>
      <c r="BU30" s="414"/>
      <c r="BV30" s="414"/>
      <c r="BW30" s="414"/>
      <c r="BX30" s="414"/>
      <c r="BY30" s="414"/>
      <c r="BZ30" s="414"/>
      <c r="CA30" s="414"/>
      <c r="CB30" s="414"/>
      <c r="CC30" s="414"/>
      <c r="CD30" s="414"/>
      <c r="CE30" s="414"/>
      <c r="CF30" s="414"/>
      <c r="CG30" s="414"/>
      <c r="CH30" s="414"/>
      <c r="CI30" s="414"/>
      <c r="CJ30" s="414"/>
      <c r="CK30" s="414"/>
      <c r="CL30" s="414"/>
      <c r="CM30" s="414"/>
      <c r="CN30" s="414"/>
      <c r="CO30" s="414"/>
      <c r="CP30" s="414"/>
      <c r="CQ30" s="414"/>
      <c r="CR30" s="414"/>
      <c r="CS30" s="414"/>
      <c r="CT30" s="414"/>
      <c r="CU30" s="414"/>
      <c r="CV30" s="414"/>
      <c r="CW30" s="414"/>
      <c r="CX30" s="414"/>
      <c r="CY30" s="414"/>
      <c r="CZ30" s="414"/>
      <c r="DA30" s="414"/>
      <c r="DB30" s="414"/>
      <c r="DC30" s="414"/>
      <c r="DD30" s="414"/>
      <c r="DE30" s="414"/>
      <c r="DF30" s="414"/>
      <c r="DG30" s="414"/>
      <c r="DH30" s="414"/>
      <c r="DI30" s="414"/>
      <c r="DJ30" s="414"/>
      <c r="DK30" s="414"/>
      <c r="DL30" s="414"/>
      <c r="DM30" s="414"/>
      <c r="DN30" s="414"/>
      <c r="DO30" s="414"/>
      <c r="DP30" s="414"/>
      <c r="DQ30" s="414"/>
      <c r="DR30" s="414"/>
      <c r="DS30" s="414"/>
      <c r="DT30" s="414"/>
      <c r="DU30" s="414"/>
      <c r="DV30" s="414"/>
      <c r="DW30" s="414"/>
      <c r="DX30" s="414"/>
    </row>
    <row r="31" spans="1:128" s="286" customFormat="1" ht="21" customHeight="1" x14ac:dyDescent="0.35">
      <c r="A31" s="245"/>
      <c r="B31" s="285" t="s">
        <v>75</v>
      </c>
      <c r="C31" s="643">
        <v>0</v>
      </c>
      <c r="D31" s="643">
        <v>0</v>
      </c>
      <c r="E31" s="643">
        <v>0</v>
      </c>
      <c r="F31" s="643">
        <v>0</v>
      </c>
      <c r="G31" s="643">
        <v>0</v>
      </c>
      <c r="H31" s="643">
        <v>0</v>
      </c>
      <c r="I31" s="643">
        <v>0</v>
      </c>
      <c r="J31" s="643">
        <v>0</v>
      </c>
      <c r="K31" s="643">
        <v>0</v>
      </c>
      <c r="L31" s="643">
        <v>0</v>
      </c>
      <c r="M31" s="643">
        <v>0</v>
      </c>
      <c r="N31" s="643">
        <v>0</v>
      </c>
      <c r="O31" s="643">
        <v>0</v>
      </c>
      <c r="P31" s="643">
        <v>0</v>
      </c>
      <c r="Q31" s="643">
        <v>0</v>
      </c>
      <c r="R31" s="643">
        <f t="shared" si="11"/>
        <v>0</v>
      </c>
      <c r="S31" s="643">
        <v>0</v>
      </c>
      <c r="T31" s="643">
        <v>11</v>
      </c>
      <c r="U31" s="643">
        <v>0</v>
      </c>
      <c r="V31" s="643">
        <v>0</v>
      </c>
      <c r="W31" s="643">
        <v>16</v>
      </c>
      <c r="X31" s="643">
        <v>3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2</v>
      </c>
      <c r="AH31" s="643">
        <v>117</v>
      </c>
      <c r="AI31" s="643">
        <v>221</v>
      </c>
      <c r="AJ31" s="643">
        <v>0</v>
      </c>
      <c r="AK31" s="643">
        <v>0</v>
      </c>
      <c r="AL31" s="643">
        <v>9</v>
      </c>
      <c r="AM31" s="643">
        <v>0</v>
      </c>
      <c r="AN31" s="643">
        <v>0</v>
      </c>
      <c r="AO31" s="643">
        <v>0</v>
      </c>
      <c r="AP31" s="644">
        <f t="shared" si="12"/>
        <v>379</v>
      </c>
      <c r="AT31" s="414"/>
      <c r="AU31" s="414"/>
      <c r="AV31" s="414"/>
      <c r="AW31" s="414"/>
      <c r="AX31" s="414"/>
      <c r="AY31" s="414"/>
      <c r="AZ31" s="414"/>
      <c r="BA31" s="414"/>
      <c r="BB31" s="414"/>
      <c r="BC31" s="414"/>
      <c r="BD31" s="414"/>
      <c r="BE31" s="414"/>
      <c r="BF31" s="414"/>
      <c r="BG31" s="414"/>
      <c r="BH31" s="414"/>
      <c r="BI31" s="414"/>
      <c r="BJ31" s="414"/>
      <c r="BK31" s="414"/>
      <c r="BL31" s="414"/>
      <c r="BM31" s="414"/>
      <c r="BN31" s="414"/>
      <c r="BO31" s="414"/>
      <c r="BP31" s="414"/>
      <c r="BQ31" s="414"/>
      <c r="BR31" s="414"/>
      <c r="BS31" s="414"/>
      <c r="BT31" s="414"/>
      <c r="BU31" s="414"/>
      <c r="BV31" s="414"/>
      <c r="BW31" s="414"/>
      <c r="BX31" s="414"/>
      <c r="BY31" s="414"/>
      <c r="BZ31" s="414"/>
      <c r="CA31" s="414"/>
      <c r="CB31" s="414"/>
      <c r="CC31" s="414"/>
      <c r="CD31" s="414"/>
      <c r="CE31" s="414"/>
      <c r="CF31" s="414"/>
      <c r="CG31" s="414"/>
      <c r="CH31" s="414"/>
      <c r="CI31" s="414"/>
      <c r="CJ31" s="414"/>
      <c r="CK31" s="414"/>
      <c r="CL31" s="414"/>
      <c r="CM31" s="414"/>
      <c r="CN31" s="414"/>
      <c r="CO31" s="414"/>
      <c r="CP31" s="414"/>
      <c r="CQ31" s="414"/>
      <c r="CR31" s="414"/>
      <c r="CS31" s="414"/>
      <c r="CT31" s="414"/>
      <c r="CU31" s="414"/>
      <c r="CV31" s="414"/>
      <c r="CW31" s="414"/>
      <c r="CX31" s="414"/>
      <c r="CY31" s="414"/>
      <c r="CZ31" s="414"/>
      <c r="DA31" s="414"/>
      <c r="DB31" s="414"/>
      <c r="DC31" s="414"/>
      <c r="DD31" s="414"/>
      <c r="DE31" s="414"/>
      <c r="DF31" s="414"/>
      <c r="DG31" s="414"/>
      <c r="DH31" s="414"/>
      <c r="DI31" s="414"/>
      <c r="DJ31" s="414"/>
      <c r="DK31" s="414"/>
      <c r="DL31" s="414"/>
      <c r="DM31" s="414"/>
      <c r="DN31" s="414"/>
      <c r="DO31" s="414"/>
      <c r="DP31" s="414"/>
      <c r="DQ31" s="414"/>
      <c r="DR31" s="414"/>
      <c r="DS31" s="414"/>
      <c r="DT31" s="414"/>
      <c r="DU31" s="414"/>
      <c r="DV31" s="414"/>
      <c r="DW31" s="414"/>
      <c r="DX31" s="414"/>
    </row>
    <row r="32" spans="1:128" s="286" customFormat="1" ht="21" customHeight="1" x14ac:dyDescent="0.35">
      <c r="A32" s="245"/>
      <c r="B32" s="285" t="s">
        <v>76</v>
      </c>
      <c r="C32" s="643">
        <v>0</v>
      </c>
      <c r="D32" s="643">
        <v>0</v>
      </c>
      <c r="E32" s="643">
        <v>0</v>
      </c>
      <c r="F32" s="643">
        <v>0</v>
      </c>
      <c r="G32" s="643">
        <v>0</v>
      </c>
      <c r="H32" s="643">
        <v>0</v>
      </c>
      <c r="I32" s="643">
        <v>0</v>
      </c>
      <c r="J32" s="643">
        <v>0</v>
      </c>
      <c r="K32" s="643">
        <v>0</v>
      </c>
      <c r="L32" s="643">
        <v>0</v>
      </c>
      <c r="M32" s="643">
        <v>0</v>
      </c>
      <c r="N32" s="643">
        <v>0</v>
      </c>
      <c r="O32" s="643">
        <v>0</v>
      </c>
      <c r="P32" s="643">
        <v>0</v>
      </c>
      <c r="Q32" s="643">
        <v>0</v>
      </c>
      <c r="R32" s="643">
        <f t="shared" si="11"/>
        <v>0</v>
      </c>
      <c r="S32" s="643">
        <v>0</v>
      </c>
      <c r="T32" s="643">
        <v>4</v>
      </c>
      <c r="U32" s="643">
        <v>0</v>
      </c>
      <c r="V32" s="643">
        <v>0</v>
      </c>
      <c r="W32" s="643">
        <v>71</v>
      </c>
      <c r="X32" s="643">
        <v>7</v>
      </c>
      <c r="Y32" s="643">
        <v>0</v>
      </c>
      <c r="Z32" s="643">
        <v>0</v>
      </c>
      <c r="AA32" s="643">
        <v>0</v>
      </c>
      <c r="AB32" s="643">
        <v>0</v>
      </c>
      <c r="AC32" s="643">
        <v>0</v>
      </c>
      <c r="AD32" s="643">
        <v>0</v>
      </c>
      <c r="AE32" s="643">
        <v>0</v>
      </c>
      <c r="AF32" s="643">
        <v>0</v>
      </c>
      <c r="AG32" s="643">
        <v>7</v>
      </c>
      <c r="AH32" s="643">
        <v>455</v>
      </c>
      <c r="AI32" s="643">
        <v>478</v>
      </c>
      <c r="AJ32" s="643">
        <v>0</v>
      </c>
      <c r="AK32" s="643">
        <v>7</v>
      </c>
      <c r="AL32" s="643">
        <v>42</v>
      </c>
      <c r="AM32" s="643">
        <v>0</v>
      </c>
      <c r="AN32" s="643">
        <v>0</v>
      </c>
      <c r="AO32" s="643">
        <v>0</v>
      </c>
      <c r="AP32" s="644">
        <f t="shared" si="12"/>
        <v>1071</v>
      </c>
      <c r="AT32" s="414"/>
      <c r="AU32" s="414"/>
      <c r="AV32" s="414"/>
      <c r="AW32" s="414"/>
      <c r="AX32" s="414"/>
      <c r="AY32" s="414"/>
      <c r="AZ32" s="414"/>
      <c r="BA32" s="414"/>
      <c r="BB32" s="414"/>
      <c r="BC32" s="414"/>
      <c r="BD32" s="414"/>
      <c r="BE32" s="414"/>
      <c r="BF32" s="414"/>
      <c r="BG32" s="414"/>
      <c r="BH32" s="414"/>
      <c r="BI32" s="414"/>
      <c r="BJ32" s="414"/>
      <c r="BK32" s="414"/>
      <c r="BL32" s="414"/>
      <c r="BM32" s="414"/>
      <c r="BN32" s="414"/>
      <c r="BO32" s="414"/>
      <c r="BP32" s="414"/>
      <c r="BQ32" s="414"/>
      <c r="BR32" s="414"/>
      <c r="BS32" s="414"/>
      <c r="BT32" s="414"/>
      <c r="BU32" s="414"/>
      <c r="BV32" s="414"/>
      <c r="BW32" s="414"/>
      <c r="BX32" s="414"/>
      <c r="BY32" s="414"/>
      <c r="BZ32" s="414"/>
      <c r="CA32" s="414"/>
      <c r="CB32" s="414"/>
      <c r="CC32" s="414"/>
      <c r="CD32" s="414"/>
      <c r="CE32" s="414"/>
      <c r="CF32" s="414"/>
      <c r="CG32" s="414"/>
      <c r="CH32" s="414"/>
      <c r="CI32" s="414"/>
      <c r="CJ32" s="414"/>
      <c r="CK32" s="414"/>
      <c r="CL32" s="414"/>
      <c r="CM32" s="414"/>
      <c r="CN32" s="414"/>
      <c r="CO32" s="414"/>
      <c r="CP32" s="414"/>
      <c r="CQ32" s="414"/>
      <c r="CR32" s="414"/>
      <c r="CS32" s="414"/>
      <c r="CT32" s="414"/>
      <c r="CU32" s="414"/>
      <c r="CV32" s="414"/>
      <c r="CW32" s="414"/>
      <c r="CX32" s="414"/>
      <c r="CY32" s="414"/>
      <c r="CZ32" s="414"/>
      <c r="DA32" s="414"/>
      <c r="DB32" s="414"/>
      <c r="DC32" s="414"/>
      <c r="DD32" s="414"/>
      <c r="DE32" s="414"/>
      <c r="DF32" s="414"/>
      <c r="DG32" s="414"/>
      <c r="DH32" s="414"/>
      <c r="DI32" s="414"/>
      <c r="DJ32" s="414"/>
      <c r="DK32" s="414"/>
      <c r="DL32" s="414"/>
      <c r="DM32" s="414"/>
      <c r="DN32" s="414"/>
      <c r="DO32" s="414"/>
      <c r="DP32" s="414"/>
      <c r="DQ32" s="414"/>
      <c r="DR32" s="414"/>
      <c r="DS32" s="414"/>
      <c r="DT32" s="414"/>
      <c r="DU32" s="414"/>
      <c r="DV32" s="414"/>
      <c r="DW32" s="414"/>
      <c r="DX32" s="414"/>
    </row>
    <row r="33" spans="1:128" s="286" customFormat="1" ht="21" customHeight="1" x14ac:dyDescent="0.35">
      <c r="A33" s="245"/>
      <c r="B33" s="285" t="s">
        <v>77</v>
      </c>
      <c r="C33" s="643">
        <v>0</v>
      </c>
      <c r="D33" s="643">
        <v>0</v>
      </c>
      <c r="E33" s="643">
        <v>0</v>
      </c>
      <c r="F33" s="643">
        <v>0</v>
      </c>
      <c r="G33" s="643">
        <v>0</v>
      </c>
      <c r="H33" s="643">
        <v>0</v>
      </c>
      <c r="I33" s="643">
        <v>0</v>
      </c>
      <c r="J33" s="643">
        <v>0</v>
      </c>
      <c r="K33" s="643">
        <v>0</v>
      </c>
      <c r="L33" s="643">
        <v>0</v>
      </c>
      <c r="M33" s="643">
        <v>0</v>
      </c>
      <c r="N33" s="643">
        <v>0</v>
      </c>
      <c r="O33" s="643">
        <v>0</v>
      </c>
      <c r="P33" s="643">
        <v>0</v>
      </c>
      <c r="Q33" s="643">
        <v>0</v>
      </c>
      <c r="R33" s="643">
        <f t="shared" si="11"/>
        <v>0</v>
      </c>
      <c r="S33" s="643">
        <v>0</v>
      </c>
      <c r="T33" s="643">
        <v>190</v>
      </c>
      <c r="U33" s="643">
        <v>86</v>
      </c>
      <c r="V33" s="643">
        <v>0</v>
      </c>
      <c r="W33" s="643">
        <v>412</v>
      </c>
      <c r="X33" s="643">
        <v>15</v>
      </c>
      <c r="Y33" s="643">
        <v>0</v>
      </c>
      <c r="Z33" s="643">
        <v>7</v>
      </c>
      <c r="AA33" s="643">
        <v>0</v>
      </c>
      <c r="AB33" s="643">
        <v>0</v>
      </c>
      <c r="AC33" s="643">
        <v>0</v>
      </c>
      <c r="AD33" s="643">
        <v>0</v>
      </c>
      <c r="AE33" s="643">
        <v>0</v>
      </c>
      <c r="AF33" s="643">
        <v>0</v>
      </c>
      <c r="AG33" s="643">
        <v>23</v>
      </c>
      <c r="AH33" s="643">
        <v>1028</v>
      </c>
      <c r="AI33" s="643">
        <v>1964</v>
      </c>
      <c r="AJ33" s="643">
        <v>0</v>
      </c>
      <c r="AK33" s="643">
        <v>17</v>
      </c>
      <c r="AL33" s="643">
        <v>50</v>
      </c>
      <c r="AM33" s="643">
        <v>0</v>
      </c>
      <c r="AN33" s="643">
        <v>0</v>
      </c>
      <c r="AO33" s="643">
        <v>0</v>
      </c>
      <c r="AP33" s="644">
        <f t="shared" si="12"/>
        <v>3792</v>
      </c>
      <c r="AT33" s="414"/>
      <c r="AU33" s="414"/>
      <c r="AV33" s="414"/>
      <c r="AW33" s="414"/>
      <c r="AX33" s="414"/>
      <c r="AY33" s="414"/>
      <c r="AZ33" s="414"/>
      <c r="BA33" s="414"/>
      <c r="BB33" s="414"/>
      <c r="BC33" s="414"/>
      <c r="BD33" s="414"/>
      <c r="BE33" s="414"/>
      <c r="BF33" s="414"/>
      <c r="BG33" s="414"/>
      <c r="BH33" s="414"/>
      <c r="BI33" s="414"/>
      <c r="BJ33" s="414"/>
      <c r="BK33" s="414"/>
      <c r="BL33" s="414"/>
      <c r="BM33" s="414"/>
      <c r="BN33" s="414"/>
      <c r="BO33" s="414"/>
      <c r="BP33" s="414"/>
      <c r="BQ33" s="414"/>
      <c r="BR33" s="414"/>
      <c r="BS33" s="414"/>
      <c r="BT33" s="414"/>
      <c r="BU33" s="414"/>
      <c r="BV33" s="414"/>
      <c r="BW33" s="414"/>
      <c r="BX33" s="414"/>
      <c r="BY33" s="414"/>
      <c r="BZ33" s="414"/>
      <c r="CA33" s="414"/>
      <c r="CB33" s="414"/>
      <c r="CC33" s="414"/>
      <c r="CD33" s="414"/>
      <c r="CE33" s="414"/>
      <c r="CF33" s="414"/>
      <c r="CG33" s="414"/>
      <c r="CH33" s="414"/>
      <c r="CI33" s="414"/>
      <c r="CJ33" s="414"/>
      <c r="CK33" s="414"/>
      <c r="CL33" s="414"/>
      <c r="CM33" s="414"/>
      <c r="CN33" s="414"/>
      <c r="CO33" s="414"/>
      <c r="CP33" s="414"/>
      <c r="CQ33" s="414"/>
      <c r="CR33" s="414"/>
      <c r="CS33" s="414"/>
      <c r="CT33" s="414"/>
      <c r="CU33" s="414"/>
      <c r="CV33" s="414"/>
      <c r="CW33" s="414"/>
      <c r="CX33" s="414"/>
      <c r="CY33" s="414"/>
      <c r="CZ33" s="414"/>
      <c r="DA33" s="414"/>
      <c r="DB33" s="414"/>
      <c r="DC33" s="414"/>
      <c r="DD33" s="414"/>
      <c r="DE33" s="414"/>
      <c r="DF33" s="414"/>
      <c r="DG33" s="414"/>
      <c r="DH33" s="414"/>
      <c r="DI33" s="414"/>
      <c r="DJ33" s="414"/>
      <c r="DK33" s="414"/>
      <c r="DL33" s="414"/>
      <c r="DM33" s="414"/>
      <c r="DN33" s="414"/>
      <c r="DO33" s="414"/>
      <c r="DP33" s="414"/>
      <c r="DQ33" s="414"/>
      <c r="DR33" s="414"/>
      <c r="DS33" s="414"/>
      <c r="DT33" s="414"/>
      <c r="DU33" s="414"/>
      <c r="DV33" s="414"/>
      <c r="DW33" s="414"/>
      <c r="DX33" s="414"/>
    </row>
    <row r="34" spans="1:128" s="286" customFormat="1" ht="21" customHeight="1" x14ac:dyDescent="0.35">
      <c r="A34" s="245"/>
      <c r="B34" s="285" t="s">
        <v>78</v>
      </c>
      <c r="C34" s="643">
        <v>0</v>
      </c>
      <c r="D34" s="643">
        <v>0</v>
      </c>
      <c r="E34" s="643">
        <v>0</v>
      </c>
      <c r="F34" s="643">
        <v>0</v>
      </c>
      <c r="G34" s="643">
        <v>0</v>
      </c>
      <c r="H34" s="643">
        <v>0</v>
      </c>
      <c r="I34" s="643">
        <v>0</v>
      </c>
      <c r="J34" s="643">
        <v>0</v>
      </c>
      <c r="K34" s="643">
        <v>0</v>
      </c>
      <c r="L34" s="643">
        <v>0</v>
      </c>
      <c r="M34" s="643">
        <v>0</v>
      </c>
      <c r="N34" s="643">
        <v>0</v>
      </c>
      <c r="O34" s="643">
        <v>0</v>
      </c>
      <c r="P34" s="643">
        <v>0</v>
      </c>
      <c r="Q34" s="643">
        <v>0</v>
      </c>
      <c r="R34" s="643">
        <f t="shared" si="11"/>
        <v>0</v>
      </c>
      <c r="S34" s="643">
        <v>0</v>
      </c>
      <c r="T34" s="643">
        <v>2</v>
      </c>
      <c r="U34" s="643">
        <v>0</v>
      </c>
      <c r="V34" s="643">
        <v>0</v>
      </c>
      <c r="W34" s="643">
        <v>835</v>
      </c>
      <c r="X34" s="643">
        <v>5</v>
      </c>
      <c r="Y34" s="643">
        <v>0</v>
      </c>
      <c r="Z34" s="643">
        <v>3</v>
      </c>
      <c r="AA34" s="643">
        <v>0</v>
      </c>
      <c r="AB34" s="643">
        <v>0</v>
      </c>
      <c r="AC34" s="643">
        <v>0</v>
      </c>
      <c r="AD34" s="643">
        <v>0</v>
      </c>
      <c r="AE34" s="643">
        <v>4</v>
      </c>
      <c r="AF34" s="643">
        <v>0</v>
      </c>
      <c r="AG34" s="643">
        <v>24</v>
      </c>
      <c r="AH34" s="643">
        <v>1067</v>
      </c>
      <c r="AI34" s="643">
        <v>577</v>
      </c>
      <c r="AJ34" s="643">
        <v>0</v>
      </c>
      <c r="AK34" s="643">
        <v>5</v>
      </c>
      <c r="AL34" s="643">
        <v>32</v>
      </c>
      <c r="AM34" s="643">
        <v>0</v>
      </c>
      <c r="AN34" s="643">
        <v>0</v>
      </c>
      <c r="AO34" s="643">
        <v>0</v>
      </c>
      <c r="AP34" s="644">
        <f t="shared" si="12"/>
        <v>2554</v>
      </c>
      <c r="AT34" s="414"/>
      <c r="AU34" s="414"/>
      <c r="AV34" s="414"/>
      <c r="AW34" s="414"/>
      <c r="AX34" s="414"/>
      <c r="AY34" s="414"/>
      <c r="AZ34" s="414"/>
      <c r="BA34" s="414"/>
      <c r="BB34" s="414"/>
      <c r="BC34" s="414"/>
      <c r="BD34" s="414"/>
      <c r="BE34" s="414"/>
      <c r="BF34" s="414"/>
      <c r="BG34" s="414"/>
      <c r="BH34" s="414"/>
      <c r="BI34" s="414"/>
      <c r="BJ34" s="414"/>
      <c r="BK34" s="414"/>
      <c r="BL34" s="414"/>
      <c r="BM34" s="414"/>
      <c r="BN34" s="414"/>
      <c r="BO34" s="414"/>
      <c r="BP34" s="414"/>
      <c r="BQ34" s="414"/>
      <c r="BR34" s="414"/>
      <c r="BS34" s="414"/>
      <c r="BT34" s="414"/>
      <c r="BU34" s="414"/>
      <c r="BV34" s="414"/>
      <c r="BW34" s="414"/>
      <c r="BX34" s="414"/>
      <c r="BY34" s="414"/>
      <c r="BZ34" s="414"/>
      <c r="CA34" s="414"/>
      <c r="CB34" s="414"/>
      <c r="CC34" s="414"/>
      <c r="CD34" s="414"/>
      <c r="CE34" s="414"/>
      <c r="CF34" s="414"/>
      <c r="CG34" s="414"/>
      <c r="CH34" s="414"/>
      <c r="CI34" s="414"/>
      <c r="CJ34" s="414"/>
      <c r="CK34" s="414"/>
      <c r="CL34" s="414"/>
      <c r="CM34" s="414"/>
      <c r="CN34" s="414"/>
      <c r="CO34" s="414"/>
      <c r="CP34" s="414"/>
      <c r="CQ34" s="414"/>
      <c r="CR34" s="414"/>
      <c r="CS34" s="414"/>
      <c r="CT34" s="414"/>
      <c r="CU34" s="414"/>
      <c r="CV34" s="414"/>
      <c r="CW34" s="414"/>
      <c r="CX34" s="414"/>
      <c r="CY34" s="414"/>
      <c r="CZ34" s="414"/>
      <c r="DA34" s="414"/>
      <c r="DB34" s="414"/>
      <c r="DC34" s="414"/>
      <c r="DD34" s="414"/>
      <c r="DE34" s="414"/>
      <c r="DF34" s="414"/>
      <c r="DG34" s="414"/>
      <c r="DH34" s="414"/>
      <c r="DI34" s="414"/>
      <c r="DJ34" s="414"/>
      <c r="DK34" s="414"/>
      <c r="DL34" s="414"/>
      <c r="DM34" s="414"/>
      <c r="DN34" s="414"/>
      <c r="DO34" s="414"/>
      <c r="DP34" s="414"/>
      <c r="DQ34" s="414"/>
      <c r="DR34" s="414"/>
      <c r="DS34" s="414"/>
      <c r="DT34" s="414"/>
      <c r="DU34" s="414"/>
      <c r="DV34" s="414"/>
      <c r="DW34" s="414"/>
      <c r="DX34" s="414"/>
    </row>
    <row r="35" spans="1:128" s="286" customFormat="1" ht="21" customHeight="1" x14ac:dyDescent="0.35">
      <c r="A35" s="245"/>
      <c r="B35" s="285" t="s">
        <v>79</v>
      </c>
      <c r="C35" s="643">
        <v>0</v>
      </c>
      <c r="D35" s="643">
        <v>0</v>
      </c>
      <c r="E35" s="643">
        <v>0</v>
      </c>
      <c r="F35" s="643">
        <v>0</v>
      </c>
      <c r="G35" s="643">
        <v>0</v>
      </c>
      <c r="H35" s="643">
        <v>0</v>
      </c>
      <c r="I35" s="643">
        <v>0</v>
      </c>
      <c r="J35" s="643">
        <v>0</v>
      </c>
      <c r="K35" s="643">
        <v>0</v>
      </c>
      <c r="L35" s="643">
        <v>0</v>
      </c>
      <c r="M35" s="643">
        <v>0</v>
      </c>
      <c r="N35" s="643">
        <v>0</v>
      </c>
      <c r="O35" s="643">
        <v>0</v>
      </c>
      <c r="P35" s="643">
        <v>0</v>
      </c>
      <c r="Q35" s="643">
        <v>0</v>
      </c>
      <c r="R35" s="643">
        <f t="shared" si="11"/>
        <v>0</v>
      </c>
      <c r="S35" s="643">
        <v>0</v>
      </c>
      <c r="T35" s="643">
        <v>14</v>
      </c>
      <c r="U35" s="643">
        <v>11</v>
      </c>
      <c r="V35" s="643">
        <v>0</v>
      </c>
      <c r="W35" s="643">
        <v>85</v>
      </c>
      <c r="X35" s="643">
        <v>6</v>
      </c>
      <c r="Y35" s="643">
        <v>0</v>
      </c>
      <c r="Z35" s="643">
        <v>2</v>
      </c>
      <c r="AA35" s="643">
        <v>0</v>
      </c>
      <c r="AB35" s="643">
        <v>0</v>
      </c>
      <c r="AC35" s="643">
        <v>0</v>
      </c>
      <c r="AD35" s="643">
        <v>0</v>
      </c>
      <c r="AE35" s="643">
        <v>15</v>
      </c>
      <c r="AF35" s="643">
        <v>0</v>
      </c>
      <c r="AG35" s="643">
        <v>8</v>
      </c>
      <c r="AH35" s="643">
        <v>462</v>
      </c>
      <c r="AI35" s="643">
        <v>908</v>
      </c>
      <c r="AJ35" s="643">
        <v>19</v>
      </c>
      <c r="AK35" s="643">
        <v>10</v>
      </c>
      <c r="AL35" s="643">
        <v>23</v>
      </c>
      <c r="AM35" s="643">
        <v>1</v>
      </c>
      <c r="AN35" s="643">
        <v>0</v>
      </c>
      <c r="AO35" s="643">
        <v>0</v>
      </c>
      <c r="AP35" s="644">
        <f t="shared" si="12"/>
        <v>1564</v>
      </c>
      <c r="AT35" s="414"/>
      <c r="AU35" s="414"/>
      <c r="AV35" s="414"/>
      <c r="AW35" s="414"/>
      <c r="AX35" s="414"/>
      <c r="AY35" s="414"/>
      <c r="AZ35" s="414"/>
      <c r="BA35" s="414"/>
      <c r="BB35" s="414"/>
      <c r="BC35" s="414"/>
      <c r="BD35" s="414"/>
      <c r="BE35" s="414"/>
      <c r="BF35" s="414"/>
      <c r="BG35" s="414"/>
      <c r="BH35" s="414"/>
      <c r="BI35" s="414"/>
      <c r="BJ35" s="414"/>
      <c r="BK35" s="414"/>
      <c r="BL35" s="414"/>
      <c r="BM35" s="414"/>
      <c r="BN35" s="414"/>
      <c r="BO35" s="414"/>
      <c r="BP35" s="414"/>
      <c r="BQ35" s="414"/>
      <c r="BR35" s="414"/>
      <c r="BS35" s="414"/>
      <c r="BT35" s="414"/>
      <c r="BU35" s="414"/>
      <c r="BV35" s="414"/>
      <c r="BW35" s="414"/>
      <c r="BX35" s="414"/>
      <c r="BY35" s="414"/>
      <c r="BZ35" s="414"/>
      <c r="CA35" s="414"/>
      <c r="CB35" s="414"/>
      <c r="CC35" s="414"/>
      <c r="CD35" s="414"/>
      <c r="CE35" s="414"/>
      <c r="CF35" s="414"/>
      <c r="CG35" s="414"/>
      <c r="CH35" s="414"/>
      <c r="CI35" s="414"/>
      <c r="CJ35" s="414"/>
      <c r="CK35" s="414"/>
      <c r="CL35" s="414"/>
      <c r="CM35" s="414"/>
      <c r="CN35" s="414"/>
      <c r="CO35" s="414"/>
      <c r="CP35" s="414"/>
      <c r="CQ35" s="414"/>
      <c r="CR35" s="414"/>
      <c r="CS35" s="414"/>
      <c r="CT35" s="414"/>
      <c r="CU35" s="414"/>
      <c r="CV35" s="414"/>
      <c r="CW35" s="414"/>
      <c r="CX35" s="414"/>
      <c r="CY35" s="414"/>
      <c r="CZ35" s="414"/>
      <c r="DA35" s="414"/>
      <c r="DB35" s="414"/>
      <c r="DC35" s="414"/>
      <c r="DD35" s="414"/>
      <c r="DE35" s="414"/>
      <c r="DF35" s="414"/>
      <c r="DG35" s="414"/>
      <c r="DH35" s="414"/>
      <c r="DI35" s="414"/>
      <c r="DJ35" s="414"/>
      <c r="DK35" s="414"/>
      <c r="DL35" s="414"/>
      <c r="DM35" s="414"/>
      <c r="DN35" s="414"/>
      <c r="DO35" s="414"/>
      <c r="DP35" s="414"/>
      <c r="DQ35" s="414"/>
      <c r="DR35" s="414"/>
      <c r="DS35" s="414"/>
      <c r="DT35" s="414"/>
      <c r="DU35" s="414"/>
      <c r="DV35" s="414"/>
      <c r="DW35" s="414"/>
      <c r="DX35" s="414"/>
    </row>
    <row r="36" spans="1:128" s="286" customFormat="1" ht="21" customHeight="1" x14ac:dyDescent="0.35">
      <c r="A36" s="245"/>
      <c r="B36" s="285" t="s">
        <v>80</v>
      </c>
      <c r="C36" s="643">
        <v>0</v>
      </c>
      <c r="D36" s="643">
        <v>0</v>
      </c>
      <c r="E36" s="643">
        <v>0</v>
      </c>
      <c r="F36" s="643">
        <v>0</v>
      </c>
      <c r="G36" s="643">
        <v>0</v>
      </c>
      <c r="H36" s="643">
        <v>0</v>
      </c>
      <c r="I36" s="643">
        <v>0</v>
      </c>
      <c r="J36" s="643">
        <v>0</v>
      </c>
      <c r="K36" s="643">
        <v>0</v>
      </c>
      <c r="L36" s="643">
        <v>0</v>
      </c>
      <c r="M36" s="643">
        <v>0</v>
      </c>
      <c r="N36" s="643">
        <v>0</v>
      </c>
      <c r="O36" s="643">
        <v>0</v>
      </c>
      <c r="P36" s="643">
        <v>0</v>
      </c>
      <c r="Q36" s="643">
        <v>0</v>
      </c>
      <c r="R36" s="643">
        <f t="shared" si="11"/>
        <v>0</v>
      </c>
      <c r="S36" s="643">
        <v>0</v>
      </c>
      <c r="T36" s="643">
        <v>0</v>
      </c>
      <c r="U36" s="643">
        <v>0</v>
      </c>
      <c r="V36" s="643">
        <v>0</v>
      </c>
      <c r="W36" s="643">
        <v>21</v>
      </c>
      <c r="X36" s="643">
        <v>3</v>
      </c>
      <c r="Y36" s="643">
        <v>0</v>
      </c>
      <c r="Z36" s="643">
        <v>0</v>
      </c>
      <c r="AA36" s="643">
        <v>0</v>
      </c>
      <c r="AB36" s="643">
        <v>0</v>
      </c>
      <c r="AC36" s="643">
        <v>0</v>
      </c>
      <c r="AD36" s="643">
        <v>0</v>
      </c>
      <c r="AE36" s="643">
        <v>0</v>
      </c>
      <c r="AF36" s="643">
        <v>0</v>
      </c>
      <c r="AG36" s="643">
        <v>0</v>
      </c>
      <c r="AH36" s="643">
        <v>300</v>
      </c>
      <c r="AI36" s="643">
        <v>254</v>
      </c>
      <c r="AJ36" s="643">
        <v>0</v>
      </c>
      <c r="AK36" s="643">
        <v>71</v>
      </c>
      <c r="AL36" s="643">
        <v>23</v>
      </c>
      <c r="AM36" s="643">
        <v>0</v>
      </c>
      <c r="AN36" s="643">
        <v>0</v>
      </c>
      <c r="AO36" s="643">
        <v>0</v>
      </c>
      <c r="AP36" s="644">
        <f t="shared" si="12"/>
        <v>672</v>
      </c>
      <c r="AT36" s="414"/>
      <c r="AU36" s="414"/>
      <c r="AV36" s="414"/>
      <c r="AW36" s="414"/>
      <c r="AX36" s="414"/>
      <c r="AY36" s="414"/>
      <c r="AZ36" s="414"/>
      <c r="BA36" s="414"/>
      <c r="BB36" s="414"/>
      <c r="BC36" s="414"/>
      <c r="BD36" s="414"/>
      <c r="BE36" s="414"/>
      <c r="BF36" s="414"/>
      <c r="BG36" s="414"/>
      <c r="BH36" s="414"/>
      <c r="BI36" s="414"/>
      <c r="BJ36" s="414"/>
      <c r="BK36" s="414"/>
      <c r="BL36" s="414"/>
      <c r="BM36" s="414"/>
      <c r="BN36" s="414"/>
      <c r="BO36" s="414"/>
      <c r="BP36" s="414"/>
      <c r="BQ36" s="414"/>
      <c r="BR36" s="414"/>
      <c r="BS36" s="414"/>
      <c r="BT36" s="414"/>
      <c r="BU36" s="414"/>
      <c r="BV36" s="414"/>
      <c r="BW36" s="414"/>
      <c r="BX36" s="414"/>
      <c r="BY36" s="414"/>
      <c r="BZ36" s="414"/>
      <c r="CA36" s="414"/>
      <c r="CB36" s="414"/>
      <c r="CC36" s="414"/>
      <c r="CD36" s="414"/>
      <c r="CE36" s="414"/>
      <c r="CF36" s="414"/>
      <c r="CG36" s="414"/>
      <c r="CH36" s="414"/>
      <c r="CI36" s="414"/>
      <c r="CJ36" s="414"/>
      <c r="CK36" s="414"/>
      <c r="CL36" s="414"/>
      <c r="CM36" s="414"/>
      <c r="CN36" s="414"/>
      <c r="CO36" s="414"/>
      <c r="CP36" s="414"/>
      <c r="CQ36" s="414"/>
      <c r="CR36" s="414"/>
      <c r="CS36" s="414"/>
      <c r="CT36" s="414"/>
      <c r="CU36" s="414"/>
      <c r="CV36" s="414"/>
      <c r="CW36" s="414"/>
      <c r="CX36" s="414"/>
      <c r="CY36" s="414"/>
      <c r="CZ36" s="414"/>
      <c r="DA36" s="414"/>
      <c r="DB36" s="414"/>
      <c r="DC36" s="414"/>
      <c r="DD36" s="414"/>
      <c r="DE36" s="414"/>
      <c r="DF36" s="414"/>
      <c r="DG36" s="414"/>
      <c r="DH36" s="414"/>
      <c r="DI36" s="414"/>
      <c r="DJ36" s="414"/>
      <c r="DK36" s="414"/>
      <c r="DL36" s="414"/>
      <c r="DM36" s="414"/>
      <c r="DN36" s="414"/>
      <c r="DO36" s="414"/>
      <c r="DP36" s="414"/>
      <c r="DQ36" s="414"/>
      <c r="DR36" s="414"/>
      <c r="DS36" s="414"/>
      <c r="DT36" s="414"/>
      <c r="DU36" s="414"/>
      <c r="DV36" s="414"/>
      <c r="DW36" s="414"/>
      <c r="DX36" s="414"/>
    </row>
    <row r="37" spans="1:128" s="286" customFormat="1" ht="21" customHeight="1" x14ac:dyDescent="0.35">
      <c r="A37" s="245"/>
      <c r="B37" s="285" t="s">
        <v>81</v>
      </c>
      <c r="C37" s="643">
        <v>0</v>
      </c>
      <c r="D37" s="643">
        <v>0</v>
      </c>
      <c r="E37" s="643">
        <v>0</v>
      </c>
      <c r="F37" s="643">
        <v>0</v>
      </c>
      <c r="G37" s="643">
        <v>0</v>
      </c>
      <c r="H37" s="643">
        <v>0</v>
      </c>
      <c r="I37" s="643">
        <v>0</v>
      </c>
      <c r="J37" s="643">
        <v>0</v>
      </c>
      <c r="K37" s="643">
        <v>0</v>
      </c>
      <c r="L37" s="643">
        <v>0</v>
      </c>
      <c r="M37" s="643">
        <v>0</v>
      </c>
      <c r="N37" s="643">
        <v>0</v>
      </c>
      <c r="O37" s="643">
        <v>0</v>
      </c>
      <c r="P37" s="643">
        <v>0</v>
      </c>
      <c r="Q37" s="643">
        <v>0</v>
      </c>
      <c r="R37" s="643">
        <f t="shared" si="11"/>
        <v>0</v>
      </c>
      <c r="S37" s="643">
        <v>0</v>
      </c>
      <c r="T37" s="643">
        <v>13</v>
      </c>
      <c r="U37" s="643">
        <v>0</v>
      </c>
      <c r="V37" s="643">
        <v>0</v>
      </c>
      <c r="W37" s="643">
        <v>67</v>
      </c>
      <c r="X37" s="643">
        <v>8</v>
      </c>
      <c r="Y37" s="643">
        <v>0</v>
      </c>
      <c r="Z37" s="643">
        <v>1</v>
      </c>
      <c r="AA37" s="643">
        <v>0</v>
      </c>
      <c r="AB37" s="643">
        <v>0</v>
      </c>
      <c r="AC37" s="643">
        <v>0</v>
      </c>
      <c r="AD37" s="643">
        <v>0</v>
      </c>
      <c r="AE37" s="643">
        <v>0</v>
      </c>
      <c r="AF37" s="643">
        <v>0</v>
      </c>
      <c r="AG37" s="643">
        <v>5</v>
      </c>
      <c r="AH37" s="643">
        <v>864</v>
      </c>
      <c r="AI37" s="643">
        <v>264</v>
      </c>
      <c r="AJ37" s="643">
        <v>0</v>
      </c>
      <c r="AK37" s="643">
        <v>4</v>
      </c>
      <c r="AL37" s="643">
        <v>23</v>
      </c>
      <c r="AM37" s="643">
        <v>0</v>
      </c>
      <c r="AN37" s="643">
        <v>0</v>
      </c>
      <c r="AO37" s="643">
        <v>0</v>
      </c>
      <c r="AP37" s="644">
        <f t="shared" si="12"/>
        <v>1249</v>
      </c>
      <c r="AT37" s="414"/>
      <c r="AU37" s="414"/>
      <c r="AV37" s="414"/>
      <c r="AW37" s="414"/>
      <c r="AX37" s="414"/>
      <c r="AY37" s="414"/>
      <c r="AZ37" s="414"/>
      <c r="BA37" s="414"/>
      <c r="BB37" s="414"/>
      <c r="BC37" s="414"/>
      <c r="BD37" s="414"/>
      <c r="BE37" s="414"/>
      <c r="BF37" s="414"/>
      <c r="BG37" s="414"/>
      <c r="BH37" s="414"/>
      <c r="BI37" s="414"/>
      <c r="BJ37" s="414"/>
      <c r="BK37" s="414"/>
      <c r="BL37" s="414"/>
      <c r="BM37" s="414"/>
      <c r="BN37" s="414"/>
      <c r="BO37" s="414"/>
      <c r="BP37" s="414"/>
      <c r="BQ37" s="414"/>
      <c r="BR37" s="414"/>
      <c r="BS37" s="414"/>
      <c r="BT37" s="414"/>
      <c r="BU37" s="414"/>
      <c r="BV37" s="414"/>
      <c r="BW37" s="414"/>
      <c r="BX37" s="414"/>
      <c r="BY37" s="414"/>
      <c r="BZ37" s="414"/>
      <c r="CA37" s="414"/>
      <c r="CB37" s="414"/>
      <c r="CC37" s="414"/>
      <c r="CD37" s="414"/>
      <c r="CE37" s="414"/>
      <c r="CF37" s="414"/>
      <c r="CG37" s="414"/>
      <c r="CH37" s="414"/>
      <c r="CI37" s="414"/>
      <c r="CJ37" s="414"/>
      <c r="CK37" s="414"/>
      <c r="CL37" s="414"/>
      <c r="CM37" s="414"/>
      <c r="CN37" s="414"/>
      <c r="CO37" s="414"/>
      <c r="CP37" s="414"/>
      <c r="CQ37" s="414"/>
      <c r="CR37" s="414"/>
      <c r="CS37" s="414"/>
      <c r="CT37" s="414"/>
      <c r="CU37" s="414"/>
      <c r="CV37" s="414"/>
      <c r="CW37" s="414"/>
      <c r="CX37" s="414"/>
      <c r="CY37" s="414"/>
      <c r="CZ37" s="414"/>
      <c r="DA37" s="414"/>
      <c r="DB37" s="414"/>
      <c r="DC37" s="414"/>
      <c r="DD37" s="414"/>
      <c r="DE37" s="414"/>
      <c r="DF37" s="414"/>
      <c r="DG37" s="414"/>
      <c r="DH37" s="414"/>
      <c r="DI37" s="414"/>
      <c r="DJ37" s="414"/>
      <c r="DK37" s="414"/>
      <c r="DL37" s="414"/>
      <c r="DM37" s="414"/>
      <c r="DN37" s="414"/>
      <c r="DO37" s="414"/>
      <c r="DP37" s="414"/>
      <c r="DQ37" s="414"/>
      <c r="DR37" s="414"/>
      <c r="DS37" s="414"/>
      <c r="DT37" s="414"/>
      <c r="DU37" s="414"/>
      <c r="DV37" s="414"/>
      <c r="DW37" s="414"/>
      <c r="DX37" s="414"/>
    </row>
    <row r="38" spans="1:128" s="286" customFormat="1" ht="42" customHeight="1" x14ac:dyDescent="0.35">
      <c r="A38" s="743" t="s">
        <v>279</v>
      </c>
      <c r="B38" s="725"/>
      <c r="C38" s="647">
        <v>0</v>
      </c>
      <c r="D38" s="647">
        <v>0</v>
      </c>
      <c r="E38" s="647">
        <v>0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7">
        <v>0</v>
      </c>
      <c r="S38" s="647">
        <v>0</v>
      </c>
      <c r="T38" s="647">
        <v>0</v>
      </c>
      <c r="U38" s="647">
        <v>0</v>
      </c>
      <c r="V38" s="647">
        <v>0</v>
      </c>
      <c r="W38" s="647">
        <v>0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0</v>
      </c>
      <c r="AD38" s="647">
        <v>0</v>
      </c>
      <c r="AE38" s="647">
        <v>0</v>
      </c>
      <c r="AF38" s="647">
        <v>0</v>
      </c>
      <c r="AG38" s="647">
        <v>0</v>
      </c>
      <c r="AH38" s="647">
        <v>0</v>
      </c>
      <c r="AI38" s="647">
        <v>0</v>
      </c>
      <c r="AJ38" s="647">
        <v>0</v>
      </c>
      <c r="AK38" s="647">
        <v>0</v>
      </c>
      <c r="AL38" s="647">
        <v>0</v>
      </c>
      <c r="AM38" s="647">
        <v>0</v>
      </c>
      <c r="AN38" s="647">
        <v>0</v>
      </c>
      <c r="AO38" s="647">
        <v>0</v>
      </c>
      <c r="AP38" s="648">
        <f t="shared" si="12"/>
        <v>0</v>
      </c>
      <c r="AT38" s="414"/>
      <c r="AU38" s="414"/>
      <c r="AV38" s="414"/>
      <c r="AW38" s="414"/>
      <c r="AX38" s="414"/>
      <c r="AY38" s="414"/>
      <c r="AZ38" s="414"/>
      <c r="BA38" s="414"/>
      <c r="BB38" s="414"/>
      <c r="BC38" s="414"/>
      <c r="BD38" s="414"/>
      <c r="BE38" s="414"/>
      <c r="BF38" s="414"/>
      <c r="BG38" s="414"/>
      <c r="BH38" s="414"/>
      <c r="BI38" s="414"/>
      <c r="BJ38" s="414"/>
      <c r="BK38" s="414"/>
      <c r="BL38" s="414"/>
      <c r="BM38" s="414"/>
      <c r="BN38" s="414"/>
      <c r="BO38" s="414"/>
      <c r="BP38" s="414"/>
      <c r="BQ38" s="414"/>
      <c r="BR38" s="414"/>
      <c r="BS38" s="414"/>
      <c r="BT38" s="414"/>
      <c r="BU38" s="414"/>
      <c r="BV38" s="414"/>
      <c r="BW38" s="414"/>
      <c r="BX38" s="414"/>
      <c r="BY38" s="414"/>
      <c r="BZ38" s="414"/>
      <c r="CA38" s="414"/>
      <c r="CB38" s="414"/>
      <c r="CC38" s="414"/>
      <c r="CD38" s="414"/>
      <c r="CE38" s="414"/>
      <c r="CF38" s="414"/>
      <c r="CG38" s="414"/>
      <c r="CH38" s="414"/>
      <c r="CI38" s="414"/>
      <c r="CJ38" s="414"/>
      <c r="CK38" s="414"/>
      <c r="CL38" s="414"/>
      <c r="CM38" s="414"/>
      <c r="CN38" s="414"/>
      <c r="CO38" s="414"/>
      <c r="CP38" s="414"/>
      <c r="CQ38" s="414"/>
      <c r="CR38" s="414"/>
      <c r="CS38" s="414"/>
      <c r="CT38" s="414"/>
      <c r="CU38" s="414"/>
      <c r="CV38" s="414"/>
      <c r="CW38" s="414"/>
      <c r="CX38" s="414"/>
      <c r="CY38" s="414"/>
      <c r="CZ38" s="414"/>
      <c r="DA38" s="414"/>
      <c r="DB38" s="414"/>
      <c r="DC38" s="414"/>
      <c r="DD38" s="414"/>
      <c r="DE38" s="414"/>
      <c r="DF38" s="414"/>
      <c r="DG38" s="414"/>
      <c r="DH38" s="414"/>
      <c r="DI38" s="414"/>
      <c r="DJ38" s="414"/>
      <c r="DK38" s="414"/>
      <c r="DL38" s="414"/>
      <c r="DM38" s="414"/>
      <c r="DN38" s="414"/>
      <c r="DO38" s="414"/>
      <c r="DP38" s="414"/>
      <c r="DQ38" s="414"/>
      <c r="DR38" s="414"/>
      <c r="DS38" s="414"/>
      <c r="DT38" s="414"/>
      <c r="DU38" s="414"/>
      <c r="DV38" s="414"/>
      <c r="DW38" s="414"/>
      <c r="DX38" s="414"/>
    </row>
    <row r="39" spans="1:128" s="283" customFormat="1" ht="33.9" customHeight="1" x14ac:dyDescent="0.35">
      <c r="A39" s="761" t="s">
        <v>296</v>
      </c>
      <c r="B39" s="762"/>
      <c r="C39" s="645">
        <f t="shared" ref="C39:AP39" si="13">C40+C42+C50+C55+C61+C65</f>
        <v>0</v>
      </c>
      <c r="D39" s="645">
        <f t="shared" si="13"/>
        <v>0</v>
      </c>
      <c r="E39" s="645">
        <f t="shared" si="13"/>
        <v>0</v>
      </c>
      <c r="F39" s="645">
        <f t="shared" si="13"/>
        <v>0</v>
      </c>
      <c r="G39" s="645">
        <f t="shared" si="13"/>
        <v>0</v>
      </c>
      <c r="H39" s="645">
        <f t="shared" si="13"/>
        <v>0</v>
      </c>
      <c r="I39" s="645">
        <f t="shared" si="13"/>
        <v>0</v>
      </c>
      <c r="J39" s="645">
        <f t="shared" si="13"/>
        <v>0</v>
      </c>
      <c r="K39" s="645">
        <f t="shared" si="13"/>
        <v>0</v>
      </c>
      <c r="L39" s="645">
        <f t="shared" si="13"/>
        <v>0</v>
      </c>
      <c r="M39" s="645">
        <f t="shared" si="13"/>
        <v>0</v>
      </c>
      <c r="N39" s="645">
        <f t="shared" si="13"/>
        <v>0</v>
      </c>
      <c r="O39" s="645">
        <f t="shared" si="13"/>
        <v>0</v>
      </c>
      <c r="P39" s="645">
        <f t="shared" si="13"/>
        <v>0</v>
      </c>
      <c r="Q39" s="645">
        <f t="shared" si="13"/>
        <v>1211</v>
      </c>
      <c r="R39" s="645">
        <f t="shared" si="13"/>
        <v>1211</v>
      </c>
      <c r="S39" s="645">
        <f t="shared" si="13"/>
        <v>694</v>
      </c>
      <c r="T39" s="645">
        <f t="shared" si="13"/>
        <v>1992</v>
      </c>
      <c r="U39" s="645">
        <f t="shared" si="13"/>
        <v>428</v>
      </c>
      <c r="V39" s="645">
        <f t="shared" si="13"/>
        <v>0</v>
      </c>
      <c r="W39" s="645">
        <f t="shared" si="13"/>
        <v>7131</v>
      </c>
      <c r="X39" s="645">
        <f t="shared" si="13"/>
        <v>379</v>
      </c>
      <c r="Y39" s="645">
        <f t="shared" si="13"/>
        <v>131</v>
      </c>
      <c r="Z39" s="645">
        <f t="shared" si="13"/>
        <v>321</v>
      </c>
      <c r="AA39" s="645">
        <f t="shared" si="13"/>
        <v>0</v>
      </c>
      <c r="AB39" s="645">
        <f t="shared" si="13"/>
        <v>36</v>
      </c>
      <c r="AC39" s="645">
        <f t="shared" si="13"/>
        <v>58</v>
      </c>
      <c r="AD39" s="645">
        <f t="shared" si="13"/>
        <v>119</v>
      </c>
      <c r="AE39" s="645">
        <f t="shared" si="13"/>
        <v>172</v>
      </c>
      <c r="AF39" s="645">
        <f t="shared" si="13"/>
        <v>0</v>
      </c>
      <c r="AG39" s="645">
        <f t="shared" si="13"/>
        <v>475</v>
      </c>
      <c r="AH39" s="645">
        <f t="shared" si="13"/>
        <v>37568</v>
      </c>
      <c r="AI39" s="645">
        <f t="shared" si="13"/>
        <v>19807</v>
      </c>
      <c r="AJ39" s="645">
        <f t="shared" si="13"/>
        <v>1475</v>
      </c>
      <c r="AK39" s="645">
        <f t="shared" si="13"/>
        <v>460</v>
      </c>
      <c r="AL39" s="645">
        <f t="shared" si="13"/>
        <v>427</v>
      </c>
      <c r="AM39" s="645">
        <f t="shared" si="13"/>
        <v>851</v>
      </c>
      <c r="AN39" s="645">
        <f t="shared" si="13"/>
        <v>0</v>
      </c>
      <c r="AO39" s="645">
        <f t="shared" si="13"/>
        <v>0</v>
      </c>
      <c r="AP39" s="646">
        <f t="shared" si="13"/>
        <v>73735</v>
      </c>
      <c r="AR39" s="286"/>
      <c r="AT39" s="445"/>
      <c r="AU39" s="445"/>
      <c r="AV39" s="445"/>
      <c r="AW39" s="445"/>
      <c r="AX39" s="445"/>
      <c r="AY39" s="445"/>
      <c r="AZ39" s="445"/>
      <c r="BA39" s="445"/>
      <c r="BB39" s="445"/>
      <c r="BC39" s="445"/>
      <c r="BD39" s="445"/>
      <c r="BE39" s="445"/>
      <c r="BF39" s="445"/>
      <c r="BG39" s="445"/>
      <c r="BH39" s="445"/>
      <c r="BI39" s="445"/>
      <c r="BJ39" s="445"/>
      <c r="BK39" s="445"/>
      <c r="BL39" s="445"/>
      <c r="BM39" s="445"/>
      <c r="BN39" s="445"/>
      <c r="BO39" s="445"/>
      <c r="BP39" s="445"/>
      <c r="BQ39" s="445"/>
      <c r="BR39" s="445"/>
      <c r="BS39" s="445"/>
      <c r="BT39" s="445"/>
      <c r="BU39" s="445"/>
      <c r="BV39" s="445"/>
      <c r="BW39" s="445"/>
      <c r="BX39" s="445"/>
      <c r="BY39" s="445"/>
      <c r="BZ39" s="445"/>
      <c r="CA39" s="445"/>
      <c r="CB39" s="445"/>
      <c r="CC39" s="445"/>
      <c r="CD39" s="445"/>
      <c r="CE39" s="445"/>
      <c r="CF39" s="445"/>
      <c r="CG39" s="445"/>
      <c r="CH39" s="445"/>
      <c r="CI39" s="445"/>
      <c r="CJ39" s="445"/>
      <c r="CK39" s="445"/>
      <c r="CL39" s="445"/>
      <c r="CM39" s="445"/>
      <c r="CN39" s="445"/>
      <c r="CO39" s="445"/>
      <c r="CP39" s="445"/>
      <c r="CQ39" s="445"/>
      <c r="CR39" s="445"/>
      <c r="CS39" s="445"/>
      <c r="CT39" s="445"/>
      <c r="CU39" s="445"/>
      <c r="CV39" s="445"/>
      <c r="CW39" s="445"/>
      <c r="CX39" s="445"/>
      <c r="CY39" s="445"/>
      <c r="CZ39" s="445"/>
      <c r="DA39" s="445"/>
      <c r="DB39" s="445"/>
      <c r="DC39" s="445"/>
      <c r="DD39" s="445"/>
      <c r="DE39" s="445"/>
      <c r="DF39" s="445"/>
      <c r="DG39" s="445"/>
      <c r="DH39" s="445"/>
      <c r="DI39" s="445"/>
      <c r="DJ39" s="445"/>
      <c r="DK39" s="445"/>
      <c r="DL39" s="445"/>
      <c r="DM39" s="445"/>
      <c r="DN39" s="445"/>
      <c r="DO39" s="445"/>
      <c r="DP39" s="445"/>
      <c r="DQ39" s="445"/>
      <c r="DR39" s="445"/>
      <c r="DS39" s="445"/>
      <c r="DT39" s="445"/>
      <c r="DU39" s="445"/>
      <c r="DV39" s="445"/>
      <c r="DW39" s="445"/>
      <c r="DX39" s="445"/>
    </row>
    <row r="40" spans="1:128" s="291" customFormat="1" ht="26.4" customHeight="1" x14ac:dyDescent="0.35">
      <c r="A40" s="289" t="s">
        <v>82</v>
      </c>
      <c r="B40" s="290"/>
      <c r="C40" s="647">
        <f t="shared" ref="C40:AP40" si="14">C41</f>
        <v>0</v>
      </c>
      <c r="D40" s="647">
        <f t="shared" si="14"/>
        <v>0</v>
      </c>
      <c r="E40" s="647">
        <f t="shared" si="14"/>
        <v>0</v>
      </c>
      <c r="F40" s="647">
        <f t="shared" si="14"/>
        <v>0</v>
      </c>
      <c r="G40" s="647">
        <f t="shared" si="14"/>
        <v>0</v>
      </c>
      <c r="H40" s="647">
        <f t="shared" si="14"/>
        <v>0</v>
      </c>
      <c r="I40" s="647">
        <f t="shared" si="14"/>
        <v>0</v>
      </c>
      <c r="J40" s="647">
        <f t="shared" si="14"/>
        <v>0</v>
      </c>
      <c r="K40" s="647">
        <f t="shared" si="14"/>
        <v>0</v>
      </c>
      <c r="L40" s="647">
        <f t="shared" si="14"/>
        <v>0</v>
      </c>
      <c r="M40" s="647">
        <f t="shared" si="14"/>
        <v>0</v>
      </c>
      <c r="N40" s="647">
        <f t="shared" si="14"/>
        <v>0</v>
      </c>
      <c r="O40" s="647">
        <f t="shared" si="14"/>
        <v>0</v>
      </c>
      <c r="P40" s="647">
        <f t="shared" si="14"/>
        <v>0</v>
      </c>
      <c r="Q40" s="647">
        <f t="shared" si="14"/>
        <v>0</v>
      </c>
      <c r="R40" s="647">
        <f t="shared" si="14"/>
        <v>0</v>
      </c>
      <c r="S40" s="647">
        <f t="shared" si="14"/>
        <v>0</v>
      </c>
      <c r="T40" s="647">
        <f t="shared" si="14"/>
        <v>53</v>
      </c>
      <c r="U40" s="647">
        <f t="shared" si="14"/>
        <v>0</v>
      </c>
      <c r="V40" s="647">
        <f t="shared" si="14"/>
        <v>0</v>
      </c>
      <c r="W40" s="647">
        <f t="shared" si="14"/>
        <v>297</v>
      </c>
      <c r="X40" s="647">
        <f t="shared" si="14"/>
        <v>16</v>
      </c>
      <c r="Y40" s="647">
        <f t="shared" si="14"/>
        <v>1</v>
      </c>
      <c r="Z40" s="647">
        <f t="shared" si="14"/>
        <v>2</v>
      </c>
      <c r="AA40" s="647">
        <f t="shared" si="14"/>
        <v>0</v>
      </c>
      <c r="AB40" s="647">
        <f t="shared" si="14"/>
        <v>2</v>
      </c>
      <c r="AC40" s="647">
        <f t="shared" si="14"/>
        <v>0</v>
      </c>
      <c r="AD40" s="647">
        <f t="shared" si="14"/>
        <v>0</v>
      </c>
      <c r="AE40" s="647">
        <f t="shared" si="14"/>
        <v>0</v>
      </c>
      <c r="AF40" s="647">
        <f t="shared" si="14"/>
        <v>0</v>
      </c>
      <c r="AG40" s="647">
        <f t="shared" si="14"/>
        <v>17</v>
      </c>
      <c r="AH40" s="647">
        <f t="shared" si="14"/>
        <v>3608</v>
      </c>
      <c r="AI40" s="647">
        <f t="shared" si="14"/>
        <v>1917</v>
      </c>
      <c r="AJ40" s="647">
        <f t="shared" si="14"/>
        <v>4</v>
      </c>
      <c r="AK40" s="647">
        <f t="shared" si="14"/>
        <v>34</v>
      </c>
      <c r="AL40" s="647">
        <f t="shared" si="14"/>
        <v>31</v>
      </c>
      <c r="AM40" s="647">
        <f t="shared" si="14"/>
        <v>0</v>
      </c>
      <c r="AN40" s="647">
        <f t="shared" si="14"/>
        <v>0</v>
      </c>
      <c r="AO40" s="647">
        <f t="shared" si="14"/>
        <v>0</v>
      </c>
      <c r="AP40" s="648">
        <f t="shared" si="14"/>
        <v>5982</v>
      </c>
      <c r="AR40" s="286"/>
      <c r="AT40" s="446"/>
      <c r="AU40" s="446"/>
      <c r="AV40" s="446"/>
      <c r="AW40" s="446"/>
      <c r="AX40" s="446"/>
      <c r="AY40" s="446"/>
      <c r="AZ40" s="446"/>
      <c r="BA40" s="446"/>
      <c r="BB40" s="446"/>
      <c r="BC40" s="446"/>
      <c r="BD40" s="446"/>
      <c r="BE40" s="446"/>
      <c r="BF40" s="446"/>
      <c r="BG40" s="446"/>
      <c r="BH40" s="446"/>
      <c r="BI40" s="446"/>
      <c r="BJ40" s="446"/>
      <c r="BK40" s="446"/>
      <c r="BL40" s="446"/>
      <c r="BM40" s="446"/>
      <c r="BN40" s="446"/>
      <c r="BO40" s="446"/>
      <c r="BP40" s="446"/>
      <c r="BQ40" s="446"/>
      <c r="BR40" s="446"/>
      <c r="BS40" s="446"/>
      <c r="BT40" s="446"/>
      <c r="BU40" s="446"/>
      <c r="BV40" s="446"/>
      <c r="BW40" s="446"/>
      <c r="BX40" s="446"/>
      <c r="BY40" s="446"/>
      <c r="BZ40" s="446"/>
      <c r="CA40" s="446"/>
      <c r="CB40" s="446"/>
      <c r="CC40" s="446"/>
      <c r="CD40" s="446"/>
      <c r="CE40" s="446"/>
      <c r="CF40" s="446"/>
      <c r="CG40" s="446"/>
      <c r="CH40" s="446"/>
      <c r="CI40" s="446"/>
      <c r="CJ40" s="446"/>
      <c r="CK40" s="446"/>
      <c r="CL40" s="446"/>
      <c r="CM40" s="446"/>
      <c r="CN40" s="446"/>
      <c r="CO40" s="446"/>
      <c r="CP40" s="446"/>
      <c r="CQ40" s="446"/>
      <c r="CR40" s="446"/>
      <c r="CS40" s="446"/>
      <c r="CT40" s="446"/>
      <c r="CU40" s="446"/>
      <c r="CV40" s="446"/>
      <c r="CW40" s="446"/>
      <c r="CX40" s="446"/>
      <c r="CY40" s="446"/>
      <c r="CZ40" s="446"/>
      <c r="DA40" s="446"/>
      <c r="DB40" s="446"/>
      <c r="DC40" s="446"/>
      <c r="DD40" s="446"/>
      <c r="DE40" s="446"/>
      <c r="DF40" s="446"/>
      <c r="DG40" s="446"/>
      <c r="DH40" s="446"/>
      <c r="DI40" s="446"/>
      <c r="DJ40" s="446"/>
      <c r="DK40" s="446"/>
      <c r="DL40" s="446"/>
      <c r="DM40" s="446"/>
      <c r="DN40" s="446"/>
      <c r="DO40" s="446"/>
      <c r="DP40" s="446"/>
      <c r="DQ40" s="446"/>
      <c r="DR40" s="446"/>
      <c r="DS40" s="446"/>
      <c r="DT40" s="446"/>
      <c r="DU40" s="446"/>
      <c r="DV40" s="446"/>
      <c r="DW40" s="446"/>
      <c r="DX40" s="446"/>
    </row>
    <row r="41" spans="1:128" s="286" customFormat="1" ht="21" customHeight="1" x14ac:dyDescent="0.35">
      <c r="A41" s="293"/>
      <c r="B41" s="285" t="s">
        <v>83</v>
      </c>
      <c r="C41" s="643">
        <v>0</v>
      </c>
      <c r="D41" s="643">
        <v>0</v>
      </c>
      <c r="E41" s="643">
        <v>0</v>
      </c>
      <c r="F41" s="643">
        <v>0</v>
      </c>
      <c r="G41" s="643">
        <v>0</v>
      </c>
      <c r="H41" s="643">
        <v>0</v>
      </c>
      <c r="I41" s="643">
        <v>0</v>
      </c>
      <c r="J41" s="643">
        <v>0</v>
      </c>
      <c r="K41" s="643">
        <v>0</v>
      </c>
      <c r="L41" s="643">
        <v>0</v>
      </c>
      <c r="M41" s="643">
        <v>0</v>
      </c>
      <c r="N41" s="643">
        <v>0</v>
      </c>
      <c r="O41" s="643">
        <v>0</v>
      </c>
      <c r="P41" s="643">
        <v>0</v>
      </c>
      <c r="Q41" s="643">
        <v>0</v>
      </c>
      <c r="R41" s="643">
        <f>SUM(E41:Q41)</f>
        <v>0</v>
      </c>
      <c r="S41" s="643">
        <v>0</v>
      </c>
      <c r="T41" s="643">
        <v>53</v>
      </c>
      <c r="U41" s="643">
        <v>0</v>
      </c>
      <c r="V41" s="643">
        <v>0</v>
      </c>
      <c r="W41" s="643">
        <v>297</v>
      </c>
      <c r="X41" s="643">
        <v>16</v>
      </c>
      <c r="Y41" s="643">
        <v>1</v>
      </c>
      <c r="Z41" s="643">
        <v>2</v>
      </c>
      <c r="AA41" s="643">
        <v>0</v>
      </c>
      <c r="AB41" s="643">
        <v>2</v>
      </c>
      <c r="AC41" s="643">
        <v>0</v>
      </c>
      <c r="AD41" s="643">
        <v>0</v>
      </c>
      <c r="AE41" s="643">
        <v>0</v>
      </c>
      <c r="AF41" s="643">
        <v>0</v>
      </c>
      <c r="AG41" s="643">
        <v>17</v>
      </c>
      <c r="AH41" s="643">
        <v>3608</v>
      </c>
      <c r="AI41" s="643">
        <v>1917</v>
      </c>
      <c r="AJ41" s="643">
        <v>4</v>
      </c>
      <c r="AK41" s="643">
        <v>34</v>
      </c>
      <c r="AL41" s="643">
        <v>31</v>
      </c>
      <c r="AM41" s="643">
        <v>0</v>
      </c>
      <c r="AN41" s="643">
        <v>0</v>
      </c>
      <c r="AO41" s="643">
        <v>0</v>
      </c>
      <c r="AP41" s="644">
        <f>SUM(S41:AO41)+R41+C41+D41</f>
        <v>5982</v>
      </c>
      <c r="AT41" s="414"/>
      <c r="AU41" s="414"/>
      <c r="AV41" s="414"/>
      <c r="AW41" s="414"/>
      <c r="AX41" s="414"/>
      <c r="AY41" s="414"/>
      <c r="AZ41" s="414"/>
      <c r="BA41" s="414"/>
      <c r="BB41" s="414"/>
      <c r="BC41" s="414"/>
      <c r="BD41" s="414"/>
      <c r="BE41" s="414"/>
      <c r="BF41" s="414"/>
      <c r="BG41" s="414"/>
      <c r="BH41" s="414"/>
      <c r="BI41" s="414"/>
      <c r="BJ41" s="414"/>
      <c r="BK41" s="414"/>
      <c r="BL41" s="414"/>
      <c r="BM41" s="414"/>
      <c r="BN41" s="414"/>
      <c r="BO41" s="414"/>
      <c r="BP41" s="414"/>
      <c r="BQ41" s="414"/>
      <c r="BR41" s="414"/>
      <c r="BS41" s="414"/>
      <c r="BT41" s="414"/>
      <c r="BU41" s="414"/>
      <c r="BV41" s="414"/>
      <c r="BW41" s="414"/>
      <c r="BX41" s="414"/>
      <c r="BY41" s="414"/>
      <c r="BZ41" s="414"/>
      <c r="CA41" s="414"/>
      <c r="CB41" s="414"/>
      <c r="CC41" s="414"/>
      <c r="CD41" s="414"/>
      <c r="CE41" s="414"/>
      <c r="CF41" s="414"/>
      <c r="CG41" s="414"/>
      <c r="CH41" s="414"/>
      <c r="CI41" s="414"/>
      <c r="CJ41" s="414"/>
      <c r="CK41" s="414"/>
      <c r="CL41" s="414"/>
      <c r="CM41" s="414"/>
      <c r="CN41" s="414"/>
      <c r="CO41" s="414"/>
      <c r="CP41" s="414"/>
      <c r="CQ41" s="414"/>
      <c r="CR41" s="414"/>
      <c r="CS41" s="414"/>
      <c r="CT41" s="414"/>
      <c r="CU41" s="414"/>
      <c r="CV41" s="414"/>
      <c r="CW41" s="414"/>
      <c r="CX41" s="414"/>
      <c r="CY41" s="414"/>
      <c r="CZ41" s="414"/>
      <c r="DA41" s="414"/>
      <c r="DB41" s="414"/>
      <c r="DC41" s="414"/>
      <c r="DD41" s="414"/>
      <c r="DE41" s="414"/>
      <c r="DF41" s="414"/>
      <c r="DG41" s="414"/>
      <c r="DH41" s="414"/>
      <c r="DI41" s="414"/>
      <c r="DJ41" s="414"/>
      <c r="DK41" s="414"/>
      <c r="DL41" s="414"/>
      <c r="DM41" s="414"/>
      <c r="DN41" s="414"/>
      <c r="DO41" s="414"/>
      <c r="DP41" s="414"/>
      <c r="DQ41" s="414"/>
      <c r="DR41" s="414"/>
      <c r="DS41" s="414"/>
      <c r="DT41" s="414"/>
      <c r="DU41" s="414"/>
      <c r="DV41" s="414"/>
      <c r="DW41" s="414"/>
      <c r="DX41" s="414"/>
    </row>
    <row r="42" spans="1:128" s="291" customFormat="1" ht="26.4" customHeight="1" x14ac:dyDescent="0.35">
      <c r="A42" s="289" t="s">
        <v>84</v>
      </c>
      <c r="B42" s="294"/>
      <c r="C42" s="647">
        <f t="shared" ref="C42:AO42" si="15">SUM(C43:C49)</f>
        <v>0</v>
      </c>
      <c r="D42" s="647">
        <f t="shared" si="15"/>
        <v>0</v>
      </c>
      <c r="E42" s="647">
        <f t="shared" si="15"/>
        <v>0</v>
      </c>
      <c r="F42" s="647">
        <f t="shared" si="15"/>
        <v>0</v>
      </c>
      <c r="G42" s="647">
        <f t="shared" si="15"/>
        <v>0</v>
      </c>
      <c r="H42" s="647">
        <f t="shared" si="15"/>
        <v>0</v>
      </c>
      <c r="I42" s="647">
        <f t="shared" si="15"/>
        <v>0</v>
      </c>
      <c r="J42" s="647">
        <f t="shared" si="15"/>
        <v>0</v>
      </c>
      <c r="K42" s="647">
        <f t="shared" si="15"/>
        <v>0</v>
      </c>
      <c r="L42" s="647">
        <f t="shared" si="15"/>
        <v>0</v>
      </c>
      <c r="M42" s="647">
        <f t="shared" si="15"/>
        <v>0</v>
      </c>
      <c r="N42" s="647">
        <f t="shared" si="15"/>
        <v>0</v>
      </c>
      <c r="O42" s="647">
        <f t="shared" si="15"/>
        <v>0</v>
      </c>
      <c r="P42" s="647">
        <f t="shared" si="15"/>
        <v>0</v>
      </c>
      <c r="Q42" s="647">
        <f t="shared" si="15"/>
        <v>680</v>
      </c>
      <c r="R42" s="647">
        <f t="shared" ref="R42" si="16">SUM(R43:R49)</f>
        <v>680</v>
      </c>
      <c r="S42" s="647">
        <f t="shared" si="15"/>
        <v>31</v>
      </c>
      <c r="T42" s="647">
        <f t="shared" si="15"/>
        <v>835</v>
      </c>
      <c r="U42" s="647">
        <f t="shared" si="15"/>
        <v>358</v>
      </c>
      <c r="V42" s="647">
        <f t="shared" si="15"/>
        <v>0</v>
      </c>
      <c r="W42" s="647">
        <f t="shared" si="15"/>
        <v>2594</v>
      </c>
      <c r="X42" s="647">
        <f t="shared" si="15"/>
        <v>100</v>
      </c>
      <c r="Y42" s="647">
        <f t="shared" si="15"/>
        <v>51</v>
      </c>
      <c r="Z42" s="647">
        <f t="shared" si="15"/>
        <v>103</v>
      </c>
      <c r="AA42" s="647">
        <f t="shared" si="15"/>
        <v>0</v>
      </c>
      <c r="AB42" s="647">
        <f t="shared" si="15"/>
        <v>20</v>
      </c>
      <c r="AC42" s="647">
        <f t="shared" si="15"/>
        <v>56</v>
      </c>
      <c r="AD42" s="647">
        <f t="shared" si="15"/>
        <v>41</v>
      </c>
      <c r="AE42" s="647">
        <f t="shared" si="15"/>
        <v>12</v>
      </c>
      <c r="AF42" s="647">
        <f t="shared" si="15"/>
        <v>0</v>
      </c>
      <c r="AG42" s="647">
        <f t="shared" si="15"/>
        <v>240</v>
      </c>
      <c r="AH42" s="647">
        <f t="shared" si="15"/>
        <v>10863</v>
      </c>
      <c r="AI42" s="647">
        <f t="shared" si="15"/>
        <v>7649</v>
      </c>
      <c r="AJ42" s="647">
        <f t="shared" si="15"/>
        <v>298</v>
      </c>
      <c r="AK42" s="647">
        <f t="shared" si="15"/>
        <v>266</v>
      </c>
      <c r="AL42" s="647">
        <f t="shared" si="15"/>
        <v>104</v>
      </c>
      <c r="AM42" s="647">
        <f t="shared" si="15"/>
        <v>223</v>
      </c>
      <c r="AN42" s="647">
        <f t="shared" si="15"/>
        <v>0</v>
      </c>
      <c r="AO42" s="647">
        <f t="shared" si="15"/>
        <v>0</v>
      </c>
      <c r="AP42" s="648">
        <f t="shared" ref="AP42" si="17">SUM(AP43:AP49)</f>
        <v>24524</v>
      </c>
      <c r="AR42" s="286"/>
      <c r="AT42" s="446"/>
      <c r="AU42" s="446"/>
      <c r="AV42" s="446"/>
      <c r="AW42" s="446"/>
      <c r="AX42" s="446"/>
      <c r="AY42" s="446"/>
      <c r="AZ42" s="446"/>
      <c r="BA42" s="446"/>
      <c r="BB42" s="446"/>
      <c r="BC42" s="446"/>
      <c r="BD42" s="446"/>
      <c r="BE42" s="446"/>
      <c r="BF42" s="446"/>
      <c r="BG42" s="446"/>
      <c r="BH42" s="446"/>
      <c r="BI42" s="446"/>
      <c r="BJ42" s="446"/>
      <c r="BK42" s="446"/>
      <c r="BL42" s="446"/>
      <c r="BM42" s="446"/>
      <c r="BN42" s="446"/>
      <c r="BO42" s="446"/>
      <c r="BP42" s="446"/>
      <c r="BQ42" s="446"/>
      <c r="BR42" s="446"/>
      <c r="BS42" s="446"/>
      <c r="BT42" s="446"/>
      <c r="BU42" s="446"/>
      <c r="BV42" s="446"/>
      <c r="BW42" s="446"/>
      <c r="BX42" s="446"/>
      <c r="BY42" s="446"/>
      <c r="BZ42" s="446"/>
      <c r="CA42" s="446"/>
      <c r="CB42" s="446"/>
      <c r="CC42" s="446"/>
      <c r="CD42" s="446"/>
      <c r="CE42" s="446"/>
      <c r="CF42" s="446"/>
      <c r="CG42" s="446"/>
      <c r="CH42" s="446"/>
      <c r="CI42" s="446"/>
      <c r="CJ42" s="446"/>
      <c r="CK42" s="446"/>
      <c r="CL42" s="446"/>
      <c r="CM42" s="446"/>
      <c r="CN42" s="446"/>
      <c r="CO42" s="446"/>
      <c r="CP42" s="446"/>
      <c r="CQ42" s="446"/>
      <c r="CR42" s="446"/>
      <c r="CS42" s="446"/>
      <c r="CT42" s="446"/>
      <c r="CU42" s="446"/>
      <c r="CV42" s="446"/>
      <c r="CW42" s="446"/>
      <c r="CX42" s="446"/>
      <c r="CY42" s="446"/>
      <c r="CZ42" s="446"/>
      <c r="DA42" s="446"/>
      <c r="DB42" s="446"/>
      <c r="DC42" s="446"/>
      <c r="DD42" s="446"/>
      <c r="DE42" s="446"/>
      <c r="DF42" s="446"/>
      <c r="DG42" s="446"/>
      <c r="DH42" s="446"/>
      <c r="DI42" s="446"/>
      <c r="DJ42" s="446"/>
      <c r="DK42" s="446"/>
      <c r="DL42" s="446"/>
      <c r="DM42" s="446"/>
      <c r="DN42" s="446"/>
      <c r="DO42" s="446"/>
      <c r="DP42" s="446"/>
      <c r="DQ42" s="446"/>
      <c r="DR42" s="446"/>
      <c r="DS42" s="446"/>
      <c r="DT42" s="446"/>
      <c r="DU42" s="446"/>
      <c r="DV42" s="446"/>
      <c r="DW42" s="446"/>
      <c r="DX42" s="446"/>
    </row>
    <row r="43" spans="1:128" s="414" customFormat="1" ht="21" customHeight="1" x14ac:dyDescent="0.35">
      <c r="A43" s="412"/>
      <c r="B43" s="413" t="s">
        <v>85</v>
      </c>
      <c r="C43" s="643">
        <v>0</v>
      </c>
      <c r="D43" s="643">
        <v>0</v>
      </c>
      <c r="E43" s="643">
        <v>0</v>
      </c>
      <c r="F43" s="643">
        <v>0</v>
      </c>
      <c r="G43" s="643">
        <v>0</v>
      </c>
      <c r="H43" s="643">
        <v>0</v>
      </c>
      <c r="I43" s="643">
        <v>0</v>
      </c>
      <c r="J43" s="643">
        <v>0</v>
      </c>
      <c r="K43" s="643">
        <v>0</v>
      </c>
      <c r="L43" s="643">
        <v>0</v>
      </c>
      <c r="M43" s="643">
        <v>0</v>
      </c>
      <c r="N43" s="643">
        <v>0</v>
      </c>
      <c r="O43" s="643">
        <v>0</v>
      </c>
      <c r="P43" s="643">
        <v>0</v>
      </c>
      <c r="Q43" s="643">
        <v>0</v>
      </c>
      <c r="R43" s="643">
        <f t="shared" ref="R43:R54" si="18">SUM(E43:Q43)</f>
        <v>0</v>
      </c>
      <c r="S43" s="643">
        <v>0</v>
      </c>
      <c r="T43" s="643">
        <v>19</v>
      </c>
      <c r="U43" s="643">
        <v>0</v>
      </c>
      <c r="V43" s="643">
        <v>0</v>
      </c>
      <c r="W43" s="643">
        <v>217</v>
      </c>
      <c r="X43" s="643">
        <v>23</v>
      </c>
      <c r="Y43" s="643">
        <v>0</v>
      </c>
      <c r="Z43" s="643">
        <v>0</v>
      </c>
      <c r="AA43" s="643">
        <v>0</v>
      </c>
      <c r="AB43" s="643">
        <v>0</v>
      </c>
      <c r="AC43" s="643">
        <v>0</v>
      </c>
      <c r="AD43" s="643">
        <v>0</v>
      </c>
      <c r="AE43" s="643">
        <v>0</v>
      </c>
      <c r="AF43" s="643">
        <v>0</v>
      </c>
      <c r="AG43" s="643">
        <v>1</v>
      </c>
      <c r="AH43" s="643">
        <v>532</v>
      </c>
      <c r="AI43" s="643">
        <v>536</v>
      </c>
      <c r="AJ43" s="643">
        <v>1</v>
      </c>
      <c r="AK43" s="643">
        <v>3</v>
      </c>
      <c r="AL43" s="643">
        <v>1</v>
      </c>
      <c r="AM43" s="643">
        <v>0</v>
      </c>
      <c r="AN43" s="643">
        <v>0</v>
      </c>
      <c r="AO43" s="643">
        <v>0</v>
      </c>
      <c r="AP43" s="644">
        <f t="shared" ref="AP43:AP49" si="19">SUM(S43:AO43)+R43+C43+D43</f>
        <v>1333</v>
      </c>
    </row>
    <row r="44" spans="1:128" s="286" customFormat="1" ht="21" customHeight="1" x14ac:dyDescent="0.35">
      <c r="A44" s="245"/>
      <c r="B44" s="285" t="s">
        <v>86</v>
      </c>
      <c r="C44" s="643">
        <v>0</v>
      </c>
      <c r="D44" s="643">
        <v>0</v>
      </c>
      <c r="E44" s="643">
        <v>0</v>
      </c>
      <c r="F44" s="643">
        <v>0</v>
      </c>
      <c r="G44" s="643">
        <v>0</v>
      </c>
      <c r="H44" s="643">
        <v>0</v>
      </c>
      <c r="I44" s="643">
        <v>0</v>
      </c>
      <c r="J44" s="643">
        <v>0</v>
      </c>
      <c r="K44" s="643">
        <v>0</v>
      </c>
      <c r="L44" s="643">
        <v>0</v>
      </c>
      <c r="M44" s="643">
        <v>0</v>
      </c>
      <c r="N44" s="643">
        <v>0</v>
      </c>
      <c r="O44" s="643">
        <v>0</v>
      </c>
      <c r="P44" s="643">
        <v>0</v>
      </c>
      <c r="Q44" s="643">
        <v>397</v>
      </c>
      <c r="R44" s="643">
        <f t="shared" si="18"/>
        <v>397</v>
      </c>
      <c r="S44" s="643">
        <v>0</v>
      </c>
      <c r="T44" s="643">
        <v>345</v>
      </c>
      <c r="U44" s="643">
        <v>0</v>
      </c>
      <c r="V44" s="643">
        <v>0</v>
      </c>
      <c r="W44" s="643">
        <v>1280</v>
      </c>
      <c r="X44" s="643">
        <v>6</v>
      </c>
      <c r="Y44" s="643">
        <v>34</v>
      </c>
      <c r="Z44" s="643">
        <v>41</v>
      </c>
      <c r="AA44" s="643">
        <v>0</v>
      </c>
      <c r="AB44" s="643">
        <v>19</v>
      </c>
      <c r="AC44" s="643">
        <v>56</v>
      </c>
      <c r="AD44" s="643">
        <v>0</v>
      </c>
      <c r="AE44" s="643">
        <v>0</v>
      </c>
      <c r="AF44" s="643">
        <v>0</v>
      </c>
      <c r="AG44" s="643">
        <v>163</v>
      </c>
      <c r="AH44" s="643">
        <v>3352</v>
      </c>
      <c r="AI44" s="643">
        <v>1890</v>
      </c>
      <c r="AJ44" s="643">
        <v>87</v>
      </c>
      <c r="AK44" s="643">
        <v>89</v>
      </c>
      <c r="AL44" s="643">
        <v>33</v>
      </c>
      <c r="AM44" s="643">
        <v>3</v>
      </c>
      <c r="AN44" s="643">
        <v>0</v>
      </c>
      <c r="AO44" s="643">
        <v>0</v>
      </c>
      <c r="AP44" s="644">
        <f t="shared" si="19"/>
        <v>7795</v>
      </c>
      <c r="AT44" s="414"/>
      <c r="AU44" s="414"/>
      <c r="AV44" s="414"/>
      <c r="AW44" s="414"/>
      <c r="AX44" s="414"/>
      <c r="AY44" s="414"/>
      <c r="AZ44" s="414"/>
      <c r="BA44" s="414"/>
      <c r="BB44" s="414"/>
      <c r="BC44" s="414"/>
      <c r="BD44" s="414"/>
      <c r="BE44" s="414"/>
      <c r="BF44" s="414"/>
      <c r="BG44" s="414"/>
      <c r="BH44" s="414"/>
      <c r="BI44" s="414"/>
      <c r="BJ44" s="414"/>
      <c r="BK44" s="414"/>
      <c r="BL44" s="414"/>
      <c r="BM44" s="414"/>
      <c r="BN44" s="414"/>
      <c r="BO44" s="414"/>
      <c r="BP44" s="414"/>
      <c r="BQ44" s="414"/>
      <c r="BR44" s="414"/>
      <c r="BS44" s="414"/>
      <c r="BT44" s="414"/>
      <c r="BU44" s="414"/>
      <c r="BV44" s="414"/>
      <c r="BW44" s="414"/>
      <c r="BX44" s="414"/>
      <c r="BY44" s="414"/>
      <c r="BZ44" s="414"/>
      <c r="CA44" s="414"/>
      <c r="CB44" s="414"/>
      <c r="CC44" s="414"/>
      <c r="CD44" s="414"/>
      <c r="CE44" s="414"/>
      <c r="CF44" s="414"/>
      <c r="CG44" s="414"/>
      <c r="CH44" s="414"/>
      <c r="CI44" s="414"/>
      <c r="CJ44" s="414"/>
      <c r="CK44" s="414"/>
      <c r="CL44" s="414"/>
      <c r="CM44" s="414"/>
      <c r="CN44" s="414"/>
      <c r="CO44" s="414"/>
      <c r="CP44" s="414"/>
      <c r="CQ44" s="414"/>
      <c r="CR44" s="414"/>
      <c r="CS44" s="414"/>
      <c r="CT44" s="414"/>
      <c r="CU44" s="414"/>
      <c r="CV44" s="414"/>
      <c r="CW44" s="414"/>
      <c r="CX44" s="414"/>
      <c r="CY44" s="414"/>
      <c r="CZ44" s="414"/>
      <c r="DA44" s="414"/>
      <c r="DB44" s="414"/>
      <c r="DC44" s="414"/>
      <c r="DD44" s="414"/>
      <c r="DE44" s="414"/>
      <c r="DF44" s="414"/>
      <c r="DG44" s="414"/>
      <c r="DH44" s="414"/>
      <c r="DI44" s="414"/>
      <c r="DJ44" s="414"/>
      <c r="DK44" s="414"/>
      <c r="DL44" s="414"/>
      <c r="DM44" s="414"/>
      <c r="DN44" s="414"/>
      <c r="DO44" s="414"/>
      <c r="DP44" s="414"/>
      <c r="DQ44" s="414"/>
      <c r="DR44" s="414"/>
      <c r="DS44" s="414"/>
      <c r="DT44" s="414"/>
      <c r="DU44" s="414"/>
      <c r="DV44" s="414"/>
      <c r="DW44" s="414"/>
      <c r="DX44" s="414"/>
    </row>
    <row r="45" spans="1:128" s="286" customFormat="1" ht="21" customHeight="1" x14ac:dyDescent="0.35">
      <c r="A45" s="245"/>
      <c r="B45" s="285" t="s">
        <v>87</v>
      </c>
      <c r="C45" s="643">
        <v>0</v>
      </c>
      <c r="D45" s="643">
        <v>0</v>
      </c>
      <c r="E45" s="643">
        <v>0</v>
      </c>
      <c r="F45" s="643">
        <v>0</v>
      </c>
      <c r="G45" s="643">
        <v>0</v>
      </c>
      <c r="H45" s="643">
        <v>0</v>
      </c>
      <c r="I45" s="643">
        <v>0</v>
      </c>
      <c r="J45" s="643">
        <v>0</v>
      </c>
      <c r="K45" s="643">
        <v>0</v>
      </c>
      <c r="L45" s="643">
        <v>0</v>
      </c>
      <c r="M45" s="643">
        <v>0</v>
      </c>
      <c r="N45" s="643">
        <v>0</v>
      </c>
      <c r="O45" s="643">
        <v>0</v>
      </c>
      <c r="P45" s="643">
        <v>0</v>
      </c>
      <c r="Q45" s="643">
        <v>283</v>
      </c>
      <c r="R45" s="643">
        <f t="shared" si="18"/>
        <v>283</v>
      </c>
      <c r="S45" s="643">
        <v>0</v>
      </c>
      <c r="T45" s="643">
        <v>287</v>
      </c>
      <c r="U45" s="643">
        <v>300</v>
      </c>
      <c r="V45" s="643">
        <v>0</v>
      </c>
      <c r="W45" s="643">
        <v>526</v>
      </c>
      <c r="X45" s="643">
        <v>9</v>
      </c>
      <c r="Y45" s="643">
        <v>17</v>
      </c>
      <c r="Z45" s="643">
        <v>42</v>
      </c>
      <c r="AA45" s="643">
        <v>0</v>
      </c>
      <c r="AB45" s="643">
        <v>0</v>
      </c>
      <c r="AC45" s="643">
        <v>0</v>
      </c>
      <c r="AD45" s="643">
        <v>40</v>
      </c>
      <c r="AE45" s="643">
        <v>12</v>
      </c>
      <c r="AF45" s="643">
        <v>0</v>
      </c>
      <c r="AG45" s="643">
        <v>27</v>
      </c>
      <c r="AH45" s="643">
        <v>3547</v>
      </c>
      <c r="AI45" s="643">
        <v>2126</v>
      </c>
      <c r="AJ45" s="643">
        <v>101</v>
      </c>
      <c r="AK45" s="643">
        <v>44</v>
      </c>
      <c r="AL45" s="643">
        <v>18</v>
      </c>
      <c r="AM45" s="643">
        <v>0</v>
      </c>
      <c r="AN45" s="643">
        <v>0</v>
      </c>
      <c r="AO45" s="643">
        <v>0</v>
      </c>
      <c r="AP45" s="644">
        <f t="shared" si="19"/>
        <v>7379</v>
      </c>
      <c r="AT45" s="414"/>
      <c r="AU45" s="414"/>
      <c r="AV45" s="414"/>
      <c r="AW45" s="414"/>
      <c r="AX45" s="414"/>
      <c r="AY45" s="414"/>
      <c r="AZ45" s="414"/>
      <c r="BA45" s="414"/>
      <c r="BB45" s="414"/>
      <c r="BC45" s="414"/>
      <c r="BD45" s="414"/>
      <c r="BE45" s="414"/>
      <c r="BF45" s="414"/>
      <c r="BG45" s="414"/>
      <c r="BH45" s="414"/>
      <c r="BI45" s="414"/>
      <c r="BJ45" s="414"/>
      <c r="BK45" s="414"/>
      <c r="BL45" s="414"/>
      <c r="BM45" s="414"/>
      <c r="BN45" s="414"/>
      <c r="BO45" s="414"/>
      <c r="BP45" s="414"/>
      <c r="BQ45" s="414"/>
      <c r="BR45" s="414"/>
      <c r="BS45" s="414"/>
      <c r="BT45" s="414"/>
      <c r="BU45" s="414"/>
      <c r="BV45" s="414"/>
      <c r="BW45" s="414"/>
      <c r="BX45" s="414"/>
      <c r="BY45" s="414"/>
      <c r="BZ45" s="414"/>
      <c r="CA45" s="414"/>
      <c r="CB45" s="414"/>
      <c r="CC45" s="414"/>
      <c r="CD45" s="414"/>
      <c r="CE45" s="414"/>
      <c r="CF45" s="414"/>
      <c r="CG45" s="414"/>
      <c r="CH45" s="414"/>
      <c r="CI45" s="414"/>
      <c r="CJ45" s="414"/>
      <c r="CK45" s="414"/>
      <c r="CL45" s="414"/>
      <c r="CM45" s="414"/>
      <c r="CN45" s="414"/>
      <c r="CO45" s="414"/>
      <c r="CP45" s="414"/>
      <c r="CQ45" s="414"/>
      <c r="CR45" s="414"/>
      <c r="CS45" s="414"/>
      <c r="CT45" s="414"/>
      <c r="CU45" s="414"/>
      <c r="CV45" s="414"/>
      <c r="CW45" s="414"/>
      <c r="CX45" s="414"/>
      <c r="CY45" s="414"/>
      <c r="CZ45" s="414"/>
      <c r="DA45" s="414"/>
      <c r="DB45" s="414"/>
      <c r="DC45" s="414"/>
      <c r="DD45" s="414"/>
      <c r="DE45" s="414"/>
      <c r="DF45" s="414"/>
      <c r="DG45" s="414"/>
      <c r="DH45" s="414"/>
      <c r="DI45" s="414"/>
      <c r="DJ45" s="414"/>
      <c r="DK45" s="414"/>
      <c r="DL45" s="414"/>
      <c r="DM45" s="414"/>
      <c r="DN45" s="414"/>
      <c r="DO45" s="414"/>
      <c r="DP45" s="414"/>
      <c r="DQ45" s="414"/>
      <c r="DR45" s="414"/>
      <c r="DS45" s="414"/>
      <c r="DT45" s="414"/>
      <c r="DU45" s="414"/>
      <c r="DV45" s="414"/>
      <c r="DW45" s="414"/>
      <c r="DX45" s="414"/>
    </row>
    <row r="46" spans="1:128" s="286" customFormat="1" ht="21" customHeight="1" x14ac:dyDescent="0.35">
      <c r="A46" s="245"/>
      <c r="B46" s="285" t="s">
        <v>88</v>
      </c>
      <c r="C46" s="643">
        <v>0</v>
      </c>
      <c r="D46" s="643">
        <v>0</v>
      </c>
      <c r="E46" s="643">
        <v>0</v>
      </c>
      <c r="F46" s="643">
        <v>0</v>
      </c>
      <c r="G46" s="643">
        <v>0</v>
      </c>
      <c r="H46" s="643">
        <v>0</v>
      </c>
      <c r="I46" s="643">
        <v>0</v>
      </c>
      <c r="J46" s="643">
        <v>0</v>
      </c>
      <c r="K46" s="643">
        <v>0</v>
      </c>
      <c r="L46" s="643">
        <v>0</v>
      </c>
      <c r="M46" s="643">
        <v>0</v>
      </c>
      <c r="N46" s="643">
        <v>0</v>
      </c>
      <c r="O46" s="643">
        <v>0</v>
      </c>
      <c r="P46" s="643">
        <v>0</v>
      </c>
      <c r="Q46" s="643">
        <v>0</v>
      </c>
      <c r="R46" s="643">
        <f t="shared" si="18"/>
        <v>0</v>
      </c>
      <c r="S46" s="643">
        <v>0</v>
      </c>
      <c r="T46" s="643">
        <v>94</v>
      </c>
      <c r="U46" s="643">
        <v>0</v>
      </c>
      <c r="V46" s="643">
        <v>0</v>
      </c>
      <c r="W46" s="643">
        <v>124</v>
      </c>
      <c r="X46" s="643">
        <v>13</v>
      </c>
      <c r="Y46" s="643">
        <v>0</v>
      </c>
      <c r="Z46" s="643">
        <v>0</v>
      </c>
      <c r="AA46" s="643">
        <v>0</v>
      </c>
      <c r="AB46" s="643">
        <v>1</v>
      </c>
      <c r="AC46" s="643">
        <v>0</v>
      </c>
      <c r="AD46" s="643">
        <v>0</v>
      </c>
      <c r="AE46" s="643">
        <v>0</v>
      </c>
      <c r="AF46" s="643">
        <v>0</v>
      </c>
      <c r="AG46" s="643">
        <v>0</v>
      </c>
      <c r="AH46" s="643">
        <v>468</v>
      </c>
      <c r="AI46" s="643">
        <v>398</v>
      </c>
      <c r="AJ46" s="643">
        <v>0</v>
      </c>
      <c r="AK46" s="643">
        <v>14</v>
      </c>
      <c r="AL46" s="643">
        <v>3</v>
      </c>
      <c r="AM46" s="643">
        <v>0</v>
      </c>
      <c r="AN46" s="643">
        <v>0</v>
      </c>
      <c r="AO46" s="643">
        <v>0</v>
      </c>
      <c r="AP46" s="644">
        <f t="shared" si="19"/>
        <v>1115</v>
      </c>
      <c r="AT46" s="414"/>
      <c r="AU46" s="414"/>
      <c r="AV46" s="414"/>
      <c r="AW46" s="414"/>
      <c r="AX46" s="414"/>
      <c r="AY46" s="414"/>
      <c r="AZ46" s="414"/>
      <c r="BA46" s="414"/>
      <c r="BB46" s="414"/>
      <c r="BC46" s="414"/>
      <c r="BD46" s="414"/>
      <c r="BE46" s="414"/>
      <c r="BF46" s="414"/>
      <c r="BG46" s="414"/>
      <c r="BH46" s="414"/>
      <c r="BI46" s="414"/>
      <c r="BJ46" s="414"/>
      <c r="BK46" s="414"/>
      <c r="BL46" s="414"/>
      <c r="BM46" s="414"/>
      <c r="BN46" s="414"/>
      <c r="BO46" s="414"/>
      <c r="BP46" s="414"/>
      <c r="BQ46" s="414"/>
      <c r="BR46" s="414"/>
      <c r="BS46" s="414"/>
      <c r="BT46" s="414"/>
      <c r="BU46" s="414"/>
      <c r="BV46" s="414"/>
      <c r="BW46" s="414"/>
      <c r="BX46" s="414"/>
      <c r="BY46" s="414"/>
      <c r="BZ46" s="414"/>
      <c r="CA46" s="414"/>
      <c r="CB46" s="414"/>
      <c r="CC46" s="414"/>
      <c r="CD46" s="414"/>
      <c r="CE46" s="414"/>
      <c r="CF46" s="414"/>
      <c r="CG46" s="414"/>
      <c r="CH46" s="414"/>
      <c r="CI46" s="414"/>
      <c r="CJ46" s="414"/>
      <c r="CK46" s="414"/>
      <c r="CL46" s="414"/>
      <c r="CM46" s="414"/>
      <c r="CN46" s="414"/>
      <c r="CO46" s="414"/>
      <c r="CP46" s="414"/>
      <c r="CQ46" s="414"/>
      <c r="CR46" s="414"/>
      <c r="CS46" s="414"/>
      <c r="CT46" s="414"/>
      <c r="CU46" s="414"/>
      <c r="CV46" s="414"/>
      <c r="CW46" s="414"/>
      <c r="CX46" s="414"/>
      <c r="CY46" s="414"/>
      <c r="CZ46" s="414"/>
      <c r="DA46" s="414"/>
      <c r="DB46" s="414"/>
      <c r="DC46" s="414"/>
      <c r="DD46" s="414"/>
      <c r="DE46" s="414"/>
      <c r="DF46" s="414"/>
      <c r="DG46" s="414"/>
      <c r="DH46" s="414"/>
      <c r="DI46" s="414"/>
      <c r="DJ46" s="414"/>
      <c r="DK46" s="414"/>
      <c r="DL46" s="414"/>
      <c r="DM46" s="414"/>
      <c r="DN46" s="414"/>
      <c r="DO46" s="414"/>
      <c r="DP46" s="414"/>
      <c r="DQ46" s="414"/>
      <c r="DR46" s="414"/>
      <c r="DS46" s="414"/>
      <c r="DT46" s="414"/>
      <c r="DU46" s="414"/>
      <c r="DV46" s="414"/>
      <c r="DW46" s="414"/>
      <c r="DX46" s="414"/>
    </row>
    <row r="47" spans="1:128" s="286" customFormat="1" ht="21" customHeight="1" x14ac:dyDescent="0.35">
      <c r="A47" s="245"/>
      <c r="B47" s="285" t="s">
        <v>89</v>
      </c>
      <c r="C47" s="643">
        <v>0</v>
      </c>
      <c r="D47" s="643">
        <v>0</v>
      </c>
      <c r="E47" s="643">
        <v>0</v>
      </c>
      <c r="F47" s="643">
        <v>0</v>
      </c>
      <c r="G47" s="643">
        <v>0</v>
      </c>
      <c r="H47" s="643">
        <v>0</v>
      </c>
      <c r="I47" s="643">
        <v>0</v>
      </c>
      <c r="J47" s="643">
        <v>0</v>
      </c>
      <c r="K47" s="643">
        <v>0</v>
      </c>
      <c r="L47" s="643">
        <v>0</v>
      </c>
      <c r="M47" s="643">
        <v>0</v>
      </c>
      <c r="N47" s="643">
        <v>0</v>
      </c>
      <c r="O47" s="643">
        <v>0</v>
      </c>
      <c r="P47" s="643">
        <v>0</v>
      </c>
      <c r="Q47" s="643">
        <v>0</v>
      </c>
      <c r="R47" s="643">
        <f t="shared" si="18"/>
        <v>0</v>
      </c>
      <c r="S47" s="643">
        <v>31</v>
      </c>
      <c r="T47" s="643">
        <v>12</v>
      </c>
      <c r="U47" s="643">
        <v>0</v>
      </c>
      <c r="V47" s="643">
        <v>0</v>
      </c>
      <c r="W47" s="643">
        <v>34</v>
      </c>
      <c r="X47" s="643">
        <v>5</v>
      </c>
      <c r="Y47" s="643">
        <v>0</v>
      </c>
      <c r="Z47" s="643">
        <v>0</v>
      </c>
      <c r="AA47" s="643">
        <v>0</v>
      </c>
      <c r="AB47" s="643">
        <v>0</v>
      </c>
      <c r="AC47" s="643">
        <v>0</v>
      </c>
      <c r="AD47" s="643">
        <v>0</v>
      </c>
      <c r="AE47" s="643">
        <v>0</v>
      </c>
      <c r="AF47" s="643">
        <v>0</v>
      </c>
      <c r="AG47" s="643">
        <v>0</v>
      </c>
      <c r="AH47" s="643">
        <v>470</v>
      </c>
      <c r="AI47" s="643">
        <v>430</v>
      </c>
      <c r="AJ47" s="643">
        <v>6</v>
      </c>
      <c r="AK47" s="643">
        <v>28</v>
      </c>
      <c r="AL47" s="643">
        <v>4</v>
      </c>
      <c r="AM47" s="643">
        <v>0</v>
      </c>
      <c r="AN47" s="643">
        <v>0</v>
      </c>
      <c r="AO47" s="643">
        <v>0</v>
      </c>
      <c r="AP47" s="644">
        <f t="shared" si="19"/>
        <v>1020</v>
      </c>
      <c r="AT47" s="414"/>
      <c r="AU47" s="414"/>
      <c r="AV47" s="414"/>
      <c r="AW47" s="414"/>
      <c r="AX47" s="414"/>
      <c r="AY47" s="414"/>
      <c r="AZ47" s="414"/>
      <c r="BA47" s="414"/>
      <c r="BB47" s="414"/>
      <c r="BC47" s="414"/>
      <c r="BD47" s="414"/>
      <c r="BE47" s="414"/>
      <c r="BF47" s="414"/>
      <c r="BG47" s="414"/>
      <c r="BH47" s="414"/>
      <c r="BI47" s="414"/>
      <c r="BJ47" s="414"/>
      <c r="BK47" s="414"/>
      <c r="BL47" s="414"/>
      <c r="BM47" s="414"/>
      <c r="BN47" s="414"/>
      <c r="BO47" s="414"/>
      <c r="BP47" s="414"/>
      <c r="BQ47" s="414"/>
      <c r="BR47" s="414"/>
      <c r="BS47" s="414"/>
      <c r="BT47" s="414"/>
      <c r="BU47" s="414"/>
      <c r="BV47" s="414"/>
      <c r="BW47" s="414"/>
      <c r="BX47" s="414"/>
      <c r="BY47" s="414"/>
      <c r="BZ47" s="414"/>
      <c r="CA47" s="414"/>
      <c r="CB47" s="414"/>
      <c r="CC47" s="414"/>
      <c r="CD47" s="414"/>
      <c r="CE47" s="414"/>
      <c r="CF47" s="414"/>
      <c r="CG47" s="414"/>
      <c r="CH47" s="414"/>
      <c r="CI47" s="414"/>
      <c r="CJ47" s="414"/>
      <c r="CK47" s="414"/>
      <c r="CL47" s="414"/>
      <c r="CM47" s="414"/>
      <c r="CN47" s="414"/>
      <c r="CO47" s="414"/>
      <c r="CP47" s="414"/>
      <c r="CQ47" s="414"/>
      <c r="CR47" s="414"/>
      <c r="CS47" s="414"/>
      <c r="CT47" s="414"/>
      <c r="CU47" s="414"/>
      <c r="CV47" s="414"/>
      <c r="CW47" s="414"/>
      <c r="CX47" s="414"/>
      <c r="CY47" s="414"/>
      <c r="CZ47" s="414"/>
      <c r="DA47" s="414"/>
      <c r="DB47" s="414"/>
      <c r="DC47" s="414"/>
      <c r="DD47" s="414"/>
      <c r="DE47" s="414"/>
      <c r="DF47" s="414"/>
      <c r="DG47" s="414"/>
      <c r="DH47" s="414"/>
      <c r="DI47" s="414"/>
      <c r="DJ47" s="414"/>
      <c r="DK47" s="414"/>
      <c r="DL47" s="414"/>
      <c r="DM47" s="414"/>
      <c r="DN47" s="414"/>
      <c r="DO47" s="414"/>
      <c r="DP47" s="414"/>
      <c r="DQ47" s="414"/>
      <c r="DR47" s="414"/>
      <c r="DS47" s="414"/>
      <c r="DT47" s="414"/>
      <c r="DU47" s="414"/>
      <c r="DV47" s="414"/>
      <c r="DW47" s="414"/>
      <c r="DX47" s="414"/>
    </row>
    <row r="48" spans="1:128" s="286" customFormat="1" ht="21" customHeight="1" x14ac:dyDescent="0.35">
      <c r="A48" s="245"/>
      <c r="B48" s="285" t="s">
        <v>301</v>
      </c>
      <c r="C48" s="643">
        <v>0</v>
      </c>
      <c r="D48" s="643">
        <v>0</v>
      </c>
      <c r="E48" s="643">
        <v>0</v>
      </c>
      <c r="F48" s="643">
        <v>0</v>
      </c>
      <c r="G48" s="643">
        <v>0</v>
      </c>
      <c r="H48" s="643">
        <v>0</v>
      </c>
      <c r="I48" s="643">
        <v>0</v>
      </c>
      <c r="J48" s="643">
        <v>0</v>
      </c>
      <c r="K48" s="643">
        <v>0</v>
      </c>
      <c r="L48" s="643">
        <v>0</v>
      </c>
      <c r="M48" s="643">
        <v>0</v>
      </c>
      <c r="N48" s="643">
        <v>0</v>
      </c>
      <c r="O48" s="643">
        <v>0</v>
      </c>
      <c r="P48" s="643">
        <v>0</v>
      </c>
      <c r="Q48" s="643">
        <v>0</v>
      </c>
      <c r="R48" s="643">
        <f t="shared" si="18"/>
        <v>0</v>
      </c>
      <c r="S48" s="643">
        <v>0</v>
      </c>
      <c r="T48" s="643">
        <v>54</v>
      </c>
      <c r="U48" s="643">
        <v>0</v>
      </c>
      <c r="V48" s="643">
        <v>0</v>
      </c>
      <c r="W48" s="643">
        <v>279</v>
      </c>
      <c r="X48" s="643">
        <v>40</v>
      </c>
      <c r="Y48" s="643">
        <v>0</v>
      </c>
      <c r="Z48" s="643">
        <v>13</v>
      </c>
      <c r="AA48" s="643">
        <v>0</v>
      </c>
      <c r="AB48" s="643">
        <v>0</v>
      </c>
      <c r="AC48" s="643">
        <v>0</v>
      </c>
      <c r="AD48" s="643">
        <v>0</v>
      </c>
      <c r="AE48" s="643">
        <v>0</v>
      </c>
      <c r="AF48" s="643">
        <v>0</v>
      </c>
      <c r="AG48" s="643">
        <v>35</v>
      </c>
      <c r="AH48" s="643">
        <v>1680</v>
      </c>
      <c r="AI48" s="643">
        <v>1500</v>
      </c>
      <c r="AJ48" s="643">
        <v>102</v>
      </c>
      <c r="AK48" s="643">
        <v>61</v>
      </c>
      <c r="AL48" s="643">
        <v>19</v>
      </c>
      <c r="AM48" s="643">
        <v>220</v>
      </c>
      <c r="AN48" s="643">
        <v>0</v>
      </c>
      <c r="AO48" s="643">
        <v>0</v>
      </c>
      <c r="AP48" s="644">
        <f t="shared" si="19"/>
        <v>4003</v>
      </c>
      <c r="AT48" s="414"/>
      <c r="AU48" s="414"/>
      <c r="AV48" s="414"/>
      <c r="AW48" s="414"/>
      <c r="AX48" s="414"/>
      <c r="AY48" s="414"/>
      <c r="AZ48" s="414"/>
      <c r="BA48" s="414"/>
      <c r="BB48" s="414"/>
      <c r="BC48" s="414"/>
      <c r="BD48" s="414"/>
      <c r="BE48" s="414"/>
      <c r="BF48" s="414"/>
      <c r="BG48" s="414"/>
      <c r="BH48" s="414"/>
      <c r="BI48" s="414"/>
      <c r="BJ48" s="414"/>
      <c r="BK48" s="414"/>
      <c r="BL48" s="414"/>
      <c r="BM48" s="414"/>
      <c r="BN48" s="414"/>
      <c r="BO48" s="414"/>
      <c r="BP48" s="414"/>
      <c r="BQ48" s="414"/>
      <c r="BR48" s="414"/>
      <c r="BS48" s="414"/>
      <c r="BT48" s="414"/>
      <c r="BU48" s="414"/>
      <c r="BV48" s="414"/>
      <c r="BW48" s="414"/>
      <c r="BX48" s="414"/>
      <c r="BY48" s="414"/>
      <c r="BZ48" s="414"/>
      <c r="CA48" s="414"/>
      <c r="CB48" s="414"/>
      <c r="CC48" s="414"/>
      <c r="CD48" s="414"/>
      <c r="CE48" s="414"/>
      <c r="CF48" s="414"/>
      <c r="CG48" s="414"/>
      <c r="CH48" s="414"/>
      <c r="CI48" s="414"/>
      <c r="CJ48" s="414"/>
      <c r="CK48" s="414"/>
      <c r="CL48" s="414"/>
      <c r="CM48" s="414"/>
      <c r="CN48" s="414"/>
      <c r="CO48" s="414"/>
      <c r="CP48" s="414"/>
      <c r="CQ48" s="414"/>
      <c r="CR48" s="414"/>
      <c r="CS48" s="414"/>
      <c r="CT48" s="414"/>
      <c r="CU48" s="414"/>
      <c r="CV48" s="414"/>
      <c r="CW48" s="414"/>
      <c r="CX48" s="414"/>
      <c r="CY48" s="414"/>
      <c r="CZ48" s="414"/>
      <c r="DA48" s="414"/>
      <c r="DB48" s="414"/>
      <c r="DC48" s="414"/>
      <c r="DD48" s="414"/>
      <c r="DE48" s="414"/>
      <c r="DF48" s="414"/>
      <c r="DG48" s="414"/>
      <c r="DH48" s="414"/>
      <c r="DI48" s="414"/>
      <c r="DJ48" s="414"/>
      <c r="DK48" s="414"/>
      <c r="DL48" s="414"/>
      <c r="DM48" s="414"/>
      <c r="DN48" s="414"/>
      <c r="DO48" s="414"/>
      <c r="DP48" s="414"/>
      <c r="DQ48" s="414"/>
      <c r="DR48" s="414"/>
      <c r="DS48" s="414"/>
      <c r="DT48" s="414"/>
      <c r="DU48" s="414"/>
      <c r="DV48" s="414"/>
      <c r="DW48" s="414"/>
      <c r="DX48" s="414"/>
    </row>
    <row r="49" spans="1:128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0</v>
      </c>
      <c r="F49" s="643">
        <v>0</v>
      </c>
      <c r="G49" s="643">
        <v>0</v>
      </c>
      <c r="H49" s="643">
        <v>0</v>
      </c>
      <c r="I49" s="643">
        <v>0</v>
      </c>
      <c r="J49" s="643">
        <v>0</v>
      </c>
      <c r="K49" s="643">
        <v>0</v>
      </c>
      <c r="L49" s="643">
        <v>0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8"/>
        <v>0</v>
      </c>
      <c r="S49" s="643">
        <v>0</v>
      </c>
      <c r="T49" s="643">
        <v>24</v>
      </c>
      <c r="U49" s="643">
        <v>58</v>
      </c>
      <c r="V49" s="643">
        <v>0</v>
      </c>
      <c r="W49" s="643">
        <v>134</v>
      </c>
      <c r="X49" s="643">
        <v>4</v>
      </c>
      <c r="Y49" s="643">
        <v>0</v>
      </c>
      <c r="Z49" s="643">
        <v>7</v>
      </c>
      <c r="AA49" s="643">
        <v>0</v>
      </c>
      <c r="AB49" s="643">
        <v>0</v>
      </c>
      <c r="AC49" s="643">
        <v>0</v>
      </c>
      <c r="AD49" s="643">
        <v>1</v>
      </c>
      <c r="AE49" s="643">
        <v>0</v>
      </c>
      <c r="AF49" s="643">
        <v>0</v>
      </c>
      <c r="AG49" s="643">
        <v>14</v>
      </c>
      <c r="AH49" s="643">
        <v>814</v>
      </c>
      <c r="AI49" s="643">
        <v>769</v>
      </c>
      <c r="AJ49" s="643">
        <v>1</v>
      </c>
      <c r="AK49" s="643">
        <v>27</v>
      </c>
      <c r="AL49" s="643">
        <v>26</v>
      </c>
      <c r="AM49" s="643">
        <v>0</v>
      </c>
      <c r="AN49" s="643">
        <v>0</v>
      </c>
      <c r="AO49" s="643">
        <v>0</v>
      </c>
      <c r="AP49" s="644">
        <f t="shared" si="19"/>
        <v>1879</v>
      </c>
      <c r="AT49" s="414"/>
      <c r="AU49" s="414"/>
      <c r="AV49" s="414"/>
      <c r="AW49" s="414"/>
      <c r="AX49" s="414"/>
      <c r="AY49" s="414"/>
      <c r="AZ49" s="414"/>
      <c r="BA49" s="414"/>
      <c r="BB49" s="414"/>
      <c r="BC49" s="414"/>
      <c r="BD49" s="414"/>
      <c r="BE49" s="414"/>
      <c r="BF49" s="414"/>
      <c r="BG49" s="414"/>
      <c r="BH49" s="414"/>
      <c r="BI49" s="414"/>
      <c r="BJ49" s="414"/>
      <c r="BK49" s="414"/>
      <c r="BL49" s="414"/>
      <c r="BM49" s="414"/>
      <c r="BN49" s="414"/>
      <c r="BO49" s="414"/>
      <c r="BP49" s="414"/>
      <c r="BQ49" s="414"/>
      <c r="BR49" s="414"/>
      <c r="BS49" s="414"/>
      <c r="BT49" s="414"/>
      <c r="BU49" s="414"/>
      <c r="BV49" s="414"/>
      <c r="BW49" s="414"/>
      <c r="BX49" s="414"/>
      <c r="BY49" s="414"/>
      <c r="BZ49" s="414"/>
      <c r="CA49" s="414"/>
      <c r="CB49" s="414"/>
      <c r="CC49" s="414"/>
      <c r="CD49" s="414"/>
      <c r="CE49" s="414"/>
      <c r="CF49" s="414"/>
      <c r="CG49" s="414"/>
      <c r="CH49" s="414"/>
      <c r="CI49" s="414"/>
      <c r="CJ49" s="414"/>
      <c r="CK49" s="414"/>
      <c r="CL49" s="414"/>
      <c r="CM49" s="414"/>
      <c r="CN49" s="414"/>
      <c r="CO49" s="414"/>
      <c r="CP49" s="414"/>
      <c r="CQ49" s="414"/>
      <c r="CR49" s="414"/>
      <c r="CS49" s="414"/>
      <c r="CT49" s="414"/>
      <c r="CU49" s="414"/>
      <c r="CV49" s="414"/>
      <c r="CW49" s="414"/>
      <c r="CX49" s="414"/>
      <c r="CY49" s="414"/>
      <c r="CZ49" s="414"/>
      <c r="DA49" s="414"/>
      <c r="DB49" s="414"/>
      <c r="DC49" s="414"/>
      <c r="DD49" s="414"/>
      <c r="DE49" s="414"/>
      <c r="DF49" s="414"/>
      <c r="DG49" s="414"/>
      <c r="DH49" s="414"/>
      <c r="DI49" s="414"/>
      <c r="DJ49" s="414"/>
      <c r="DK49" s="414"/>
      <c r="DL49" s="414"/>
      <c r="DM49" s="414"/>
      <c r="DN49" s="414"/>
      <c r="DO49" s="414"/>
      <c r="DP49" s="414"/>
      <c r="DQ49" s="414"/>
      <c r="DR49" s="414"/>
      <c r="DS49" s="414"/>
      <c r="DT49" s="414"/>
      <c r="DU49" s="414"/>
      <c r="DV49" s="414"/>
      <c r="DW49" s="414"/>
      <c r="DX49" s="414"/>
    </row>
    <row r="50" spans="1:128" s="291" customFormat="1" ht="26.4" customHeight="1" x14ac:dyDescent="0.35">
      <c r="A50" s="289" t="s">
        <v>90</v>
      </c>
      <c r="B50" s="294"/>
      <c r="C50" s="647">
        <f t="shared" ref="C50:AP50" si="20">C51+C52+C53+C54</f>
        <v>0</v>
      </c>
      <c r="D50" s="647">
        <f t="shared" si="20"/>
        <v>0</v>
      </c>
      <c r="E50" s="647">
        <f t="shared" si="20"/>
        <v>0</v>
      </c>
      <c r="F50" s="647">
        <f t="shared" si="20"/>
        <v>0</v>
      </c>
      <c r="G50" s="647">
        <f t="shared" si="20"/>
        <v>0</v>
      </c>
      <c r="H50" s="647">
        <f t="shared" si="20"/>
        <v>0</v>
      </c>
      <c r="I50" s="647">
        <f t="shared" si="20"/>
        <v>0</v>
      </c>
      <c r="J50" s="647">
        <f t="shared" si="20"/>
        <v>0</v>
      </c>
      <c r="K50" s="647">
        <f t="shared" si="20"/>
        <v>0</v>
      </c>
      <c r="L50" s="647">
        <f t="shared" si="20"/>
        <v>0</v>
      </c>
      <c r="M50" s="647">
        <f t="shared" si="20"/>
        <v>0</v>
      </c>
      <c r="N50" s="647">
        <f t="shared" si="20"/>
        <v>0</v>
      </c>
      <c r="O50" s="647">
        <f t="shared" si="20"/>
        <v>0</v>
      </c>
      <c r="P50" s="647">
        <f t="shared" si="20"/>
        <v>0</v>
      </c>
      <c r="Q50" s="647">
        <f t="shared" si="20"/>
        <v>0</v>
      </c>
      <c r="R50" s="647">
        <f t="shared" si="20"/>
        <v>0</v>
      </c>
      <c r="S50" s="647">
        <f t="shared" si="20"/>
        <v>661</v>
      </c>
      <c r="T50" s="647">
        <f t="shared" si="20"/>
        <v>637</v>
      </c>
      <c r="U50" s="647">
        <f t="shared" si="20"/>
        <v>70</v>
      </c>
      <c r="V50" s="647">
        <f t="shared" si="20"/>
        <v>0</v>
      </c>
      <c r="W50" s="647">
        <f t="shared" si="20"/>
        <v>2171</v>
      </c>
      <c r="X50" s="647">
        <f t="shared" si="20"/>
        <v>109</v>
      </c>
      <c r="Y50" s="647">
        <f t="shared" si="20"/>
        <v>47</v>
      </c>
      <c r="Z50" s="647">
        <f t="shared" si="20"/>
        <v>101</v>
      </c>
      <c r="AA50" s="647">
        <f t="shared" si="20"/>
        <v>0</v>
      </c>
      <c r="AB50" s="647">
        <f t="shared" si="20"/>
        <v>10</v>
      </c>
      <c r="AC50" s="647">
        <f t="shared" si="20"/>
        <v>2</v>
      </c>
      <c r="AD50" s="647">
        <f t="shared" si="20"/>
        <v>38</v>
      </c>
      <c r="AE50" s="647">
        <f t="shared" si="20"/>
        <v>78</v>
      </c>
      <c r="AF50" s="647">
        <f t="shared" si="20"/>
        <v>0</v>
      </c>
      <c r="AG50" s="647">
        <f t="shared" si="20"/>
        <v>144</v>
      </c>
      <c r="AH50" s="647">
        <f t="shared" si="20"/>
        <v>10716</v>
      </c>
      <c r="AI50" s="647">
        <f t="shared" si="20"/>
        <v>5967</v>
      </c>
      <c r="AJ50" s="647">
        <f t="shared" si="20"/>
        <v>1028</v>
      </c>
      <c r="AK50" s="647">
        <f t="shared" si="20"/>
        <v>100</v>
      </c>
      <c r="AL50" s="647">
        <f t="shared" si="20"/>
        <v>214</v>
      </c>
      <c r="AM50" s="647">
        <f t="shared" si="20"/>
        <v>291</v>
      </c>
      <c r="AN50" s="647">
        <f t="shared" si="20"/>
        <v>0</v>
      </c>
      <c r="AO50" s="647">
        <f t="shared" si="20"/>
        <v>0</v>
      </c>
      <c r="AP50" s="648">
        <f t="shared" si="20"/>
        <v>22384</v>
      </c>
      <c r="AR50" s="286"/>
      <c r="AT50" s="446"/>
      <c r="AU50" s="446"/>
      <c r="AV50" s="446"/>
      <c r="AW50" s="446"/>
      <c r="AX50" s="446"/>
      <c r="AY50" s="446"/>
      <c r="AZ50" s="446"/>
      <c r="BA50" s="446"/>
      <c r="BB50" s="446"/>
      <c r="BC50" s="446"/>
      <c r="BD50" s="446"/>
      <c r="BE50" s="446"/>
      <c r="BF50" s="446"/>
      <c r="BG50" s="446"/>
      <c r="BH50" s="446"/>
      <c r="BI50" s="446"/>
      <c r="BJ50" s="446"/>
      <c r="BK50" s="446"/>
      <c r="BL50" s="446"/>
      <c r="BM50" s="446"/>
      <c r="BN50" s="446"/>
      <c r="BO50" s="446"/>
      <c r="BP50" s="446"/>
      <c r="BQ50" s="446"/>
      <c r="BR50" s="446"/>
      <c r="BS50" s="446"/>
      <c r="BT50" s="446"/>
      <c r="BU50" s="446"/>
      <c r="BV50" s="446"/>
      <c r="BW50" s="446"/>
      <c r="BX50" s="446"/>
      <c r="BY50" s="446"/>
      <c r="BZ50" s="446"/>
      <c r="CA50" s="446"/>
      <c r="CB50" s="446"/>
      <c r="CC50" s="446"/>
      <c r="CD50" s="446"/>
      <c r="CE50" s="446"/>
      <c r="CF50" s="446"/>
      <c r="CG50" s="446"/>
      <c r="CH50" s="446"/>
      <c r="CI50" s="446"/>
      <c r="CJ50" s="446"/>
      <c r="CK50" s="446"/>
      <c r="CL50" s="446"/>
      <c r="CM50" s="446"/>
      <c r="CN50" s="446"/>
      <c r="CO50" s="446"/>
      <c r="CP50" s="446"/>
      <c r="CQ50" s="446"/>
      <c r="CR50" s="446"/>
      <c r="CS50" s="446"/>
      <c r="CT50" s="446"/>
      <c r="CU50" s="446"/>
      <c r="CV50" s="446"/>
      <c r="CW50" s="446"/>
      <c r="CX50" s="446"/>
      <c r="CY50" s="446"/>
      <c r="CZ50" s="446"/>
      <c r="DA50" s="446"/>
      <c r="DB50" s="446"/>
      <c r="DC50" s="446"/>
      <c r="DD50" s="446"/>
      <c r="DE50" s="446"/>
      <c r="DF50" s="446"/>
      <c r="DG50" s="446"/>
      <c r="DH50" s="446"/>
      <c r="DI50" s="446"/>
      <c r="DJ50" s="446"/>
      <c r="DK50" s="446"/>
      <c r="DL50" s="446"/>
      <c r="DM50" s="446"/>
      <c r="DN50" s="446"/>
      <c r="DO50" s="446"/>
      <c r="DP50" s="446"/>
      <c r="DQ50" s="446"/>
      <c r="DR50" s="446"/>
      <c r="DS50" s="446"/>
      <c r="DT50" s="446"/>
      <c r="DU50" s="446"/>
      <c r="DV50" s="446"/>
      <c r="DW50" s="446"/>
      <c r="DX50" s="446"/>
    </row>
    <row r="51" spans="1:128" s="286" customFormat="1" ht="21" customHeight="1" x14ac:dyDescent="0.35">
      <c r="A51" s="245"/>
      <c r="B51" s="285" t="s">
        <v>91</v>
      </c>
      <c r="C51" s="643">
        <v>0</v>
      </c>
      <c r="D51" s="643">
        <v>0</v>
      </c>
      <c r="E51" s="643">
        <v>0</v>
      </c>
      <c r="F51" s="643">
        <v>0</v>
      </c>
      <c r="G51" s="643">
        <v>0</v>
      </c>
      <c r="H51" s="643">
        <v>0</v>
      </c>
      <c r="I51" s="643">
        <v>0</v>
      </c>
      <c r="J51" s="643">
        <v>0</v>
      </c>
      <c r="K51" s="643">
        <v>0</v>
      </c>
      <c r="L51" s="643">
        <v>0</v>
      </c>
      <c r="M51" s="643">
        <v>0</v>
      </c>
      <c r="N51" s="643">
        <v>0</v>
      </c>
      <c r="O51" s="643">
        <v>0</v>
      </c>
      <c r="P51" s="643">
        <v>0</v>
      </c>
      <c r="Q51" s="643">
        <v>0</v>
      </c>
      <c r="R51" s="643">
        <f t="shared" si="18"/>
        <v>0</v>
      </c>
      <c r="S51" s="643">
        <v>0</v>
      </c>
      <c r="T51" s="643">
        <v>71</v>
      </c>
      <c r="U51" s="643">
        <v>0</v>
      </c>
      <c r="V51" s="643">
        <v>0</v>
      </c>
      <c r="W51" s="643">
        <v>107</v>
      </c>
      <c r="X51" s="643">
        <v>21</v>
      </c>
      <c r="Y51" s="643">
        <v>0</v>
      </c>
      <c r="Z51" s="643">
        <v>1</v>
      </c>
      <c r="AA51" s="643">
        <v>0</v>
      </c>
      <c r="AB51" s="643">
        <v>0</v>
      </c>
      <c r="AC51" s="643">
        <v>0</v>
      </c>
      <c r="AD51" s="643">
        <v>6</v>
      </c>
      <c r="AE51" s="643">
        <v>0</v>
      </c>
      <c r="AF51" s="643">
        <v>0</v>
      </c>
      <c r="AG51" s="643">
        <v>11</v>
      </c>
      <c r="AH51" s="643">
        <v>1521</v>
      </c>
      <c r="AI51" s="643">
        <v>522</v>
      </c>
      <c r="AJ51" s="643">
        <v>114</v>
      </c>
      <c r="AK51" s="643">
        <v>7</v>
      </c>
      <c r="AL51" s="643">
        <v>21</v>
      </c>
      <c r="AM51" s="643">
        <v>0</v>
      </c>
      <c r="AN51" s="643">
        <v>0</v>
      </c>
      <c r="AO51" s="643">
        <v>0</v>
      </c>
      <c r="AP51" s="644">
        <f>SUM(S51:AO51)+R51+C51+D51</f>
        <v>2402</v>
      </c>
      <c r="AT51" s="414"/>
      <c r="AU51" s="414"/>
      <c r="AV51" s="414"/>
      <c r="AW51" s="414"/>
      <c r="AX51" s="414"/>
      <c r="AY51" s="414"/>
      <c r="AZ51" s="414"/>
      <c r="BA51" s="414"/>
      <c r="BB51" s="414"/>
      <c r="BC51" s="414"/>
      <c r="BD51" s="414"/>
      <c r="BE51" s="414"/>
      <c r="BF51" s="414"/>
      <c r="BG51" s="414"/>
      <c r="BH51" s="414"/>
      <c r="BI51" s="414"/>
      <c r="BJ51" s="414"/>
      <c r="BK51" s="414"/>
      <c r="BL51" s="414"/>
      <c r="BM51" s="414"/>
      <c r="BN51" s="414"/>
      <c r="BO51" s="414"/>
      <c r="BP51" s="414"/>
      <c r="BQ51" s="414"/>
      <c r="BR51" s="414"/>
      <c r="BS51" s="414"/>
      <c r="BT51" s="414"/>
      <c r="BU51" s="414"/>
      <c r="BV51" s="414"/>
      <c r="BW51" s="414"/>
      <c r="BX51" s="414"/>
      <c r="BY51" s="414"/>
      <c r="BZ51" s="414"/>
      <c r="CA51" s="414"/>
      <c r="CB51" s="414"/>
      <c r="CC51" s="414"/>
      <c r="CD51" s="414"/>
      <c r="CE51" s="414"/>
      <c r="CF51" s="414"/>
      <c r="CG51" s="414"/>
      <c r="CH51" s="414"/>
      <c r="CI51" s="414"/>
      <c r="CJ51" s="414"/>
      <c r="CK51" s="414"/>
      <c r="CL51" s="414"/>
      <c r="CM51" s="414"/>
      <c r="CN51" s="414"/>
      <c r="CO51" s="414"/>
      <c r="CP51" s="414"/>
      <c r="CQ51" s="414"/>
      <c r="CR51" s="414"/>
      <c r="CS51" s="414"/>
      <c r="CT51" s="414"/>
      <c r="CU51" s="414"/>
      <c r="CV51" s="414"/>
      <c r="CW51" s="414"/>
      <c r="CX51" s="414"/>
      <c r="CY51" s="414"/>
      <c r="CZ51" s="414"/>
      <c r="DA51" s="414"/>
      <c r="DB51" s="414"/>
      <c r="DC51" s="414"/>
      <c r="DD51" s="414"/>
      <c r="DE51" s="414"/>
      <c r="DF51" s="414"/>
      <c r="DG51" s="414"/>
      <c r="DH51" s="414"/>
      <c r="DI51" s="414"/>
      <c r="DJ51" s="414"/>
      <c r="DK51" s="414"/>
      <c r="DL51" s="414"/>
      <c r="DM51" s="414"/>
      <c r="DN51" s="414"/>
      <c r="DO51" s="414"/>
      <c r="DP51" s="414"/>
      <c r="DQ51" s="414"/>
      <c r="DR51" s="414"/>
      <c r="DS51" s="414"/>
      <c r="DT51" s="414"/>
      <c r="DU51" s="414"/>
      <c r="DV51" s="414"/>
      <c r="DW51" s="414"/>
      <c r="DX51" s="414"/>
    </row>
    <row r="52" spans="1:128" s="286" customFormat="1" ht="21" customHeight="1" x14ac:dyDescent="0.35">
      <c r="A52" s="245"/>
      <c r="B52" s="285" t="s">
        <v>90</v>
      </c>
      <c r="C52" s="643">
        <v>0</v>
      </c>
      <c r="D52" s="643">
        <v>0</v>
      </c>
      <c r="E52" s="643">
        <v>0</v>
      </c>
      <c r="F52" s="643">
        <v>0</v>
      </c>
      <c r="G52" s="643">
        <v>0</v>
      </c>
      <c r="H52" s="643">
        <v>0</v>
      </c>
      <c r="I52" s="643">
        <v>0</v>
      </c>
      <c r="J52" s="643">
        <v>0</v>
      </c>
      <c r="K52" s="643">
        <v>0</v>
      </c>
      <c r="L52" s="643">
        <v>0</v>
      </c>
      <c r="M52" s="643">
        <v>0</v>
      </c>
      <c r="N52" s="643">
        <v>0</v>
      </c>
      <c r="O52" s="643">
        <v>0</v>
      </c>
      <c r="P52" s="643">
        <v>0</v>
      </c>
      <c r="Q52" s="643">
        <v>0</v>
      </c>
      <c r="R52" s="643">
        <f t="shared" si="18"/>
        <v>0</v>
      </c>
      <c r="S52" s="643">
        <v>658</v>
      </c>
      <c r="T52" s="643">
        <v>385</v>
      </c>
      <c r="U52" s="643">
        <v>70</v>
      </c>
      <c r="V52" s="643">
        <v>0</v>
      </c>
      <c r="W52" s="643">
        <v>1672</v>
      </c>
      <c r="X52" s="643">
        <v>54</v>
      </c>
      <c r="Y52" s="643">
        <v>32</v>
      </c>
      <c r="Z52" s="643">
        <v>90</v>
      </c>
      <c r="AA52" s="643">
        <v>0</v>
      </c>
      <c r="AB52" s="643">
        <v>8</v>
      </c>
      <c r="AC52" s="643">
        <v>2</v>
      </c>
      <c r="AD52" s="643">
        <v>31</v>
      </c>
      <c r="AE52" s="643">
        <v>78</v>
      </c>
      <c r="AF52" s="643">
        <v>0</v>
      </c>
      <c r="AG52" s="643">
        <v>101</v>
      </c>
      <c r="AH52" s="643">
        <v>6616</v>
      </c>
      <c r="AI52" s="643">
        <v>3864</v>
      </c>
      <c r="AJ52" s="643">
        <v>736</v>
      </c>
      <c r="AK52" s="643">
        <v>68</v>
      </c>
      <c r="AL52" s="643">
        <v>185</v>
      </c>
      <c r="AM52" s="643">
        <v>288</v>
      </c>
      <c r="AN52" s="643">
        <v>0</v>
      </c>
      <c r="AO52" s="643">
        <v>0</v>
      </c>
      <c r="AP52" s="644">
        <f>SUM(S52:AO52)+R52+C52+D52</f>
        <v>14938</v>
      </c>
      <c r="AT52" s="414"/>
      <c r="AU52" s="414"/>
      <c r="AV52" s="414"/>
      <c r="AW52" s="414"/>
      <c r="AX52" s="414"/>
      <c r="AY52" s="414"/>
      <c r="AZ52" s="414"/>
      <c r="BA52" s="414"/>
      <c r="BB52" s="414"/>
      <c r="BC52" s="414"/>
      <c r="BD52" s="414"/>
      <c r="BE52" s="414"/>
      <c r="BF52" s="414"/>
      <c r="BG52" s="414"/>
      <c r="BH52" s="414"/>
      <c r="BI52" s="414"/>
      <c r="BJ52" s="414"/>
      <c r="BK52" s="414"/>
      <c r="BL52" s="414"/>
      <c r="BM52" s="414"/>
      <c r="BN52" s="414"/>
      <c r="BO52" s="414"/>
      <c r="BP52" s="414"/>
      <c r="BQ52" s="414"/>
      <c r="BR52" s="414"/>
      <c r="BS52" s="414"/>
      <c r="BT52" s="414"/>
      <c r="BU52" s="414"/>
      <c r="BV52" s="414"/>
      <c r="BW52" s="414"/>
      <c r="BX52" s="414"/>
      <c r="BY52" s="414"/>
      <c r="BZ52" s="414"/>
      <c r="CA52" s="414"/>
      <c r="CB52" s="414"/>
      <c r="CC52" s="414"/>
      <c r="CD52" s="414"/>
      <c r="CE52" s="414"/>
      <c r="CF52" s="414"/>
      <c r="CG52" s="414"/>
      <c r="CH52" s="414"/>
      <c r="CI52" s="414"/>
      <c r="CJ52" s="414"/>
      <c r="CK52" s="414"/>
      <c r="CL52" s="414"/>
      <c r="CM52" s="414"/>
      <c r="CN52" s="414"/>
      <c r="CO52" s="414"/>
      <c r="CP52" s="414"/>
      <c r="CQ52" s="414"/>
      <c r="CR52" s="414"/>
      <c r="CS52" s="414"/>
      <c r="CT52" s="414"/>
      <c r="CU52" s="414"/>
      <c r="CV52" s="414"/>
      <c r="CW52" s="414"/>
      <c r="CX52" s="414"/>
      <c r="CY52" s="414"/>
      <c r="CZ52" s="414"/>
      <c r="DA52" s="414"/>
      <c r="DB52" s="414"/>
      <c r="DC52" s="414"/>
      <c r="DD52" s="414"/>
      <c r="DE52" s="414"/>
      <c r="DF52" s="414"/>
      <c r="DG52" s="414"/>
      <c r="DH52" s="414"/>
      <c r="DI52" s="414"/>
      <c r="DJ52" s="414"/>
      <c r="DK52" s="414"/>
      <c r="DL52" s="414"/>
      <c r="DM52" s="414"/>
      <c r="DN52" s="414"/>
      <c r="DO52" s="414"/>
      <c r="DP52" s="414"/>
      <c r="DQ52" s="414"/>
      <c r="DR52" s="414"/>
      <c r="DS52" s="414"/>
      <c r="DT52" s="414"/>
      <c r="DU52" s="414"/>
      <c r="DV52" s="414"/>
      <c r="DW52" s="414"/>
      <c r="DX52" s="414"/>
    </row>
    <row r="53" spans="1:128" s="286" customFormat="1" ht="21" customHeight="1" x14ac:dyDescent="0.35">
      <c r="A53" s="245"/>
      <c r="B53" s="285" t="s">
        <v>92</v>
      </c>
      <c r="C53" s="643">
        <v>0</v>
      </c>
      <c r="D53" s="643">
        <v>0</v>
      </c>
      <c r="E53" s="643">
        <v>0</v>
      </c>
      <c r="F53" s="643">
        <v>0</v>
      </c>
      <c r="G53" s="643">
        <v>0</v>
      </c>
      <c r="H53" s="643">
        <v>0</v>
      </c>
      <c r="I53" s="643">
        <v>0</v>
      </c>
      <c r="J53" s="643">
        <v>0</v>
      </c>
      <c r="K53" s="643">
        <v>0</v>
      </c>
      <c r="L53" s="643">
        <v>0</v>
      </c>
      <c r="M53" s="643">
        <v>0</v>
      </c>
      <c r="N53" s="643">
        <v>0</v>
      </c>
      <c r="O53" s="643">
        <v>0</v>
      </c>
      <c r="P53" s="643">
        <v>0</v>
      </c>
      <c r="Q53" s="643">
        <v>0</v>
      </c>
      <c r="R53" s="643">
        <f t="shared" si="18"/>
        <v>0</v>
      </c>
      <c r="S53" s="643">
        <v>3</v>
      </c>
      <c r="T53" s="643">
        <v>181</v>
      </c>
      <c r="U53" s="643">
        <v>0</v>
      </c>
      <c r="V53" s="643">
        <v>0</v>
      </c>
      <c r="W53" s="643">
        <v>371</v>
      </c>
      <c r="X53" s="643">
        <v>28</v>
      </c>
      <c r="Y53" s="643">
        <v>15</v>
      </c>
      <c r="Z53" s="643">
        <v>10</v>
      </c>
      <c r="AA53" s="643">
        <v>0</v>
      </c>
      <c r="AB53" s="643">
        <v>0</v>
      </c>
      <c r="AC53" s="643">
        <v>0</v>
      </c>
      <c r="AD53" s="643">
        <v>1</v>
      </c>
      <c r="AE53" s="643">
        <v>0</v>
      </c>
      <c r="AF53" s="643">
        <v>0</v>
      </c>
      <c r="AG53" s="643">
        <v>30</v>
      </c>
      <c r="AH53" s="643">
        <v>2232</v>
      </c>
      <c r="AI53" s="643">
        <v>1248</v>
      </c>
      <c r="AJ53" s="643">
        <v>164</v>
      </c>
      <c r="AK53" s="643">
        <v>23</v>
      </c>
      <c r="AL53" s="643">
        <v>7</v>
      </c>
      <c r="AM53" s="643">
        <v>3</v>
      </c>
      <c r="AN53" s="643">
        <v>0</v>
      </c>
      <c r="AO53" s="643">
        <v>0</v>
      </c>
      <c r="AP53" s="644">
        <f>SUM(S53:AO53)+R53+C53+D53</f>
        <v>4316</v>
      </c>
      <c r="AT53" s="414"/>
      <c r="AU53" s="414"/>
      <c r="AV53" s="414"/>
      <c r="AW53" s="414"/>
      <c r="AX53" s="414"/>
      <c r="AY53" s="414"/>
      <c r="AZ53" s="414"/>
      <c r="BA53" s="414"/>
      <c r="BB53" s="414"/>
      <c r="BC53" s="414"/>
      <c r="BD53" s="414"/>
      <c r="BE53" s="414"/>
      <c r="BF53" s="414"/>
      <c r="BG53" s="414"/>
      <c r="BH53" s="414"/>
      <c r="BI53" s="414"/>
      <c r="BJ53" s="414"/>
      <c r="BK53" s="414"/>
      <c r="BL53" s="414"/>
      <c r="BM53" s="414"/>
      <c r="BN53" s="414"/>
      <c r="BO53" s="414"/>
      <c r="BP53" s="414"/>
      <c r="BQ53" s="414"/>
      <c r="BR53" s="414"/>
      <c r="BS53" s="414"/>
      <c r="BT53" s="414"/>
      <c r="BU53" s="414"/>
      <c r="BV53" s="414"/>
      <c r="BW53" s="414"/>
      <c r="BX53" s="414"/>
      <c r="BY53" s="414"/>
      <c r="BZ53" s="414"/>
      <c r="CA53" s="414"/>
      <c r="CB53" s="414"/>
      <c r="CC53" s="414"/>
      <c r="CD53" s="414"/>
      <c r="CE53" s="414"/>
      <c r="CF53" s="414"/>
      <c r="CG53" s="414"/>
      <c r="CH53" s="414"/>
      <c r="CI53" s="414"/>
      <c r="CJ53" s="414"/>
      <c r="CK53" s="414"/>
      <c r="CL53" s="414"/>
      <c r="CM53" s="414"/>
      <c r="CN53" s="414"/>
      <c r="CO53" s="414"/>
      <c r="CP53" s="414"/>
      <c r="CQ53" s="414"/>
      <c r="CR53" s="414"/>
      <c r="CS53" s="414"/>
      <c r="CT53" s="414"/>
      <c r="CU53" s="414"/>
      <c r="CV53" s="414"/>
      <c r="CW53" s="414"/>
      <c r="CX53" s="414"/>
      <c r="CY53" s="414"/>
      <c r="CZ53" s="414"/>
      <c r="DA53" s="414"/>
      <c r="DB53" s="414"/>
      <c r="DC53" s="414"/>
      <c r="DD53" s="414"/>
      <c r="DE53" s="414"/>
      <c r="DF53" s="414"/>
      <c r="DG53" s="414"/>
      <c r="DH53" s="414"/>
      <c r="DI53" s="414"/>
      <c r="DJ53" s="414"/>
      <c r="DK53" s="414"/>
      <c r="DL53" s="414"/>
      <c r="DM53" s="414"/>
      <c r="DN53" s="414"/>
      <c r="DO53" s="414"/>
      <c r="DP53" s="414"/>
      <c r="DQ53" s="414"/>
      <c r="DR53" s="414"/>
      <c r="DS53" s="414"/>
      <c r="DT53" s="414"/>
      <c r="DU53" s="414"/>
      <c r="DV53" s="414"/>
      <c r="DW53" s="414"/>
      <c r="DX53" s="414"/>
    </row>
    <row r="54" spans="1:128" s="286" customFormat="1" ht="21" customHeight="1" x14ac:dyDescent="0.35">
      <c r="A54" s="245"/>
      <c r="B54" s="285" t="s">
        <v>93</v>
      </c>
      <c r="C54" s="643">
        <v>0</v>
      </c>
      <c r="D54" s="643">
        <v>0</v>
      </c>
      <c r="E54" s="643">
        <v>0</v>
      </c>
      <c r="F54" s="643">
        <v>0</v>
      </c>
      <c r="G54" s="643">
        <v>0</v>
      </c>
      <c r="H54" s="643">
        <v>0</v>
      </c>
      <c r="I54" s="643">
        <v>0</v>
      </c>
      <c r="J54" s="643">
        <v>0</v>
      </c>
      <c r="K54" s="643">
        <v>0</v>
      </c>
      <c r="L54" s="643">
        <v>0</v>
      </c>
      <c r="M54" s="643">
        <v>0</v>
      </c>
      <c r="N54" s="643">
        <v>0</v>
      </c>
      <c r="O54" s="643">
        <v>0</v>
      </c>
      <c r="P54" s="643">
        <v>0</v>
      </c>
      <c r="Q54" s="643">
        <v>0</v>
      </c>
      <c r="R54" s="643">
        <f t="shared" si="18"/>
        <v>0</v>
      </c>
      <c r="S54" s="643">
        <v>0</v>
      </c>
      <c r="T54" s="643">
        <v>0</v>
      </c>
      <c r="U54" s="643">
        <v>0</v>
      </c>
      <c r="V54" s="643">
        <v>0</v>
      </c>
      <c r="W54" s="643">
        <v>21</v>
      </c>
      <c r="X54" s="643">
        <v>6</v>
      </c>
      <c r="Y54" s="643">
        <v>0</v>
      </c>
      <c r="Z54" s="643">
        <v>0</v>
      </c>
      <c r="AA54" s="643">
        <v>0</v>
      </c>
      <c r="AB54" s="643">
        <v>2</v>
      </c>
      <c r="AC54" s="643">
        <v>0</v>
      </c>
      <c r="AD54" s="643">
        <v>0</v>
      </c>
      <c r="AE54" s="643">
        <v>0</v>
      </c>
      <c r="AF54" s="643">
        <v>0</v>
      </c>
      <c r="AG54" s="643">
        <v>2</v>
      </c>
      <c r="AH54" s="643">
        <v>347</v>
      </c>
      <c r="AI54" s="643">
        <v>333</v>
      </c>
      <c r="AJ54" s="643">
        <v>14</v>
      </c>
      <c r="AK54" s="643">
        <v>2</v>
      </c>
      <c r="AL54" s="643">
        <v>1</v>
      </c>
      <c r="AM54" s="643">
        <v>0</v>
      </c>
      <c r="AN54" s="643">
        <v>0</v>
      </c>
      <c r="AO54" s="643">
        <v>0</v>
      </c>
      <c r="AP54" s="644">
        <f>SUM(S54:AO54)+R54+C54+D54</f>
        <v>728</v>
      </c>
      <c r="AT54" s="414"/>
      <c r="AU54" s="414"/>
      <c r="AV54" s="414"/>
      <c r="AW54" s="414"/>
      <c r="AX54" s="414"/>
      <c r="AY54" s="414"/>
      <c r="AZ54" s="414"/>
      <c r="BA54" s="414"/>
      <c r="BB54" s="414"/>
      <c r="BC54" s="414"/>
      <c r="BD54" s="414"/>
      <c r="BE54" s="414"/>
      <c r="BF54" s="414"/>
      <c r="BG54" s="414"/>
      <c r="BH54" s="414"/>
      <c r="BI54" s="414"/>
      <c r="BJ54" s="414"/>
      <c r="BK54" s="414"/>
      <c r="BL54" s="414"/>
      <c r="BM54" s="414"/>
      <c r="BN54" s="414"/>
      <c r="BO54" s="414"/>
      <c r="BP54" s="414"/>
      <c r="BQ54" s="414"/>
      <c r="BR54" s="414"/>
      <c r="BS54" s="414"/>
      <c r="BT54" s="414"/>
      <c r="BU54" s="414"/>
      <c r="BV54" s="414"/>
      <c r="BW54" s="414"/>
      <c r="BX54" s="414"/>
      <c r="BY54" s="414"/>
      <c r="BZ54" s="414"/>
      <c r="CA54" s="414"/>
      <c r="CB54" s="414"/>
      <c r="CC54" s="414"/>
      <c r="CD54" s="414"/>
      <c r="CE54" s="414"/>
      <c r="CF54" s="414"/>
      <c r="CG54" s="414"/>
      <c r="CH54" s="414"/>
      <c r="CI54" s="414"/>
      <c r="CJ54" s="414"/>
      <c r="CK54" s="414"/>
      <c r="CL54" s="414"/>
      <c r="CM54" s="414"/>
      <c r="CN54" s="414"/>
      <c r="CO54" s="414"/>
      <c r="CP54" s="414"/>
      <c r="CQ54" s="414"/>
      <c r="CR54" s="414"/>
      <c r="CS54" s="414"/>
      <c r="CT54" s="414"/>
      <c r="CU54" s="414"/>
      <c r="CV54" s="414"/>
      <c r="CW54" s="414"/>
      <c r="CX54" s="414"/>
      <c r="CY54" s="414"/>
      <c r="CZ54" s="414"/>
      <c r="DA54" s="414"/>
      <c r="DB54" s="414"/>
      <c r="DC54" s="414"/>
      <c r="DD54" s="414"/>
      <c r="DE54" s="414"/>
      <c r="DF54" s="414"/>
      <c r="DG54" s="414"/>
      <c r="DH54" s="414"/>
      <c r="DI54" s="414"/>
      <c r="DJ54" s="414"/>
      <c r="DK54" s="414"/>
      <c r="DL54" s="414"/>
      <c r="DM54" s="414"/>
      <c r="DN54" s="414"/>
      <c r="DO54" s="414"/>
      <c r="DP54" s="414"/>
      <c r="DQ54" s="414"/>
      <c r="DR54" s="414"/>
      <c r="DS54" s="414"/>
      <c r="DT54" s="414"/>
      <c r="DU54" s="414"/>
      <c r="DV54" s="414"/>
      <c r="DW54" s="414"/>
      <c r="DX54" s="414"/>
    </row>
    <row r="55" spans="1:128" s="291" customFormat="1" ht="26.4" customHeight="1" x14ac:dyDescent="0.35">
      <c r="A55" s="289" t="s">
        <v>94</v>
      </c>
      <c r="B55" s="294"/>
      <c r="C55" s="647">
        <f t="shared" ref="C55:AP55" si="21">SUM(C56:C60)</f>
        <v>0</v>
      </c>
      <c r="D55" s="647">
        <f t="shared" si="21"/>
        <v>0</v>
      </c>
      <c r="E55" s="647">
        <f t="shared" si="21"/>
        <v>0</v>
      </c>
      <c r="F55" s="647">
        <f t="shared" si="21"/>
        <v>0</v>
      </c>
      <c r="G55" s="647">
        <f t="shared" si="21"/>
        <v>0</v>
      </c>
      <c r="H55" s="647">
        <f t="shared" si="21"/>
        <v>0</v>
      </c>
      <c r="I55" s="647">
        <f t="shared" si="21"/>
        <v>0</v>
      </c>
      <c r="J55" s="647">
        <f t="shared" si="21"/>
        <v>0</v>
      </c>
      <c r="K55" s="647">
        <f t="shared" si="21"/>
        <v>0</v>
      </c>
      <c r="L55" s="647">
        <f t="shared" si="21"/>
        <v>0</v>
      </c>
      <c r="M55" s="647">
        <f t="shared" si="21"/>
        <v>0</v>
      </c>
      <c r="N55" s="647">
        <f t="shared" si="21"/>
        <v>0</v>
      </c>
      <c r="O55" s="647">
        <f t="shared" si="21"/>
        <v>0</v>
      </c>
      <c r="P55" s="647">
        <f t="shared" si="21"/>
        <v>0</v>
      </c>
      <c r="Q55" s="647">
        <f t="shared" si="21"/>
        <v>0</v>
      </c>
      <c r="R55" s="647">
        <f t="shared" si="21"/>
        <v>0</v>
      </c>
      <c r="S55" s="647">
        <f t="shared" si="21"/>
        <v>0</v>
      </c>
      <c r="T55" s="647">
        <f t="shared" si="21"/>
        <v>63</v>
      </c>
      <c r="U55" s="647">
        <f t="shared" si="21"/>
        <v>0</v>
      </c>
      <c r="V55" s="647">
        <f t="shared" si="21"/>
        <v>0</v>
      </c>
      <c r="W55" s="647">
        <f t="shared" si="21"/>
        <v>646</v>
      </c>
      <c r="X55" s="647">
        <f t="shared" si="21"/>
        <v>61</v>
      </c>
      <c r="Y55" s="647">
        <f t="shared" si="21"/>
        <v>3</v>
      </c>
      <c r="Z55" s="647">
        <f t="shared" si="21"/>
        <v>37</v>
      </c>
      <c r="AA55" s="647">
        <f t="shared" si="21"/>
        <v>0</v>
      </c>
      <c r="AB55" s="647">
        <f t="shared" si="21"/>
        <v>1</v>
      </c>
      <c r="AC55" s="647">
        <f t="shared" si="21"/>
        <v>0</v>
      </c>
      <c r="AD55" s="647">
        <f t="shared" si="21"/>
        <v>10</v>
      </c>
      <c r="AE55" s="647">
        <f t="shared" si="21"/>
        <v>9</v>
      </c>
      <c r="AF55" s="647">
        <f t="shared" si="21"/>
        <v>0</v>
      </c>
      <c r="AG55" s="647">
        <f t="shared" si="21"/>
        <v>42</v>
      </c>
      <c r="AH55" s="647">
        <f t="shared" si="21"/>
        <v>4843</v>
      </c>
      <c r="AI55" s="647">
        <f t="shared" si="21"/>
        <v>1479</v>
      </c>
      <c r="AJ55" s="647">
        <f t="shared" si="21"/>
        <v>113</v>
      </c>
      <c r="AK55" s="647">
        <f t="shared" si="21"/>
        <v>50</v>
      </c>
      <c r="AL55" s="647">
        <f t="shared" si="21"/>
        <v>44</v>
      </c>
      <c r="AM55" s="647">
        <f t="shared" si="21"/>
        <v>118</v>
      </c>
      <c r="AN55" s="647">
        <f t="shared" si="21"/>
        <v>0</v>
      </c>
      <c r="AO55" s="647">
        <f t="shared" si="21"/>
        <v>0</v>
      </c>
      <c r="AP55" s="648">
        <f t="shared" si="21"/>
        <v>7519</v>
      </c>
      <c r="AR55" s="286"/>
      <c r="AT55" s="446"/>
      <c r="AU55" s="446"/>
      <c r="AV55" s="446"/>
      <c r="AW55" s="446"/>
      <c r="AX55" s="446"/>
      <c r="AY55" s="446"/>
      <c r="AZ55" s="446"/>
      <c r="BA55" s="446"/>
      <c r="BB55" s="446"/>
      <c r="BC55" s="446"/>
      <c r="BD55" s="446"/>
      <c r="BE55" s="446"/>
      <c r="BF55" s="446"/>
      <c r="BG55" s="446"/>
      <c r="BH55" s="446"/>
      <c r="BI55" s="446"/>
      <c r="BJ55" s="446"/>
      <c r="BK55" s="446"/>
      <c r="BL55" s="446"/>
      <c r="BM55" s="446"/>
      <c r="BN55" s="446"/>
      <c r="BO55" s="446"/>
      <c r="BP55" s="446"/>
      <c r="BQ55" s="446"/>
      <c r="BR55" s="446"/>
      <c r="BS55" s="446"/>
      <c r="BT55" s="446"/>
      <c r="BU55" s="446"/>
      <c r="BV55" s="446"/>
      <c r="BW55" s="446"/>
      <c r="BX55" s="446"/>
      <c r="BY55" s="446"/>
      <c r="BZ55" s="446"/>
      <c r="CA55" s="446"/>
      <c r="CB55" s="446"/>
      <c r="CC55" s="446"/>
      <c r="CD55" s="446"/>
      <c r="CE55" s="446"/>
      <c r="CF55" s="446"/>
      <c r="CG55" s="446"/>
      <c r="CH55" s="446"/>
      <c r="CI55" s="446"/>
      <c r="CJ55" s="446"/>
      <c r="CK55" s="446"/>
      <c r="CL55" s="446"/>
      <c r="CM55" s="446"/>
      <c r="CN55" s="446"/>
      <c r="CO55" s="446"/>
      <c r="CP55" s="446"/>
      <c r="CQ55" s="446"/>
      <c r="CR55" s="446"/>
      <c r="CS55" s="446"/>
      <c r="CT55" s="446"/>
      <c r="CU55" s="446"/>
      <c r="CV55" s="446"/>
      <c r="CW55" s="446"/>
      <c r="CX55" s="446"/>
      <c r="CY55" s="446"/>
      <c r="CZ55" s="446"/>
      <c r="DA55" s="446"/>
      <c r="DB55" s="446"/>
      <c r="DC55" s="446"/>
      <c r="DD55" s="446"/>
      <c r="DE55" s="446"/>
      <c r="DF55" s="446"/>
      <c r="DG55" s="446"/>
      <c r="DH55" s="446"/>
      <c r="DI55" s="446"/>
      <c r="DJ55" s="446"/>
      <c r="DK55" s="446"/>
      <c r="DL55" s="446"/>
      <c r="DM55" s="446"/>
      <c r="DN55" s="446"/>
      <c r="DO55" s="446"/>
      <c r="DP55" s="446"/>
      <c r="DQ55" s="446"/>
      <c r="DR55" s="446"/>
      <c r="DS55" s="446"/>
      <c r="DT55" s="446"/>
      <c r="DU55" s="446"/>
      <c r="DV55" s="446"/>
      <c r="DW55" s="446"/>
      <c r="DX55" s="446"/>
    </row>
    <row r="56" spans="1:128" s="286" customFormat="1" ht="21" customHeight="1" x14ac:dyDescent="0.35">
      <c r="A56" s="245"/>
      <c r="B56" s="285" t="s">
        <v>95</v>
      </c>
      <c r="C56" s="643">
        <v>0</v>
      </c>
      <c r="D56" s="643">
        <v>0</v>
      </c>
      <c r="E56" s="643">
        <v>0</v>
      </c>
      <c r="F56" s="643">
        <v>0</v>
      </c>
      <c r="G56" s="643">
        <v>0</v>
      </c>
      <c r="H56" s="643">
        <v>0</v>
      </c>
      <c r="I56" s="643">
        <v>0</v>
      </c>
      <c r="J56" s="643">
        <v>0</v>
      </c>
      <c r="K56" s="643">
        <v>0</v>
      </c>
      <c r="L56" s="643">
        <v>0</v>
      </c>
      <c r="M56" s="643">
        <v>0</v>
      </c>
      <c r="N56" s="643">
        <v>0</v>
      </c>
      <c r="O56" s="643">
        <v>0</v>
      </c>
      <c r="P56" s="643">
        <v>0</v>
      </c>
      <c r="Q56" s="643">
        <v>0</v>
      </c>
      <c r="R56" s="643">
        <f>SUM(E56:Q56)</f>
        <v>0</v>
      </c>
      <c r="S56" s="643">
        <v>0</v>
      </c>
      <c r="T56" s="643">
        <v>8</v>
      </c>
      <c r="U56" s="643">
        <v>0</v>
      </c>
      <c r="V56" s="643">
        <v>0</v>
      </c>
      <c r="W56" s="643">
        <v>294</v>
      </c>
      <c r="X56" s="643">
        <v>6</v>
      </c>
      <c r="Y56" s="643">
        <v>0</v>
      </c>
      <c r="Z56" s="643">
        <v>2</v>
      </c>
      <c r="AA56" s="643">
        <v>0</v>
      </c>
      <c r="AB56" s="643">
        <v>0</v>
      </c>
      <c r="AC56" s="643">
        <v>0</v>
      </c>
      <c r="AD56" s="643">
        <v>0</v>
      </c>
      <c r="AE56" s="643">
        <v>0</v>
      </c>
      <c r="AF56" s="643">
        <v>0</v>
      </c>
      <c r="AG56" s="643">
        <v>3</v>
      </c>
      <c r="AH56" s="643">
        <v>1119</v>
      </c>
      <c r="AI56" s="643">
        <v>297</v>
      </c>
      <c r="AJ56" s="643">
        <v>37</v>
      </c>
      <c r="AK56" s="643">
        <v>10</v>
      </c>
      <c r="AL56" s="643">
        <v>3</v>
      </c>
      <c r="AM56" s="643">
        <v>118</v>
      </c>
      <c r="AN56" s="643">
        <v>0</v>
      </c>
      <c r="AO56" s="643">
        <v>0</v>
      </c>
      <c r="AP56" s="644">
        <f>SUM(S56:AO56)+R56+C56+D56</f>
        <v>1897</v>
      </c>
      <c r="AT56" s="414"/>
      <c r="AU56" s="414"/>
      <c r="AV56" s="414"/>
      <c r="AW56" s="414"/>
      <c r="AX56" s="414"/>
      <c r="AY56" s="414"/>
      <c r="AZ56" s="414"/>
      <c r="BA56" s="414"/>
      <c r="BB56" s="414"/>
      <c r="BC56" s="414"/>
      <c r="BD56" s="414"/>
      <c r="BE56" s="414"/>
      <c r="BF56" s="414"/>
      <c r="BG56" s="414"/>
      <c r="BH56" s="414"/>
      <c r="BI56" s="414"/>
      <c r="BJ56" s="414"/>
      <c r="BK56" s="414"/>
      <c r="BL56" s="414"/>
      <c r="BM56" s="414"/>
      <c r="BN56" s="414"/>
      <c r="BO56" s="414"/>
      <c r="BP56" s="414"/>
      <c r="BQ56" s="414"/>
      <c r="BR56" s="414"/>
      <c r="BS56" s="414"/>
      <c r="BT56" s="414"/>
      <c r="BU56" s="414"/>
      <c r="BV56" s="414"/>
      <c r="BW56" s="414"/>
      <c r="BX56" s="414"/>
      <c r="BY56" s="414"/>
      <c r="BZ56" s="414"/>
      <c r="CA56" s="414"/>
      <c r="CB56" s="414"/>
      <c r="CC56" s="414"/>
      <c r="CD56" s="414"/>
      <c r="CE56" s="414"/>
      <c r="CF56" s="414"/>
      <c r="CG56" s="414"/>
      <c r="CH56" s="414"/>
      <c r="CI56" s="414"/>
      <c r="CJ56" s="414"/>
      <c r="CK56" s="414"/>
      <c r="CL56" s="414"/>
      <c r="CM56" s="414"/>
      <c r="CN56" s="414"/>
      <c r="CO56" s="414"/>
      <c r="CP56" s="414"/>
      <c r="CQ56" s="414"/>
      <c r="CR56" s="414"/>
      <c r="CS56" s="414"/>
      <c r="CT56" s="414"/>
      <c r="CU56" s="414"/>
      <c r="CV56" s="414"/>
      <c r="CW56" s="414"/>
      <c r="CX56" s="414"/>
      <c r="CY56" s="414"/>
      <c r="CZ56" s="414"/>
      <c r="DA56" s="414"/>
      <c r="DB56" s="414"/>
      <c r="DC56" s="414"/>
      <c r="DD56" s="414"/>
      <c r="DE56" s="414"/>
      <c r="DF56" s="414"/>
      <c r="DG56" s="414"/>
      <c r="DH56" s="414"/>
      <c r="DI56" s="414"/>
      <c r="DJ56" s="414"/>
      <c r="DK56" s="414"/>
      <c r="DL56" s="414"/>
      <c r="DM56" s="414"/>
      <c r="DN56" s="414"/>
      <c r="DO56" s="414"/>
      <c r="DP56" s="414"/>
      <c r="DQ56" s="414"/>
      <c r="DR56" s="414"/>
      <c r="DS56" s="414"/>
      <c r="DT56" s="414"/>
      <c r="DU56" s="414"/>
      <c r="DV56" s="414"/>
      <c r="DW56" s="414"/>
      <c r="DX56" s="414"/>
    </row>
    <row r="57" spans="1:128" s="286" customFormat="1" ht="21" customHeight="1" x14ac:dyDescent="0.35">
      <c r="A57" s="245"/>
      <c r="B57" s="285" t="s">
        <v>96</v>
      </c>
      <c r="C57" s="643">
        <v>0</v>
      </c>
      <c r="D57" s="643">
        <v>0</v>
      </c>
      <c r="E57" s="643">
        <v>0</v>
      </c>
      <c r="F57" s="643">
        <v>0</v>
      </c>
      <c r="G57" s="643">
        <v>0</v>
      </c>
      <c r="H57" s="643">
        <v>0</v>
      </c>
      <c r="I57" s="643">
        <v>0</v>
      </c>
      <c r="J57" s="643">
        <v>0</v>
      </c>
      <c r="K57" s="643">
        <v>0</v>
      </c>
      <c r="L57" s="643">
        <v>0</v>
      </c>
      <c r="M57" s="643">
        <v>0</v>
      </c>
      <c r="N57" s="643">
        <v>0</v>
      </c>
      <c r="O57" s="643">
        <v>0</v>
      </c>
      <c r="P57" s="643">
        <v>0</v>
      </c>
      <c r="Q57" s="643">
        <v>0</v>
      </c>
      <c r="R57" s="643">
        <f>SUM(E57:Q57)</f>
        <v>0</v>
      </c>
      <c r="S57" s="643">
        <v>0</v>
      </c>
      <c r="T57" s="643">
        <v>11</v>
      </c>
      <c r="U57" s="643">
        <v>0</v>
      </c>
      <c r="V57" s="643">
        <v>0</v>
      </c>
      <c r="W57" s="643">
        <v>55</v>
      </c>
      <c r="X57" s="643">
        <v>10</v>
      </c>
      <c r="Y57" s="643">
        <v>0</v>
      </c>
      <c r="Z57" s="643">
        <v>0</v>
      </c>
      <c r="AA57" s="643">
        <v>0</v>
      </c>
      <c r="AB57" s="643">
        <v>0</v>
      </c>
      <c r="AC57" s="643">
        <v>0</v>
      </c>
      <c r="AD57" s="643">
        <v>0</v>
      </c>
      <c r="AE57" s="643">
        <v>0</v>
      </c>
      <c r="AF57" s="643">
        <v>0</v>
      </c>
      <c r="AG57" s="643">
        <v>12</v>
      </c>
      <c r="AH57" s="643">
        <v>263</v>
      </c>
      <c r="AI57" s="643">
        <v>245</v>
      </c>
      <c r="AJ57" s="643">
        <v>10</v>
      </c>
      <c r="AK57" s="643">
        <v>8</v>
      </c>
      <c r="AL57" s="643">
        <v>0</v>
      </c>
      <c r="AM57" s="643">
        <v>0</v>
      </c>
      <c r="AN57" s="643">
        <v>0</v>
      </c>
      <c r="AO57" s="643">
        <v>0</v>
      </c>
      <c r="AP57" s="644">
        <f>SUM(S57:AO57)+R57+C57+D57</f>
        <v>614</v>
      </c>
      <c r="AT57" s="414"/>
      <c r="AU57" s="414"/>
      <c r="AV57" s="414"/>
      <c r="AW57" s="414"/>
      <c r="AX57" s="414"/>
      <c r="AY57" s="414"/>
      <c r="AZ57" s="414"/>
      <c r="BA57" s="414"/>
      <c r="BB57" s="414"/>
      <c r="BC57" s="414"/>
      <c r="BD57" s="414"/>
      <c r="BE57" s="414"/>
      <c r="BF57" s="414"/>
      <c r="BG57" s="414"/>
      <c r="BH57" s="414"/>
      <c r="BI57" s="414"/>
      <c r="BJ57" s="414"/>
      <c r="BK57" s="414"/>
      <c r="BL57" s="414"/>
      <c r="BM57" s="414"/>
      <c r="BN57" s="414"/>
      <c r="BO57" s="414"/>
      <c r="BP57" s="414"/>
      <c r="BQ57" s="414"/>
      <c r="BR57" s="414"/>
      <c r="BS57" s="414"/>
      <c r="BT57" s="414"/>
      <c r="BU57" s="414"/>
      <c r="BV57" s="414"/>
      <c r="BW57" s="414"/>
      <c r="BX57" s="414"/>
      <c r="BY57" s="414"/>
      <c r="BZ57" s="414"/>
      <c r="CA57" s="414"/>
      <c r="CB57" s="414"/>
      <c r="CC57" s="414"/>
      <c r="CD57" s="414"/>
      <c r="CE57" s="414"/>
      <c r="CF57" s="414"/>
      <c r="CG57" s="414"/>
      <c r="CH57" s="414"/>
      <c r="CI57" s="414"/>
      <c r="CJ57" s="414"/>
      <c r="CK57" s="414"/>
      <c r="CL57" s="414"/>
      <c r="CM57" s="414"/>
      <c r="CN57" s="414"/>
      <c r="CO57" s="414"/>
      <c r="CP57" s="414"/>
      <c r="CQ57" s="414"/>
      <c r="CR57" s="414"/>
      <c r="CS57" s="414"/>
      <c r="CT57" s="414"/>
      <c r="CU57" s="414"/>
      <c r="CV57" s="414"/>
      <c r="CW57" s="414"/>
      <c r="CX57" s="414"/>
      <c r="CY57" s="414"/>
      <c r="CZ57" s="414"/>
      <c r="DA57" s="414"/>
      <c r="DB57" s="414"/>
      <c r="DC57" s="414"/>
      <c r="DD57" s="414"/>
      <c r="DE57" s="414"/>
      <c r="DF57" s="414"/>
      <c r="DG57" s="414"/>
      <c r="DH57" s="414"/>
      <c r="DI57" s="414"/>
      <c r="DJ57" s="414"/>
      <c r="DK57" s="414"/>
      <c r="DL57" s="414"/>
      <c r="DM57" s="414"/>
      <c r="DN57" s="414"/>
      <c r="DO57" s="414"/>
      <c r="DP57" s="414"/>
      <c r="DQ57" s="414"/>
      <c r="DR57" s="414"/>
      <c r="DS57" s="414"/>
      <c r="DT57" s="414"/>
      <c r="DU57" s="414"/>
      <c r="DV57" s="414"/>
      <c r="DW57" s="414"/>
      <c r="DX57" s="414"/>
    </row>
    <row r="58" spans="1:128" s="286" customFormat="1" ht="21" customHeight="1" x14ac:dyDescent="0.35">
      <c r="A58" s="245"/>
      <c r="B58" s="285" t="s">
        <v>97</v>
      </c>
      <c r="C58" s="643">
        <v>0</v>
      </c>
      <c r="D58" s="643">
        <v>0</v>
      </c>
      <c r="E58" s="643">
        <v>0</v>
      </c>
      <c r="F58" s="643">
        <v>0</v>
      </c>
      <c r="G58" s="643">
        <v>0</v>
      </c>
      <c r="H58" s="643">
        <v>0</v>
      </c>
      <c r="I58" s="643">
        <v>0</v>
      </c>
      <c r="J58" s="643">
        <v>0</v>
      </c>
      <c r="K58" s="643">
        <v>0</v>
      </c>
      <c r="L58" s="643">
        <v>0</v>
      </c>
      <c r="M58" s="643">
        <v>0</v>
      </c>
      <c r="N58" s="643">
        <v>0</v>
      </c>
      <c r="O58" s="643">
        <v>0</v>
      </c>
      <c r="P58" s="643">
        <v>0</v>
      </c>
      <c r="Q58" s="643">
        <v>0</v>
      </c>
      <c r="R58" s="643">
        <f>SUM(E58:Q58)</f>
        <v>0</v>
      </c>
      <c r="S58" s="643">
        <v>0</v>
      </c>
      <c r="T58" s="643">
        <v>33</v>
      </c>
      <c r="U58" s="643">
        <v>0</v>
      </c>
      <c r="V58" s="643">
        <v>0</v>
      </c>
      <c r="W58" s="643">
        <v>44</v>
      </c>
      <c r="X58" s="643">
        <v>8</v>
      </c>
      <c r="Y58" s="643">
        <v>0</v>
      </c>
      <c r="Z58" s="643">
        <v>6</v>
      </c>
      <c r="AA58" s="643">
        <v>0</v>
      </c>
      <c r="AB58" s="643">
        <v>0</v>
      </c>
      <c r="AC58" s="643">
        <v>0</v>
      </c>
      <c r="AD58" s="643">
        <v>0</v>
      </c>
      <c r="AE58" s="643">
        <v>4</v>
      </c>
      <c r="AF58" s="643">
        <v>0</v>
      </c>
      <c r="AG58" s="643">
        <v>21</v>
      </c>
      <c r="AH58" s="643">
        <v>2502</v>
      </c>
      <c r="AI58" s="643">
        <v>291</v>
      </c>
      <c r="AJ58" s="643">
        <v>16</v>
      </c>
      <c r="AK58" s="643">
        <v>11</v>
      </c>
      <c r="AL58" s="643">
        <v>11</v>
      </c>
      <c r="AM58" s="643">
        <v>0</v>
      </c>
      <c r="AN58" s="643">
        <v>0</v>
      </c>
      <c r="AO58" s="643">
        <v>0</v>
      </c>
      <c r="AP58" s="644">
        <f>SUM(S58:AO58)+R58+C58+D58</f>
        <v>2947</v>
      </c>
      <c r="AT58" s="414"/>
      <c r="AU58" s="414"/>
      <c r="AV58" s="414"/>
      <c r="AW58" s="414"/>
      <c r="AX58" s="414"/>
      <c r="AY58" s="414"/>
      <c r="AZ58" s="414"/>
      <c r="BA58" s="414"/>
      <c r="BB58" s="414"/>
      <c r="BC58" s="414"/>
      <c r="BD58" s="414"/>
      <c r="BE58" s="414"/>
      <c r="BF58" s="414"/>
      <c r="BG58" s="414"/>
      <c r="BH58" s="414"/>
      <c r="BI58" s="414"/>
      <c r="BJ58" s="414"/>
      <c r="BK58" s="414"/>
      <c r="BL58" s="414"/>
      <c r="BM58" s="414"/>
      <c r="BN58" s="414"/>
      <c r="BO58" s="414"/>
      <c r="BP58" s="414"/>
      <c r="BQ58" s="414"/>
      <c r="BR58" s="414"/>
      <c r="BS58" s="414"/>
      <c r="BT58" s="414"/>
      <c r="BU58" s="414"/>
      <c r="BV58" s="414"/>
      <c r="BW58" s="414"/>
      <c r="BX58" s="414"/>
      <c r="BY58" s="414"/>
      <c r="BZ58" s="414"/>
      <c r="CA58" s="414"/>
      <c r="CB58" s="414"/>
      <c r="CC58" s="414"/>
      <c r="CD58" s="414"/>
      <c r="CE58" s="414"/>
      <c r="CF58" s="414"/>
      <c r="CG58" s="414"/>
      <c r="CH58" s="414"/>
      <c r="CI58" s="414"/>
      <c r="CJ58" s="414"/>
      <c r="CK58" s="414"/>
      <c r="CL58" s="414"/>
      <c r="CM58" s="414"/>
      <c r="CN58" s="414"/>
      <c r="CO58" s="414"/>
      <c r="CP58" s="414"/>
      <c r="CQ58" s="414"/>
      <c r="CR58" s="414"/>
      <c r="CS58" s="414"/>
      <c r="CT58" s="414"/>
      <c r="CU58" s="414"/>
      <c r="CV58" s="414"/>
      <c r="CW58" s="414"/>
      <c r="CX58" s="414"/>
      <c r="CY58" s="414"/>
      <c r="CZ58" s="414"/>
      <c r="DA58" s="414"/>
      <c r="DB58" s="414"/>
      <c r="DC58" s="414"/>
      <c r="DD58" s="414"/>
      <c r="DE58" s="414"/>
      <c r="DF58" s="414"/>
      <c r="DG58" s="414"/>
      <c r="DH58" s="414"/>
      <c r="DI58" s="414"/>
      <c r="DJ58" s="414"/>
      <c r="DK58" s="414"/>
      <c r="DL58" s="414"/>
      <c r="DM58" s="414"/>
      <c r="DN58" s="414"/>
      <c r="DO58" s="414"/>
      <c r="DP58" s="414"/>
      <c r="DQ58" s="414"/>
      <c r="DR58" s="414"/>
      <c r="DS58" s="414"/>
      <c r="DT58" s="414"/>
      <c r="DU58" s="414"/>
      <c r="DV58" s="414"/>
      <c r="DW58" s="414"/>
      <c r="DX58" s="414"/>
    </row>
    <row r="59" spans="1:128" s="286" customFormat="1" ht="21" customHeight="1" x14ac:dyDescent="0.35">
      <c r="A59" s="245"/>
      <c r="B59" s="285" t="s">
        <v>98</v>
      </c>
      <c r="C59" s="643">
        <v>0</v>
      </c>
      <c r="D59" s="643">
        <v>0</v>
      </c>
      <c r="E59" s="643">
        <v>0</v>
      </c>
      <c r="F59" s="643">
        <v>0</v>
      </c>
      <c r="G59" s="643">
        <v>0</v>
      </c>
      <c r="H59" s="643">
        <v>0</v>
      </c>
      <c r="I59" s="643">
        <v>0</v>
      </c>
      <c r="J59" s="643">
        <v>0</v>
      </c>
      <c r="K59" s="643">
        <v>0</v>
      </c>
      <c r="L59" s="643">
        <v>0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0</v>
      </c>
      <c r="S59" s="643">
        <v>0</v>
      </c>
      <c r="T59" s="643">
        <v>11</v>
      </c>
      <c r="U59" s="643">
        <v>0</v>
      </c>
      <c r="V59" s="643">
        <v>0</v>
      </c>
      <c r="W59" s="643">
        <v>212</v>
      </c>
      <c r="X59" s="643">
        <v>12</v>
      </c>
      <c r="Y59" s="643">
        <v>3</v>
      </c>
      <c r="Z59" s="643">
        <v>29</v>
      </c>
      <c r="AA59" s="643">
        <v>0</v>
      </c>
      <c r="AB59" s="643">
        <v>0</v>
      </c>
      <c r="AC59" s="643">
        <v>0</v>
      </c>
      <c r="AD59" s="643">
        <v>10</v>
      </c>
      <c r="AE59" s="643">
        <v>5</v>
      </c>
      <c r="AF59" s="643">
        <v>0</v>
      </c>
      <c r="AG59" s="643">
        <v>5</v>
      </c>
      <c r="AH59" s="643">
        <v>699</v>
      </c>
      <c r="AI59" s="643">
        <v>334</v>
      </c>
      <c r="AJ59" s="643">
        <v>42</v>
      </c>
      <c r="AK59" s="643">
        <v>8</v>
      </c>
      <c r="AL59" s="643">
        <v>27</v>
      </c>
      <c r="AM59" s="643">
        <v>0</v>
      </c>
      <c r="AN59" s="643">
        <v>0</v>
      </c>
      <c r="AO59" s="643">
        <v>0</v>
      </c>
      <c r="AP59" s="644">
        <f>SUM(S59:AO59)+R59+C59+D59</f>
        <v>1397</v>
      </c>
      <c r="AT59" s="414"/>
      <c r="AU59" s="414"/>
      <c r="AV59" s="414"/>
      <c r="AW59" s="414"/>
      <c r="AX59" s="414"/>
      <c r="AY59" s="414"/>
      <c r="AZ59" s="414"/>
      <c r="BA59" s="414"/>
      <c r="BB59" s="414"/>
      <c r="BC59" s="414"/>
      <c r="BD59" s="414"/>
      <c r="BE59" s="414"/>
      <c r="BF59" s="414"/>
      <c r="BG59" s="414"/>
      <c r="BH59" s="414"/>
      <c r="BI59" s="414"/>
      <c r="BJ59" s="414"/>
      <c r="BK59" s="414"/>
      <c r="BL59" s="414"/>
      <c r="BM59" s="414"/>
      <c r="BN59" s="414"/>
      <c r="BO59" s="414"/>
      <c r="BP59" s="414"/>
      <c r="BQ59" s="414"/>
      <c r="BR59" s="414"/>
      <c r="BS59" s="414"/>
      <c r="BT59" s="414"/>
      <c r="BU59" s="414"/>
      <c r="BV59" s="414"/>
      <c r="BW59" s="414"/>
      <c r="BX59" s="414"/>
      <c r="BY59" s="414"/>
      <c r="BZ59" s="414"/>
      <c r="CA59" s="414"/>
      <c r="CB59" s="414"/>
      <c r="CC59" s="414"/>
      <c r="CD59" s="414"/>
      <c r="CE59" s="414"/>
      <c r="CF59" s="414"/>
      <c r="CG59" s="414"/>
      <c r="CH59" s="414"/>
      <c r="CI59" s="414"/>
      <c r="CJ59" s="414"/>
      <c r="CK59" s="414"/>
      <c r="CL59" s="414"/>
      <c r="CM59" s="414"/>
      <c r="CN59" s="414"/>
      <c r="CO59" s="414"/>
      <c r="CP59" s="414"/>
      <c r="CQ59" s="414"/>
      <c r="CR59" s="414"/>
      <c r="CS59" s="414"/>
      <c r="CT59" s="414"/>
      <c r="CU59" s="414"/>
      <c r="CV59" s="414"/>
      <c r="CW59" s="414"/>
      <c r="CX59" s="414"/>
      <c r="CY59" s="414"/>
      <c r="CZ59" s="414"/>
      <c r="DA59" s="414"/>
      <c r="DB59" s="414"/>
      <c r="DC59" s="414"/>
      <c r="DD59" s="414"/>
      <c r="DE59" s="414"/>
      <c r="DF59" s="414"/>
      <c r="DG59" s="414"/>
      <c r="DH59" s="414"/>
      <c r="DI59" s="414"/>
      <c r="DJ59" s="414"/>
      <c r="DK59" s="414"/>
      <c r="DL59" s="414"/>
      <c r="DM59" s="414"/>
      <c r="DN59" s="414"/>
      <c r="DO59" s="414"/>
      <c r="DP59" s="414"/>
      <c r="DQ59" s="414"/>
      <c r="DR59" s="414"/>
      <c r="DS59" s="414"/>
      <c r="DT59" s="414"/>
      <c r="DU59" s="414"/>
      <c r="DV59" s="414"/>
      <c r="DW59" s="414"/>
      <c r="DX59" s="414"/>
    </row>
    <row r="60" spans="1:128" s="286" customFormat="1" ht="21" customHeight="1" x14ac:dyDescent="0.35">
      <c r="A60" s="245"/>
      <c r="B60" s="285" t="s">
        <v>99</v>
      </c>
      <c r="C60" s="643">
        <v>0</v>
      </c>
      <c r="D60" s="643">
        <v>0</v>
      </c>
      <c r="E60" s="643">
        <v>0</v>
      </c>
      <c r="F60" s="643">
        <v>0</v>
      </c>
      <c r="G60" s="643">
        <v>0</v>
      </c>
      <c r="H60" s="643">
        <v>0</v>
      </c>
      <c r="I60" s="643">
        <v>0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0</v>
      </c>
      <c r="P60" s="643">
        <v>0</v>
      </c>
      <c r="Q60" s="643">
        <v>0</v>
      </c>
      <c r="R60" s="643">
        <f>SUM(E60:Q60)</f>
        <v>0</v>
      </c>
      <c r="S60" s="643">
        <v>0</v>
      </c>
      <c r="T60" s="643">
        <v>0</v>
      </c>
      <c r="U60" s="643">
        <v>0</v>
      </c>
      <c r="V60" s="643">
        <v>0</v>
      </c>
      <c r="W60" s="643">
        <v>41</v>
      </c>
      <c r="X60" s="643">
        <v>25</v>
      </c>
      <c r="Y60" s="643">
        <v>0</v>
      </c>
      <c r="Z60" s="643">
        <v>0</v>
      </c>
      <c r="AA60" s="643">
        <v>0</v>
      </c>
      <c r="AB60" s="643">
        <v>1</v>
      </c>
      <c r="AC60" s="643">
        <v>0</v>
      </c>
      <c r="AD60" s="643">
        <v>0</v>
      </c>
      <c r="AE60" s="643">
        <v>0</v>
      </c>
      <c r="AF60" s="643">
        <v>0</v>
      </c>
      <c r="AG60" s="643">
        <v>1</v>
      </c>
      <c r="AH60" s="643">
        <v>260</v>
      </c>
      <c r="AI60" s="643">
        <v>312</v>
      </c>
      <c r="AJ60" s="643">
        <v>8</v>
      </c>
      <c r="AK60" s="643">
        <v>13</v>
      </c>
      <c r="AL60" s="643">
        <v>3</v>
      </c>
      <c r="AM60" s="643">
        <v>0</v>
      </c>
      <c r="AN60" s="643">
        <v>0</v>
      </c>
      <c r="AO60" s="643">
        <v>0</v>
      </c>
      <c r="AP60" s="644">
        <f>SUM(S60:AO60)+R60+C60+D60</f>
        <v>664</v>
      </c>
      <c r="AT60" s="414"/>
      <c r="AU60" s="414"/>
      <c r="AV60" s="414"/>
      <c r="AW60" s="414"/>
      <c r="AX60" s="414"/>
      <c r="AY60" s="414"/>
      <c r="AZ60" s="414"/>
      <c r="BA60" s="414"/>
      <c r="BB60" s="414"/>
      <c r="BC60" s="414"/>
      <c r="BD60" s="414"/>
      <c r="BE60" s="414"/>
      <c r="BF60" s="414"/>
      <c r="BG60" s="414"/>
      <c r="BH60" s="414"/>
      <c r="BI60" s="414"/>
      <c r="BJ60" s="414"/>
      <c r="BK60" s="414"/>
      <c r="BL60" s="414"/>
      <c r="BM60" s="414"/>
      <c r="BN60" s="414"/>
      <c r="BO60" s="414"/>
      <c r="BP60" s="414"/>
      <c r="BQ60" s="414"/>
      <c r="BR60" s="414"/>
      <c r="BS60" s="414"/>
      <c r="BT60" s="414"/>
      <c r="BU60" s="414"/>
      <c r="BV60" s="414"/>
      <c r="BW60" s="414"/>
      <c r="BX60" s="414"/>
      <c r="BY60" s="414"/>
      <c r="BZ60" s="414"/>
      <c r="CA60" s="414"/>
      <c r="CB60" s="414"/>
      <c r="CC60" s="414"/>
      <c r="CD60" s="414"/>
      <c r="CE60" s="414"/>
      <c r="CF60" s="414"/>
      <c r="CG60" s="414"/>
      <c r="CH60" s="414"/>
      <c r="CI60" s="414"/>
      <c r="CJ60" s="414"/>
      <c r="CK60" s="414"/>
      <c r="CL60" s="414"/>
      <c r="CM60" s="414"/>
      <c r="CN60" s="414"/>
      <c r="CO60" s="414"/>
      <c r="CP60" s="414"/>
      <c r="CQ60" s="414"/>
      <c r="CR60" s="414"/>
      <c r="CS60" s="414"/>
      <c r="CT60" s="414"/>
      <c r="CU60" s="414"/>
      <c r="CV60" s="414"/>
      <c r="CW60" s="414"/>
      <c r="CX60" s="414"/>
      <c r="CY60" s="414"/>
      <c r="CZ60" s="414"/>
      <c r="DA60" s="414"/>
      <c r="DB60" s="414"/>
      <c r="DC60" s="414"/>
      <c r="DD60" s="414"/>
      <c r="DE60" s="414"/>
      <c r="DF60" s="414"/>
      <c r="DG60" s="414"/>
      <c r="DH60" s="414"/>
      <c r="DI60" s="414"/>
      <c r="DJ60" s="414"/>
      <c r="DK60" s="414"/>
      <c r="DL60" s="414"/>
      <c r="DM60" s="414"/>
      <c r="DN60" s="414"/>
      <c r="DO60" s="414"/>
      <c r="DP60" s="414"/>
      <c r="DQ60" s="414"/>
      <c r="DR60" s="414"/>
      <c r="DS60" s="414"/>
      <c r="DT60" s="414"/>
      <c r="DU60" s="414"/>
      <c r="DV60" s="414"/>
      <c r="DW60" s="414"/>
      <c r="DX60" s="414"/>
    </row>
    <row r="61" spans="1:128" s="291" customFormat="1" ht="26.4" customHeight="1" x14ac:dyDescent="0.35">
      <c r="A61" s="289" t="s">
        <v>100</v>
      </c>
      <c r="B61" s="294"/>
      <c r="C61" s="647">
        <f t="shared" ref="C61:AP61" si="22">SUM(C62:C64)</f>
        <v>0</v>
      </c>
      <c r="D61" s="647">
        <f t="shared" si="22"/>
        <v>0</v>
      </c>
      <c r="E61" s="647">
        <f t="shared" si="22"/>
        <v>0</v>
      </c>
      <c r="F61" s="647">
        <f t="shared" si="22"/>
        <v>0</v>
      </c>
      <c r="G61" s="647">
        <f t="shared" si="22"/>
        <v>0</v>
      </c>
      <c r="H61" s="647">
        <f t="shared" si="22"/>
        <v>0</v>
      </c>
      <c r="I61" s="647">
        <f t="shared" si="22"/>
        <v>0</v>
      </c>
      <c r="J61" s="647">
        <f t="shared" si="22"/>
        <v>0</v>
      </c>
      <c r="K61" s="647">
        <f t="shared" si="22"/>
        <v>0</v>
      </c>
      <c r="L61" s="647">
        <f t="shared" si="22"/>
        <v>0</v>
      </c>
      <c r="M61" s="647">
        <f t="shared" si="22"/>
        <v>0</v>
      </c>
      <c r="N61" s="647">
        <f t="shared" si="22"/>
        <v>0</v>
      </c>
      <c r="O61" s="647">
        <f t="shared" si="22"/>
        <v>0</v>
      </c>
      <c r="P61" s="647">
        <f t="shared" si="22"/>
        <v>0</v>
      </c>
      <c r="Q61" s="647">
        <f t="shared" si="22"/>
        <v>531</v>
      </c>
      <c r="R61" s="647">
        <f t="shared" si="22"/>
        <v>531</v>
      </c>
      <c r="S61" s="647">
        <f t="shared" si="22"/>
        <v>2</v>
      </c>
      <c r="T61" s="647">
        <f t="shared" si="22"/>
        <v>404</v>
      </c>
      <c r="U61" s="647">
        <f t="shared" si="22"/>
        <v>0</v>
      </c>
      <c r="V61" s="647">
        <f t="shared" si="22"/>
        <v>0</v>
      </c>
      <c r="W61" s="647">
        <f t="shared" si="22"/>
        <v>1423</v>
      </c>
      <c r="X61" s="647">
        <f t="shared" si="22"/>
        <v>93</v>
      </c>
      <c r="Y61" s="647">
        <f t="shared" si="22"/>
        <v>29</v>
      </c>
      <c r="Z61" s="647">
        <f t="shared" si="22"/>
        <v>78</v>
      </c>
      <c r="AA61" s="647">
        <f t="shared" si="22"/>
        <v>0</v>
      </c>
      <c r="AB61" s="647">
        <f t="shared" si="22"/>
        <v>3</v>
      </c>
      <c r="AC61" s="647">
        <f t="shared" si="22"/>
        <v>0</v>
      </c>
      <c r="AD61" s="647">
        <f t="shared" si="22"/>
        <v>30</v>
      </c>
      <c r="AE61" s="647">
        <f t="shared" si="22"/>
        <v>73</v>
      </c>
      <c r="AF61" s="647">
        <f t="shared" si="22"/>
        <v>0</v>
      </c>
      <c r="AG61" s="647">
        <f t="shared" si="22"/>
        <v>32</v>
      </c>
      <c r="AH61" s="647">
        <f t="shared" si="22"/>
        <v>7538</v>
      </c>
      <c r="AI61" s="647">
        <f t="shared" si="22"/>
        <v>2795</v>
      </c>
      <c r="AJ61" s="647">
        <f t="shared" si="22"/>
        <v>32</v>
      </c>
      <c r="AK61" s="647">
        <f t="shared" si="22"/>
        <v>10</v>
      </c>
      <c r="AL61" s="647">
        <f t="shared" si="22"/>
        <v>34</v>
      </c>
      <c r="AM61" s="647">
        <f t="shared" si="22"/>
        <v>219</v>
      </c>
      <c r="AN61" s="647">
        <f t="shared" si="22"/>
        <v>0</v>
      </c>
      <c r="AO61" s="647">
        <f t="shared" si="22"/>
        <v>0</v>
      </c>
      <c r="AP61" s="648">
        <f t="shared" si="22"/>
        <v>13326</v>
      </c>
      <c r="AR61" s="286"/>
      <c r="AT61" s="446"/>
      <c r="AU61" s="446"/>
      <c r="AV61" s="446"/>
      <c r="AW61" s="446"/>
      <c r="AX61" s="446"/>
      <c r="AY61" s="446"/>
      <c r="AZ61" s="446"/>
      <c r="BA61" s="446"/>
      <c r="BB61" s="446"/>
      <c r="BC61" s="446"/>
      <c r="BD61" s="446"/>
      <c r="BE61" s="446"/>
      <c r="BF61" s="446"/>
      <c r="BG61" s="446"/>
      <c r="BH61" s="446"/>
      <c r="BI61" s="446"/>
      <c r="BJ61" s="446"/>
      <c r="BK61" s="446"/>
      <c r="BL61" s="446"/>
      <c r="BM61" s="446"/>
      <c r="BN61" s="446"/>
      <c r="BO61" s="446"/>
      <c r="BP61" s="446"/>
      <c r="BQ61" s="446"/>
      <c r="BR61" s="446"/>
      <c r="BS61" s="446"/>
      <c r="BT61" s="446"/>
      <c r="BU61" s="446"/>
      <c r="BV61" s="446"/>
      <c r="BW61" s="446"/>
      <c r="BX61" s="446"/>
      <c r="BY61" s="446"/>
      <c r="BZ61" s="446"/>
      <c r="CA61" s="446"/>
      <c r="CB61" s="446"/>
      <c r="CC61" s="446"/>
      <c r="CD61" s="446"/>
      <c r="CE61" s="446"/>
      <c r="CF61" s="446"/>
      <c r="CG61" s="446"/>
      <c r="CH61" s="446"/>
      <c r="CI61" s="446"/>
      <c r="CJ61" s="446"/>
      <c r="CK61" s="446"/>
      <c r="CL61" s="446"/>
      <c r="CM61" s="446"/>
      <c r="CN61" s="446"/>
      <c r="CO61" s="446"/>
      <c r="CP61" s="446"/>
      <c r="CQ61" s="446"/>
      <c r="CR61" s="446"/>
      <c r="CS61" s="446"/>
      <c r="CT61" s="446"/>
      <c r="CU61" s="446"/>
      <c r="CV61" s="446"/>
      <c r="CW61" s="446"/>
      <c r="CX61" s="446"/>
      <c r="CY61" s="446"/>
      <c r="CZ61" s="446"/>
      <c r="DA61" s="446"/>
      <c r="DB61" s="446"/>
      <c r="DC61" s="446"/>
      <c r="DD61" s="446"/>
      <c r="DE61" s="446"/>
      <c r="DF61" s="446"/>
      <c r="DG61" s="446"/>
      <c r="DH61" s="446"/>
      <c r="DI61" s="446"/>
      <c r="DJ61" s="446"/>
      <c r="DK61" s="446"/>
      <c r="DL61" s="446"/>
      <c r="DM61" s="446"/>
      <c r="DN61" s="446"/>
      <c r="DO61" s="446"/>
      <c r="DP61" s="446"/>
      <c r="DQ61" s="446"/>
      <c r="DR61" s="446"/>
      <c r="DS61" s="446"/>
      <c r="DT61" s="446"/>
      <c r="DU61" s="446"/>
      <c r="DV61" s="446"/>
      <c r="DW61" s="446"/>
      <c r="DX61" s="446"/>
    </row>
    <row r="62" spans="1:128" s="286" customFormat="1" ht="21" customHeight="1" x14ac:dyDescent="0.35">
      <c r="A62" s="245"/>
      <c r="B62" s="285" t="s">
        <v>101</v>
      </c>
      <c r="C62" s="643">
        <v>0</v>
      </c>
      <c r="D62" s="643">
        <v>0</v>
      </c>
      <c r="E62" s="643">
        <v>0</v>
      </c>
      <c r="F62" s="643">
        <v>0</v>
      </c>
      <c r="G62" s="643">
        <v>0</v>
      </c>
      <c r="H62" s="643">
        <v>0</v>
      </c>
      <c r="I62" s="643">
        <v>0</v>
      </c>
      <c r="J62" s="643">
        <v>0</v>
      </c>
      <c r="K62" s="643">
        <v>0</v>
      </c>
      <c r="L62" s="643">
        <v>0</v>
      </c>
      <c r="M62" s="643">
        <v>0</v>
      </c>
      <c r="N62" s="643">
        <v>0</v>
      </c>
      <c r="O62" s="643">
        <v>0</v>
      </c>
      <c r="P62" s="643">
        <v>0</v>
      </c>
      <c r="Q62" s="643">
        <v>0</v>
      </c>
      <c r="R62" s="643">
        <f>SUM(E62:Q62)</f>
        <v>0</v>
      </c>
      <c r="S62" s="643">
        <v>0</v>
      </c>
      <c r="T62" s="643">
        <v>54</v>
      </c>
      <c r="U62" s="643">
        <v>0</v>
      </c>
      <c r="V62" s="643">
        <v>0</v>
      </c>
      <c r="W62" s="643">
        <v>269</v>
      </c>
      <c r="X62" s="643">
        <v>18</v>
      </c>
      <c r="Y62" s="643">
        <v>0</v>
      </c>
      <c r="Z62" s="643">
        <v>0</v>
      </c>
      <c r="AA62" s="643">
        <v>0</v>
      </c>
      <c r="AB62" s="643">
        <v>0</v>
      </c>
      <c r="AC62" s="643">
        <v>0</v>
      </c>
      <c r="AD62" s="643">
        <v>0</v>
      </c>
      <c r="AE62" s="643">
        <v>0</v>
      </c>
      <c r="AF62" s="643">
        <v>0</v>
      </c>
      <c r="AG62" s="643">
        <v>5</v>
      </c>
      <c r="AH62" s="643">
        <v>620</v>
      </c>
      <c r="AI62" s="643">
        <v>494</v>
      </c>
      <c r="AJ62" s="643">
        <v>3</v>
      </c>
      <c r="AK62" s="643">
        <v>1</v>
      </c>
      <c r="AL62" s="643">
        <v>22</v>
      </c>
      <c r="AM62" s="643">
        <v>0</v>
      </c>
      <c r="AN62" s="643">
        <v>0</v>
      </c>
      <c r="AO62" s="643">
        <v>0</v>
      </c>
      <c r="AP62" s="644">
        <f>SUM(S62:AO62)+R62+C62+D62</f>
        <v>1486</v>
      </c>
      <c r="AT62" s="414"/>
      <c r="AU62" s="414"/>
      <c r="AV62" s="414"/>
      <c r="AW62" s="414"/>
      <c r="AX62" s="414"/>
      <c r="AY62" s="414"/>
      <c r="AZ62" s="414"/>
      <c r="BA62" s="414"/>
      <c r="BB62" s="414"/>
      <c r="BC62" s="414"/>
      <c r="BD62" s="414"/>
      <c r="BE62" s="414"/>
      <c r="BF62" s="414"/>
      <c r="BG62" s="414"/>
      <c r="BH62" s="414"/>
      <c r="BI62" s="414"/>
      <c r="BJ62" s="414"/>
      <c r="BK62" s="414"/>
      <c r="BL62" s="414"/>
      <c r="BM62" s="414"/>
      <c r="BN62" s="414"/>
      <c r="BO62" s="414"/>
      <c r="BP62" s="414"/>
      <c r="BQ62" s="414"/>
      <c r="BR62" s="414"/>
      <c r="BS62" s="414"/>
      <c r="BT62" s="414"/>
      <c r="BU62" s="414"/>
      <c r="BV62" s="414"/>
      <c r="BW62" s="414"/>
      <c r="BX62" s="414"/>
      <c r="BY62" s="414"/>
      <c r="BZ62" s="414"/>
      <c r="CA62" s="414"/>
      <c r="CB62" s="414"/>
      <c r="CC62" s="414"/>
      <c r="CD62" s="414"/>
      <c r="CE62" s="414"/>
      <c r="CF62" s="414"/>
      <c r="CG62" s="414"/>
      <c r="CH62" s="414"/>
      <c r="CI62" s="414"/>
      <c r="CJ62" s="414"/>
      <c r="CK62" s="414"/>
      <c r="CL62" s="414"/>
      <c r="CM62" s="414"/>
      <c r="CN62" s="414"/>
      <c r="CO62" s="414"/>
      <c r="CP62" s="414"/>
      <c r="CQ62" s="414"/>
      <c r="CR62" s="414"/>
      <c r="CS62" s="414"/>
      <c r="CT62" s="414"/>
      <c r="CU62" s="414"/>
      <c r="CV62" s="414"/>
      <c r="CW62" s="414"/>
      <c r="CX62" s="414"/>
      <c r="CY62" s="414"/>
      <c r="CZ62" s="414"/>
      <c r="DA62" s="414"/>
      <c r="DB62" s="414"/>
      <c r="DC62" s="414"/>
      <c r="DD62" s="414"/>
      <c r="DE62" s="414"/>
      <c r="DF62" s="414"/>
      <c r="DG62" s="414"/>
      <c r="DH62" s="414"/>
      <c r="DI62" s="414"/>
      <c r="DJ62" s="414"/>
      <c r="DK62" s="414"/>
      <c r="DL62" s="414"/>
      <c r="DM62" s="414"/>
      <c r="DN62" s="414"/>
      <c r="DO62" s="414"/>
      <c r="DP62" s="414"/>
      <c r="DQ62" s="414"/>
      <c r="DR62" s="414"/>
      <c r="DS62" s="414"/>
      <c r="DT62" s="414"/>
      <c r="DU62" s="414"/>
      <c r="DV62" s="414"/>
      <c r="DW62" s="414"/>
      <c r="DX62" s="414"/>
    </row>
    <row r="63" spans="1:128" s="286" customFormat="1" ht="21" customHeight="1" x14ac:dyDescent="0.35">
      <c r="A63" s="245"/>
      <c r="B63" s="285" t="s">
        <v>100</v>
      </c>
      <c r="C63" s="643">
        <v>0</v>
      </c>
      <c r="D63" s="643">
        <v>0</v>
      </c>
      <c r="E63" s="643">
        <v>0</v>
      </c>
      <c r="F63" s="643">
        <v>0</v>
      </c>
      <c r="G63" s="643">
        <v>0</v>
      </c>
      <c r="H63" s="643">
        <v>0</v>
      </c>
      <c r="I63" s="643">
        <v>0</v>
      </c>
      <c r="J63" s="643">
        <v>0</v>
      </c>
      <c r="K63" s="643">
        <v>0</v>
      </c>
      <c r="L63" s="643">
        <v>0</v>
      </c>
      <c r="M63" s="643">
        <v>0</v>
      </c>
      <c r="N63" s="643">
        <v>0</v>
      </c>
      <c r="O63" s="643">
        <v>0</v>
      </c>
      <c r="P63" s="643">
        <v>0</v>
      </c>
      <c r="Q63" s="643">
        <v>531</v>
      </c>
      <c r="R63" s="643">
        <f>SUM(E63:Q63)</f>
        <v>531</v>
      </c>
      <c r="S63" s="643">
        <v>2</v>
      </c>
      <c r="T63" s="643">
        <v>315</v>
      </c>
      <c r="U63" s="643">
        <v>0</v>
      </c>
      <c r="V63" s="643">
        <v>0</v>
      </c>
      <c r="W63" s="643">
        <v>1084</v>
      </c>
      <c r="X63" s="643">
        <v>52</v>
      </c>
      <c r="Y63" s="643">
        <v>29</v>
      </c>
      <c r="Z63" s="643">
        <v>78</v>
      </c>
      <c r="AA63" s="643">
        <v>0</v>
      </c>
      <c r="AB63" s="643">
        <v>3</v>
      </c>
      <c r="AC63" s="643">
        <v>0</v>
      </c>
      <c r="AD63" s="643">
        <v>30</v>
      </c>
      <c r="AE63" s="643">
        <v>67</v>
      </c>
      <c r="AF63" s="643">
        <v>0</v>
      </c>
      <c r="AG63" s="643">
        <v>26</v>
      </c>
      <c r="AH63" s="643">
        <v>5436</v>
      </c>
      <c r="AI63" s="643">
        <v>2030</v>
      </c>
      <c r="AJ63" s="643">
        <v>29</v>
      </c>
      <c r="AK63" s="643">
        <v>8</v>
      </c>
      <c r="AL63" s="643">
        <v>12</v>
      </c>
      <c r="AM63" s="643">
        <v>219</v>
      </c>
      <c r="AN63" s="643">
        <v>0</v>
      </c>
      <c r="AO63" s="643">
        <v>0</v>
      </c>
      <c r="AP63" s="644">
        <f>SUM(S63:AO63)+R63+C63+D63</f>
        <v>9951</v>
      </c>
      <c r="AT63" s="414"/>
      <c r="AU63" s="414"/>
      <c r="AV63" s="414"/>
      <c r="AW63" s="414"/>
      <c r="AX63" s="414"/>
      <c r="AY63" s="414"/>
      <c r="AZ63" s="414"/>
      <c r="BA63" s="414"/>
      <c r="BB63" s="414"/>
      <c r="BC63" s="414"/>
      <c r="BD63" s="414"/>
      <c r="BE63" s="414"/>
      <c r="BF63" s="414"/>
      <c r="BG63" s="414"/>
      <c r="BH63" s="414"/>
      <c r="BI63" s="414"/>
      <c r="BJ63" s="414"/>
      <c r="BK63" s="414"/>
      <c r="BL63" s="414"/>
      <c r="BM63" s="414"/>
      <c r="BN63" s="414"/>
      <c r="BO63" s="414"/>
      <c r="BP63" s="414"/>
      <c r="BQ63" s="414"/>
      <c r="BR63" s="414"/>
      <c r="BS63" s="414"/>
      <c r="BT63" s="414"/>
      <c r="BU63" s="414"/>
      <c r="BV63" s="414"/>
      <c r="BW63" s="414"/>
      <c r="BX63" s="414"/>
      <c r="BY63" s="414"/>
      <c r="BZ63" s="414"/>
      <c r="CA63" s="414"/>
      <c r="CB63" s="414"/>
      <c r="CC63" s="414"/>
      <c r="CD63" s="414"/>
      <c r="CE63" s="414"/>
      <c r="CF63" s="414"/>
      <c r="CG63" s="414"/>
      <c r="CH63" s="414"/>
      <c r="CI63" s="414"/>
      <c r="CJ63" s="414"/>
      <c r="CK63" s="414"/>
      <c r="CL63" s="414"/>
      <c r="CM63" s="414"/>
      <c r="CN63" s="414"/>
      <c r="CO63" s="414"/>
      <c r="CP63" s="414"/>
      <c r="CQ63" s="414"/>
      <c r="CR63" s="414"/>
      <c r="CS63" s="414"/>
      <c r="CT63" s="414"/>
      <c r="CU63" s="414"/>
      <c r="CV63" s="414"/>
      <c r="CW63" s="414"/>
      <c r="CX63" s="414"/>
      <c r="CY63" s="414"/>
      <c r="CZ63" s="414"/>
      <c r="DA63" s="414"/>
      <c r="DB63" s="414"/>
      <c r="DC63" s="414"/>
      <c r="DD63" s="414"/>
      <c r="DE63" s="414"/>
      <c r="DF63" s="414"/>
      <c r="DG63" s="414"/>
      <c r="DH63" s="414"/>
      <c r="DI63" s="414"/>
      <c r="DJ63" s="414"/>
      <c r="DK63" s="414"/>
      <c r="DL63" s="414"/>
      <c r="DM63" s="414"/>
      <c r="DN63" s="414"/>
      <c r="DO63" s="414"/>
      <c r="DP63" s="414"/>
      <c r="DQ63" s="414"/>
      <c r="DR63" s="414"/>
      <c r="DS63" s="414"/>
      <c r="DT63" s="414"/>
      <c r="DU63" s="414"/>
      <c r="DV63" s="414"/>
      <c r="DW63" s="414"/>
      <c r="DX63" s="414"/>
    </row>
    <row r="64" spans="1:128" s="286" customFormat="1" ht="21" customHeight="1" x14ac:dyDescent="0.35">
      <c r="A64" s="245"/>
      <c r="B64" s="285" t="s">
        <v>102</v>
      </c>
      <c r="C64" s="643">
        <v>0</v>
      </c>
      <c r="D64" s="643">
        <v>0</v>
      </c>
      <c r="E64" s="643">
        <v>0</v>
      </c>
      <c r="F64" s="643">
        <v>0</v>
      </c>
      <c r="G64" s="643">
        <v>0</v>
      </c>
      <c r="H64" s="643">
        <v>0</v>
      </c>
      <c r="I64" s="643">
        <v>0</v>
      </c>
      <c r="J64" s="643">
        <v>0</v>
      </c>
      <c r="K64" s="643">
        <v>0</v>
      </c>
      <c r="L64" s="643">
        <v>0</v>
      </c>
      <c r="M64" s="643">
        <v>0</v>
      </c>
      <c r="N64" s="643">
        <v>0</v>
      </c>
      <c r="O64" s="643">
        <v>0</v>
      </c>
      <c r="P64" s="643">
        <v>0</v>
      </c>
      <c r="Q64" s="643">
        <v>0</v>
      </c>
      <c r="R64" s="643">
        <f>SUM(E64:Q64)</f>
        <v>0</v>
      </c>
      <c r="S64" s="643">
        <v>0</v>
      </c>
      <c r="T64" s="643">
        <v>35</v>
      </c>
      <c r="U64" s="643">
        <v>0</v>
      </c>
      <c r="V64" s="643">
        <v>0</v>
      </c>
      <c r="W64" s="643">
        <v>70</v>
      </c>
      <c r="X64" s="643">
        <v>23</v>
      </c>
      <c r="Y64" s="643">
        <v>0</v>
      </c>
      <c r="Z64" s="643">
        <v>0</v>
      </c>
      <c r="AA64" s="643">
        <v>0</v>
      </c>
      <c r="AB64" s="643">
        <v>0</v>
      </c>
      <c r="AC64" s="643">
        <v>0</v>
      </c>
      <c r="AD64" s="643">
        <v>0</v>
      </c>
      <c r="AE64" s="643">
        <v>6</v>
      </c>
      <c r="AF64" s="643">
        <v>0</v>
      </c>
      <c r="AG64" s="643">
        <v>1</v>
      </c>
      <c r="AH64" s="643">
        <v>1482</v>
      </c>
      <c r="AI64" s="643">
        <v>271</v>
      </c>
      <c r="AJ64" s="643">
        <v>0</v>
      </c>
      <c r="AK64" s="643">
        <v>1</v>
      </c>
      <c r="AL64" s="643">
        <v>0</v>
      </c>
      <c r="AM64" s="643">
        <v>0</v>
      </c>
      <c r="AN64" s="643">
        <v>0</v>
      </c>
      <c r="AO64" s="643">
        <v>0</v>
      </c>
      <c r="AP64" s="644">
        <f>SUM(S64:AO64)+R64+C64+D64</f>
        <v>1889</v>
      </c>
      <c r="AT64" s="414"/>
      <c r="AU64" s="414"/>
      <c r="AV64" s="414"/>
      <c r="AW64" s="414"/>
      <c r="AX64" s="414"/>
      <c r="AY64" s="414"/>
      <c r="AZ64" s="414"/>
      <c r="BA64" s="414"/>
      <c r="BB64" s="414"/>
      <c r="BC64" s="414"/>
      <c r="BD64" s="414"/>
      <c r="BE64" s="414"/>
      <c r="BF64" s="414"/>
      <c r="BG64" s="414"/>
      <c r="BH64" s="414"/>
      <c r="BI64" s="414"/>
      <c r="BJ64" s="414"/>
      <c r="BK64" s="414"/>
      <c r="BL64" s="414"/>
      <c r="BM64" s="414"/>
      <c r="BN64" s="414"/>
      <c r="BO64" s="414"/>
      <c r="BP64" s="414"/>
      <c r="BQ64" s="414"/>
      <c r="BR64" s="414"/>
      <c r="BS64" s="414"/>
      <c r="BT64" s="414"/>
      <c r="BU64" s="414"/>
      <c r="BV64" s="414"/>
      <c r="BW64" s="414"/>
      <c r="BX64" s="414"/>
      <c r="BY64" s="414"/>
      <c r="BZ64" s="414"/>
      <c r="CA64" s="414"/>
      <c r="CB64" s="414"/>
      <c r="CC64" s="414"/>
      <c r="CD64" s="414"/>
      <c r="CE64" s="414"/>
      <c r="CF64" s="414"/>
      <c r="CG64" s="414"/>
      <c r="CH64" s="414"/>
      <c r="CI64" s="414"/>
      <c r="CJ64" s="414"/>
      <c r="CK64" s="414"/>
      <c r="CL64" s="414"/>
      <c r="CM64" s="414"/>
      <c r="CN64" s="414"/>
      <c r="CO64" s="414"/>
      <c r="CP64" s="414"/>
      <c r="CQ64" s="414"/>
      <c r="CR64" s="414"/>
      <c r="CS64" s="414"/>
      <c r="CT64" s="414"/>
      <c r="CU64" s="414"/>
      <c r="CV64" s="414"/>
      <c r="CW64" s="414"/>
      <c r="CX64" s="414"/>
      <c r="CY64" s="414"/>
      <c r="CZ64" s="414"/>
      <c r="DA64" s="414"/>
      <c r="DB64" s="414"/>
      <c r="DC64" s="414"/>
      <c r="DD64" s="414"/>
      <c r="DE64" s="414"/>
      <c r="DF64" s="414"/>
      <c r="DG64" s="414"/>
      <c r="DH64" s="414"/>
      <c r="DI64" s="414"/>
      <c r="DJ64" s="414"/>
      <c r="DK64" s="414"/>
      <c r="DL64" s="414"/>
      <c r="DM64" s="414"/>
      <c r="DN64" s="414"/>
      <c r="DO64" s="414"/>
      <c r="DP64" s="414"/>
      <c r="DQ64" s="414"/>
      <c r="DR64" s="414"/>
      <c r="DS64" s="414"/>
      <c r="DT64" s="414"/>
      <c r="DU64" s="414"/>
      <c r="DV64" s="414"/>
      <c r="DW64" s="414"/>
      <c r="DX64" s="414"/>
    </row>
    <row r="65" spans="1:128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v>0</v>
      </c>
      <c r="S65" s="647">
        <v>0</v>
      </c>
      <c r="T65" s="647">
        <v>0</v>
      </c>
      <c r="U65" s="647">
        <v>0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0</v>
      </c>
      <c r="AD65" s="647">
        <v>0</v>
      </c>
      <c r="AE65" s="647">
        <v>0</v>
      </c>
      <c r="AF65" s="647">
        <v>0</v>
      </c>
      <c r="AG65" s="647">
        <v>0</v>
      </c>
      <c r="AH65" s="647">
        <v>0</v>
      </c>
      <c r="AI65" s="647">
        <v>0</v>
      </c>
      <c r="AJ65" s="647">
        <v>0</v>
      </c>
      <c r="AK65" s="647">
        <v>0</v>
      </c>
      <c r="AL65" s="647">
        <v>0</v>
      </c>
      <c r="AM65" s="647">
        <v>0</v>
      </c>
      <c r="AN65" s="647">
        <v>0</v>
      </c>
      <c r="AO65" s="647">
        <v>0</v>
      </c>
      <c r="AP65" s="648">
        <f t="shared" ref="AP65" si="23">SUM(S65:AO65)+R65+C65+D65</f>
        <v>0</v>
      </c>
      <c r="AT65" s="414"/>
      <c r="AU65" s="414"/>
      <c r="AV65" s="414"/>
      <c r="AW65" s="414"/>
      <c r="AX65" s="414"/>
      <c r="AY65" s="414"/>
      <c r="AZ65" s="414"/>
      <c r="BA65" s="414"/>
      <c r="BB65" s="414"/>
      <c r="BC65" s="414"/>
      <c r="BD65" s="414"/>
      <c r="BE65" s="414"/>
      <c r="BF65" s="414"/>
      <c r="BG65" s="414"/>
      <c r="BH65" s="414"/>
      <c r="BI65" s="414"/>
      <c r="BJ65" s="414"/>
      <c r="BK65" s="414"/>
      <c r="BL65" s="414"/>
      <c r="BM65" s="414"/>
      <c r="BN65" s="414"/>
      <c r="BO65" s="414"/>
      <c r="BP65" s="414"/>
      <c r="BQ65" s="414"/>
      <c r="BR65" s="414"/>
      <c r="BS65" s="414"/>
      <c r="BT65" s="414"/>
      <c r="BU65" s="414"/>
      <c r="BV65" s="414"/>
      <c r="BW65" s="414"/>
      <c r="BX65" s="414"/>
      <c r="BY65" s="414"/>
      <c r="BZ65" s="414"/>
      <c r="CA65" s="414"/>
      <c r="CB65" s="414"/>
      <c r="CC65" s="414"/>
      <c r="CD65" s="414"/>
      <c r="CE65" s="414"/>
      <c r="CF65" s="414"/>
      <c r="CG65" s="414"/>
      <c r="CH65" s="414"/>
      <c r="CI65" s="414"/>
      <c r="CJ65" s="414"/>
      <c r="CK65" s="414"/>
      <c r="CL65" s="414"/>
      <c r="CM65" s="414"/>
      <c r="CN65" s="414"/>
      <c r="CO65" s="414"/>
      <c r="CP65" s="414"/>
      <c r="CQ65" s="414"/>
      <c r="CR65" s="414"/>
      <c r="CS65" s="414"/>
      <c r="CT65" s="414"/>
      <c r="CU65" s="414"/>
      <c r="CV65" s="414"/>
      <c r="CW65" s="414"/>
      <c r="CX65" s="414"/>
      <c r="CY65" s="414"/>
      <c r="CZ65" s="414"/>
      <c r="DA65" s="414"/>
      <c r="DB65" s="414"/>
      <c r="DC65" s="414"/>
      <c r="DD65" s="414"/>
      <c r="DE65" s="414"/>
      <c r="DF65" s="414"/>
      <c r="DG65" s="414"/>
      <c r="DH65" s="414"/>
      <c r="DI65" s="414"/>
      <c r="DJ65" s="414"/>
      <c r="DK65" s="414"/>
      <c r="DL65" s="414"/>
      <c r="DM65" s="414"/>
      <c r="DN65" s="414"/>
      <c r="DO65" s="414"/>
      <c r="DP65" s="414"/>
      <c r="DQ65" s="414"/>
      <c r="DR65" s="414"/>
      <c r="DS65" s="414"/>
      <c r="DT65" s="414"/>
      <c r="DU65" s="414"/>
      <c r="DV65" s="414"/>
      <c r="DW65" s="414"/>
      <c r="DX65" s="414"/>
    </row>
    <row r="66" spans="1:128" s="286" customFormat="1" ht="42" customHeight="1" x14ac:dyDescent="0.35">
      <c r="A66" s="743" t="s">
        <v>297</v>
      </c>
      <c r="B66" s="725"/>
      <c r="C66" s="647">
        <v>0</v>
      </c>
      <c r="D66" s="647">
        <v>0</v>
      </c>
      <c r="E66" s="647">
        <v>0</v>
      </c>
      <c r="F66" s="647">
        <v>0</v>
      </c>
      <c r="G66" s="647">
        <v>0</v>
      </c>
      <c r="H66" s="647">
        <v>0</v>
      </c>
      <c r="I66" s="647">
        <v>0</v>
      </c>
      <c r="J66" s="647">
        <v>0</v>
      </c>
      <c r="K66" s="647">
        <v>0</v>
      </c>
      <c r="L66" s="647">
        <v>0</v>
      </c>
      <c r="M66" s="647">
        <v>0</v>
      </c>
      <c r="N66" s="647">
        <v>0</v>
      </c>
      <c r="O66" s="647">
        <v>0</v>
      </c>
      <c r="P66" s="647">
        <v>0</v>
      </c>
      <c r="Q66" s="647">
        <v>0</v>
      </c>
      <c r="R66" s="647">
        <v>0</v>
      </c>
      <c r="S66" s="647">
        <v>3</v>
      </c>
      <c r="T66" s="647">
        <v>16</v>
      </c>
      <c r="U66" s="647">
        <v>0</v>
      </c>
      <c r="V66" s="647">
        <v>0</v>
      </c>
      <c r="W66" s="647">
        <v>55</v>
      </c>
      <c r="X66" s="647">
        <v>3</v>
      </c>
      <c r="Y66" s="647">
        <v>15</v>
      </c>
      <c r="Z66" s="647">
        <v>6</v>
      </c>
      <c r="AA66" s="647">
        <v>0</v>
      </c>
      <c r="AB66" s="647">
        <v>0</v>
      </c>
      <c r="AC66" s="647">
        <v>0</v>
      </c>
      <c r="AD66" s="647">
        <v>1</v>
      </c>
      <c r="AE66" s="647">
        <v>0</v>
      </c>
      <c r="AF66" s="647">
        <v>0</v>
      </c>
      <c r="AG66" s="647">
        <v>9</v>
      </c>
      <c r="AH66" s="647">
        <v>646</v>
      </c>
      <c r="AI66" s="647">
        <v>228</v>
      </c>
      <c r="AJ66" s="647">
        <v>0</v>
      </c>
      <c r="AK66" s="647">
        <v>1</v>
      </c>
      <c r="AL66" s="647">
        <v>4</v>
      </c>
      <c r="AM66" s="647">
        <v>0</v>
      </c>
      <c r="AN66" s="647">
        <v>0</v>
      </c>
      <c r="AO66" s="647">
        <v>0</v>
      </c>
      <c r="AP66" s="648">
        <f t="shared" ref="AP66" si="24">SUM(S66:AO66)+R66+C66+D66</f>
        <v>987</v>
      </c>
      <c r="AT66" s="414"/>
      <c r="AU66" s="414"/>
      <c r="AV66" s="414"/>
      <c r="AW66" s="414"/>
      <c r="AX66" s="414"/>
      <c r="AY66" s="414"/>
      <c r="AZ66" s="414"/>
      <c r="BA66" s="414"/>
      <c r="BB66" s="414"/>
      <c r="BC66" s="414"/>
      <c r="BD66" s="414"/>
      <c r="BE66" s="414"/>
      <c r="BF66" s="414"/>
      <c r="BG66" s="414"/>
      <c r="BH66" s="414"/>
      <c r="BI66" s="414"/>
      <c r="BJ66" s="414"/>
      <c r="BK66" s="414"/>
      <c r="BL66" s="414"/>
      <c r="BM66" s="414"/>
      <c r="BN66" s="414"/>
      <c r="BO66" s="414"/>
      <c r="BP66" s="414"/>
      <c r="BQ66" s="414"/>
      <c r="BR66" s="414"/>
      <c r="BS66" s="414"/>
      <c r="BT66" s="414"/>
      <c r="BU66" s="414"/>
      <c r="BV66" s="414"/>
      <c r="BW66" s="414"/>
      <c r="BX66" s="414"/>
      <c r="BY66" s="414"/>
      <c r="BZ66" s="414"/>
      <c r="CA66" s="414"/>
      <c r="CB66" s="414"/>
      <c r="CC66" s="414"/>
      <c r="CD66" s="414"/>
      <c r="CE66" s="414"/>
      <c r="CF66" s="414"/>
      <c r="CG66" s="414"/>
      <c r="CH66" s="414"/>
      <c r="CI66" s="414"/>
      <c r="CJ66" s="414"/>
      <c r="CK66" s="414"/>
      <c r="CL66" s="414"/>
      <c r="CM66" s="414"/>
      <c r="CN66" s="414"/>
      <c r="CO66" s="414"/>
      <c r="CP66" s="414"/>
      <c r="CQ66" s="414"/>
      <c r="CR66" s="414"/>
      <c r="CS66" s="414"/>
      <c r="CT66" s="414"/>
      <c r="CU66" s="414"/>
      <c r="CV66" s="414"/>
      <c r="CW66" s="414"/>
      <c r="CX66" s="414"/>
      <c r="CY66" s="414"/>
      <c r="CZ66" s="414"/>
      <c r="DA66" s="414"/>
      <c r="DB66" s="414"/>
      <c r="DC66" s="414"/>
      <c r="DD66" s="414"/>
      <c r="DE66" s="414"/>
      <c r="DF66" s="414"/>
      <c r="DG66" s="414"/>
      <c r="DH66" s="414"/>
      <c r="DI66" s="414"/>
      <c r="DJ66" s="414"/>
      <c r="DK66" s="414"/>
      <c r="DL66" s="414"/>
      <c r="DM66" s="414"/>
      <c r="DN66" s="414"/>
      <c r="DO66" s="414"/>
      <c r="DP66" s="414"/>
      <c r="DQ66" s="414"/>
      <c r="DR66" s="414"/>
      <c r="DS66" s="414"/>
      <c r="DT66" s="414"/>
      <c r="DU66" s="414"/>
      <c r="DV66" s="414"/>
      <c r="DW66" s="414"/>
      <c r="DX66" s="414"/>
    </row>
    <row r="67" spans="1:128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T67" s="414"/>
      <c r="AU67" s="414"/>
      <c r="AV67" s="414"/>
      <c r="AW67" s="414"/>
      <c r="AX67" s="414"/>
      <c r="AY67" s="414"/>
      <c r="AZ67" s="414"/>
      <c r="BA67" s="414"/>
      <c r="BB67" s="414"/>
      <c r="BC67" s="414"/>
      <c r="BD67" s="414"/>
      <c r="BE67" s="414"/>
      <c r="BF67" s="414"/>
      <c r="BG67" s="414"/>
      <c r="BH67" s="414"/>
      <c r="BI67" s="414"/>
      <c r="BJ67" s="414"/>
      <c r="BK67" s="414"/>
      <c r="BL67" s="414"/>
      <c r="BM67" s="414"/>
      <c r="BN67" s="414"/>
      <c r="BO67" s="414"/>
      <c r="BP67" s="414"/>
      <c r="BQ67" s="414"/>
      <c r="BR67" s="414"/>
      <c r="BS67" s="414"/>
      <c r="BT67" s="414"/>
      <c r="BU67" s="414"/>
      <c r="BV67" s="414"/>
      <c r="BW67" s="414"/>
      <c r="BX67" s="414"/>
      <c r="BY67" s="414"/>
      <c r="BZ67" s="414"/>
      <c r="CA67" s="414"/>
      <c r="CB67" s="414"/>
      <c r="CC67" s="414"/>
      <c r="CD67" s="414"/>
      <c r="CE67" s="414"/>
      <c r="CF67" s="414"/>
      <c r="CG67" s="414"/>
      <c r="CH67" s="414"/>
      <c r="CI67" s="414"/>
      <c r="CJ67" s="414"/>
      <c r="CK67" s="414"/>
      <c r="CL67" s="414"/>
      <c r="CM67" s="414"/>
      <c r="CN67" s="414"/>
      <c r="CO67" s="414"/>
      <c r="CP67" s="414"/>
      <c r="CQ67" s="414"/>
      <c r="CR67" s="414"/>
      <c r="CS67" s="414"/>
      <c r="CT67" s="414"/>
      <c r="CU67" s="414"/>
      <c r="CV67" s="414"/>
      <c r="CW67" s="414"/>
      <c r="CX67" s="414"/>
      <c r="CY67" s="414"/>
      <c r="CZ67" s="414"/>
      <c r="DA67" s="414"/>
      <c r="DB67" s="414"/>
      <c r="DC67" s="414"/>
      <c r="DD67" s="414"/>
      <c r="DE67" s="414"/>
      <c r="DF67" s="414"/>
      <c r="DG67" s="414"/>
      <c r="DH67" s="414"/>
      <c r="DI67" s="414"/>
      <c r="DJ67" s="414"/>
      <c r="DK67" s="414"/>
      <c r="DL67" s="414"/>
      <c r="DM67" s="414"/>
      <c r="DN67" s="414"/>
      <c r="DO67" s="414"/>
      <c r="DP67" s="414"/>
      <c r="DQ67" s="414"/>
      <c r="DR67" s="414"/>
      <c r="DS67" s="414"/>
      <c r="DT67" s="414"/>
      <c r="DU67" s="414"/>
      <c r="DV67" s="414"/>
      <c r="DW67" s="414"/>
      <c r="DX67" s="414"/>
    </row>
    <row r="68" spans="1:128" s="298" customFormat="1" ht="35.25" customHeight="1" thickBot="1" x14ac:dyDescent="0.3">
      <c r="A68" s="296" t="s">
        <v>103</v>
      </c>
      <c r="B68" s="297"/>
      <c r="C68" s="249">
        <f t="shared" ref="C68:AP68" si="25">C8+C10+C39</f>
        <v>0</v>
      </c>
      <c r="D68" s="249">
        <f t="shared" si="25"/>
        <v>0</v>
      </c>
      <c r="E68" s="249">
        <f t="shared" si="25"/>
        <v>0</v>
      </c>
      <c r="F68" s="249">
        <f t="shared" si="25"/>
        <v>0</v>
      </c>
      <c r="G68" s="249">
        <f t="shared" si="25"/>
        <v>0</v>
      </c>
      <c r="H68" s="249">
        <f t="shared" si="25"/>
        <v>0</v>
      </c>
      <c r="I68" s="249">
        <f t="shared" si="25"/>
        <v>0</v>
      </c>
      <c r="J68" s="249">
        <f t="shared" si="25"/>
        <v>0</v>
      </c>
      <c r="K68" s="249">
        <f t="shared" si="25"/>
        <v>0</v>
      </c>
      <c r="L68" s="249">
        <f t="shared" si="25"/>
        <v>0</v>
      </c>
      <c r="M68" s="249">
        <f t="shared" si="25"/>
        <v>0</v>
      </c>
      <c r="N68" s="249">
        <f t="shared" si="25"/>
        <v>0</v>
      </c>
      <c r="O68" s="249">
        <f t="shared" si="25"/>
        <v>0</v>
      </c>
      <c r="P68" s="249">
        <f t="shared" si="25"/>
        <v>0</v>
      </c>
      <c r="Q68" s="249">
        <f t="shared" si="25"/>
        <v>2602</v>
      </c>
      <c r="R68" s="249">
        <f t="shared" si="25"/>
        <v>2602</v>
      </c>
      <c r="S68" s="249">
        <f t="shared" si="25"/>
        <v>1219</v>
      </c>
      <c r="T68" s="249">
        <f t="shared" si="25"/>
        <v>5193</v>
      </c>
      <c r="U68" s="249">
        <f t="shared" si="25"/>
        <v>2527</v>
      </c>
      <c r="V68" s="249">
        <f t="shared" si="25"/>
        <v>0</v>
      </c>
      <c r="W68" s="249">
        <f t="shared" si="25"/>
        <v>21613</v>
      </c>
      <c r="X68" s="249">
        <f t="shared" si="25"/>
        <v>675</v>
      </c>
      <c r="Y68" s="249">
        <f t="shared" si="25"/>
        <v>549</v>
      </c>
      <c r="Z68" s="249">
        <f t="shared" si="25"/>
        <v>1304</v>
      </c>
      <c r="AA68" s="249">
        <f t="shared" si="25"/>
        <v>20</v>
      </c>
      <c r="AB68" s="249">
        <f t="shared" si="25"/>
        <v>68</v>
      </c>
      <c r="AC68" s="249">
        <f t="shared" si="25"/>
        <v>103</v>
      </c>
      <c r="AD68" s="249">
        <f t="shared" si="25"/>
        <v>642</v>
      </c>
      <c r="AE68" s="249">
        <f t="shared" si="25"/>
        <v>526</v>
      </c>
      <c r="AF68" s="249">
        <f t="shared" si="25"/>
        <v>49</v>
      </c>
      <c r="AG68" s="249">
        <f t="shared" si="25"/>
        <v>2080</v>
      </c>
      <c r="AH68" s="249">
        <f t="shared" si="25"/>
        <v>120497</v>
      </c>
      <c r="AI68" s="249">
        <f t="shared" si="25"/>
        <v>64768</v>
      </c>
      <c r="AJ68" s="249">
        <f t="shared" si="25"/>
        <v>3394</v>
      </c>
      <c r="AK68" s="249">
        <f t="shared" si="25"/>
        <v>1507</v>
      </c>
      <c r="AL68" s="249">
        <f t="shared" si="25"/>
        <v>2238</v>
      </c>
      <c r="AM68" s="249">
        <f t="shared" si="25"/>
        <v>2391</v>
      </c>
      <c r="AN68" s="249">
        <f t="shared" si="25"/>
        <v>0</v>
      </c>
      <c r="AO68" s="249">
        <f t="shared" si="25"/>
        <v>0</v>
      </c>
      <c r="AP68" s="250">
        <f t="shared" si="25"/>
        <v>233965</v>
      </c>
      <c r="AT68" s="447"/>
      <c r="AU68" s="447"/>
      <c r="AV68" s="447"/>
      <c r="AW68" s="447"/>
      <c r="AX68" s="447"/>
      <c r="AY68" s="447"/>
      <c r="AZ68" s="447"/>
      <c r="BA68" s="447"/>
      <c r="BB68" s="447"/>
      <c r="BC68" s="447"/>
      <c r="BD68" s="447"/>
      <c r="BE68" s="447"/>
      <c r="BF68" s="447"/>
      <c r="BG68" s="447"/>
      <c r="BH68" s="447"/>
      <c r="BI68" s="447"/>
      <c r="BJ68" s="447"/>
      <c r="BK68" s="447"/>
      <c r="BL68" s="447"/>
      <c r="BM68" s="447"/>
      <c r="BN68" s="447"/>
      <c r="BO68" s="447"/>
      <c r="BP68" s="447"/>
      <c r="BQ68" s="447"/>
      <c r="BR68" s="447"/>
      <c r="BS68" s="447"/>
      <c r="BT68" s="447"/>
      <c r="BU68" s="447"/>
      <c r="BV68" s="447"/>
      <c r="BW68" s="447"/>
      <c r="BX68" s="447"/>
      <c r="BY68" s="447"/>
      <c r="BZ68" s="447"/>
      <c r="CA68" s="447"/>
      <c r="CB68" s="447"/>
      <c r="CC68" s="447"/>
      <c r="CD68" s="447"/>
      <c r="CE68" s="447"/>
      <c r="CF68" s="447"/>
      <c r="CG68" s="447"/>
      <c r="CH68" s="447"/>
      <c r="CI68" s="447"/>
      <c r="CJ68" s="447"/>
      <c r="CK68" s="447"/>
      <c r="CL68" s="447"/>
      <c r="CM68" s="447"/>
      <c r="CN68" s="447"/>
      <c r="CO68" s="447"/>
      <c r="CP68" s="447"/>
      <c r="CQ68" s="447"/>
      <c r="CR68" s="447"/>
      <c r="CS68" s="447"/>
      <c r="CT68" s="447"/>
      <c r="CU68" s="447"/>
      <c r="CV68" s="447"/>
      <c r="CW68" s="447"/>
      <c r="CX68" s="447"/>
      <c r="CY68" s="447"/>
      <c r="CZ68" s="447"/>
      <c r="DA68" s="447"/>
      <c r="DB68" s="447"/>
      <c r="DC68" s="447"/>
      <c r="DD68" s="447"/>
      <c r="DE68" s="447"/>
      <c r="DF68" s="447"/>
      <c r="DG68" s="447"/>
      <c r="DH68" s="447"/>
      <c r="DI68" s="447"/>
      <c r="DJ68" s="447"/>
      <c r="DK68" s="447"/>
      <c r="DL68" s="447"/>
      <c r="DM68" s="447"/>
      <c r="DN68" s="447"/>
      <c r="DO68" s="447"/>
      <c r="DP68" s="447"/>
      <c r="DQ68" s="447"/>
      <c r="DR68" s="447"/>
      <c r="DS68" s="447"/>
      <c r="DT68" s="447"/>
      <c r="DU68" s="447"/>
      <c r="DV68" s="447"/>
      <c r="DW68" s="447"/>
      <c r="DX68" s="447"/>
    </row>
    <row r="69" spans="1:128" s="270" customFormat="1" ht="18" customHeight="1" x14ac:dyDescent="0.3">
      <c r="A69" s="572" t="s">
        <v>282</v>
      </c>
      <c r="C69" s="276"/>
      <c r="AT69" s="443"/>
      <c r="AU69" s="443"/>
      <c r="AV69" s="443"/>
      <c r="AW69" s="443"/>
      <c r="AX69" s="443"/>
      <c r="AY69" s="443"/>
      <c r="AZ69" s="443"/>
      <c r="BA69" s="443"/>
      <c r="BB69" s="443"/>
      <c r="BC69" s="443"/>
      <c r="BD69" s="443"/>
      <c r="BE69" s="443"/>
      <c r="BF69" s="443"/>
      <c r="BG69" s="443"/>
      <c r="BH69" s="443"/>
      <c r="BI69" s="443"/>
      <c r="BJ69" s="443"/>
      <c r="BK69" s="443"/>
      <c r="BL69" s="443"/>
      <c r="BM69" s="443"/>
      <c r="BN69" s="443"/>
      <c r="BO69" s="443"/>
      <c r="BP69" s="443"/>
      <c r="BQ69" s="443"/>
      <c r="BR69" s="443"/>
      <c r="BS69" s="443"/>
      <c r="BT69" s="443"/>
      <c r="BU69" s="443"/>
      <c r="BV69" s="443"/>
      <c r="BW69" s="443"/>
      <c r="BX69" s="443"/>
      <c r="BY69" s="443"/>
      <c r="BZ69" s="443"/>
      <c r="CA69" s="443"/>
      <c r="CB69" s="443"/>
      <c r="CC69" s="443"/>
      <c r="CD69" s="443"/>
      <c r="CE69" s="443"/>
      <c r="CF69" s="443"/>
      <c r="CG69" s="443"/>
      <c r="CH69" s="443"/>
      <c r="CI69" s="443"/>
      <c r="CJ69" s="443"/>
      <c r="CK69" s="443"/>
      <c r="CL69" s="443"/>
      <c r="CM69" s="443"/>
      <c r="CN69" s="443"/>
      <c r="CO69" s="443"/>
      <c r="CP69" s="443"/>
      <c r="CQ69" s="443"/>
      <c r="CR69" s="443"/>
      <c r="CS69" s="443"/>
      <c r="CT69" s="443"/>
      <c r="CU69" s="443"/>
      <c r="CV69" s="443"/>
      <c r="CW69" s="443"/>
      <c r="CX69" s="443"/>
      <c r="CY69" s="443"/>
      <c r="CZ69" s="443"/>
      <c r="DA69" s="443"/>
      <c r="DB69" s="443"/>
      <c r="DC69" s="443"/>
      <c r="DD69" s="443"/>
      <c r="DE69" s="443"/>
      <c r="DF69" s="443"/>
      <c r="DG69" s="443"/>
      <c r="DH69" s="443"/>
      <c r="DI69" s="443"/>
      <c r="DJ69" s="443"/>
      <c r="DK69" s="443"/>
      <c r="DL69" s="443"/>
      <c r="DM69" s="443"/>
      <c r="DN69" s="443"/>
      <c r="DO69" s="443"/>
      <c r="DP69" s="443"/>
      <c r="DQ69" s="443"/>
      <c r="DR69" s="443"/>
      <c r="DS69" s="443"/>
      <c r="DT69" s="443"/>
      <c r="DU69" s="443"/>
      <c r="DV69" s="443"/>
      <c r="DW69" s="443"/>
      <c r="DX69" s="443"/>
    </row>
    <row r="70" spans="1:128" s="270" customFormat="1" ht="15" x14ac:dyDescent="0.25">
      <c r="C70" s="276"/>
      <c r="AT70" s="443"/>
      <c r="AU70" s="443"/>
      <c r="AV70" s="443"/>
      <c r="AW70" s="443"/>
      <c r="AX70" s="443"/>
      <c r="AY70" s="443"/>
      <c r="AZ70" s="443"/>
      <c r="BA70" s="443"/>
      <c r="BB70" s="443"/>
      <c r="BC70" s="443"/>
      <c r="BD70" s="443"/>
      <c r="BE70" s="443"/>
      <c r="BF70" s="443"/>
      <c r="BG70" s="443"/>
      <c r="BH70" s="443"/>
      <c r="BI70" s="443"/>
      <c r="BJ70" s="443"/>
      <c r="BK70" s="443"/>
      <c r="BL70" s="443"/>
      <c r="BM70" s="443"/>
      <c r="BN70" s="443"/>
      <c r="BO70" s="443"/>
      <c r="BP70" s="443"/>
      <c r="BQ70" s="443"/>
      <c r="BR70" s="443"/>
      <c r="BS70" s="443"/>
      <c r="BT70" s="443"/>
      <c r="BU70" s="443"/>
      <c r="BV70" s="443"/>
      <c r="BW70" s="443"/>
      <c r="BX70" s="443"/>
      <c r="BY70" s="443"/>
      <c r="BZ70" s="443"/>
      <c r="CA70" s="443"/>
      <c r="CB70" s="443"/>
      <c r="CC70" s="443"/>
      <c r="CD70" s="443"/>
      <c r="CE70" s="443"/>
      <c r="CF70" s="443"/>
      <c r="CG70" s="443"/>
      <c r="CH70" s="443"/>
      <c r="CI70" s="443"/>
      <c r="CJ70" s="443"/>
      <c r="CK70" s="443"/>
      <c r="CL70" s="443"/>
      <c r="CM70" s="443"/>
      <c r="CN70" s="443"/>
      <c r="CO70" s="443"/>
      <c r="CP70" s="443"/>
      <c r="CQ70" s="443"/>
      <c r="CR70" s="443"/>
      <c r="CS70" s="443"/>
      <c r="CT70" s="443"/>
      <c r="CU70" s="443"/>
      <c r="CV70" s="443"/>
      <c r="CW70" s="443"/>
      <c r="CX70" s="443"/>
      <c r="CY70" s="443"/>
      <c r="CZ70" s="443"/>
      <c r="DA70" s="443"/>
      <c r="DB70" s="443"/>
      <c r="DC70" s="443"/>
      <c r="DD70" s="443"/>
      <c r="DE70" s="443"/>
      <c r="DF70" s="443"/>
      <c r="DG70" s="443"/>
      <c r="DH70" s="443"/>
      <c r="DI70" s="443"/>
      <c r="DJ70" s="443"/>
      <c r="DK70" s="443"/>
      <c r="DL70" s="443"/>
      <c r="DM70" s="443"/>
      <c r="DN70" s="443"/>
      <c r="DO70" s="443"/>
      <c r="DP70" s="443"/>
      <c r="DQ70" s="443"/>
      <c r="DR70" s="443"/>
      <c r="DS70" s="443"/>
      <c r="DT70" s="443"/>
      <c r="DU70" s="443"/>
      <c r="DV70" s="443"/>
      <c r="DW70" s="443"/>
      <c r="DX70" s="443"/>
    </row>
    <row r="71" spans="1:128" s="270" customFormat="1" ht="10.95" customHeight="1" x14ac:dyDescent="0.25">
      <c r="C71" s="276"/>
      <c r="AT71" s="443"/>
      <c r="AU71" s="443"/>
      <c r="AV71" s="443"/>
      <c r="AW71" s="443"/>
      <c r="AX71" s="443"/>
      <c r="AY71" s="443"/>
      <c r="AZ71" s="443"/>
      <c r="BA71" s="443"/>
      <c r="BB71" s="443"/>
      <c r="BC71" s="443"/>
      <c r="BD71" s="443"/>
      <c r="BE71" s="443"/>
      <c r="BF71" s="443"/>
      <c r="BG71" s="443"/>
      <c r="BH71" s="443"/>
      <c r="BI71" s="443"/>
      <c r="BJ71" s="443"/>
      <c r="BK71" s="443"/>
      <c r="BL71" s="443"/>
      <c r="BM71" s="443"/>
      <c r="BN71" s="443"/>
      <c r="BO71" s="443"/>
      <c r="BP71" s="443"/>
      <c r="BQ71" s="443"/>
      <c r="BR71" s="443"/>
      <c r="BS71" s="443"/>
      <c r="BT71" s="443"/>
      <c r="BU71" s="443"/>
      <c r="BV71" s="443"/>
      <c r="BW71" s="443"/>
      <c r="BX71" s="443"/>
      <c r="BY71" s="443"/>
      <c r="BZ71" s="443"/>
      <c r="CA71" s="443"/>
      <c r="CB71" s="443"/>
      <c r="CC71" s="443"/>
      <c r="CD71" s="443"/>
      <c r="CE71" s="443"/>
      <c r="CF71" s="443"/>
      <c r="CG71" s="443"/>
      <c r="CH71" s="443"/>
      <c r="CI71" s="443"/>
      <c r="CJ71" s="443"/>
      <c r="CK71" s="443"/>
      <c r="CL71" s="443"/>
      <c r="CM71" s="443"/>
      <c r="CN71" s="443"/>
      <c r="CO71" s="443"/>
      <c r="CP71" s="443"/>
      <c r="CQ71" s="443"/>
      <c r="CR71" s="443"/>
      <c r="CS71" s="443"/>
      <c r="CT71" s="443"/>
      <c r="CU71" s="443"/>
      <c r="CV71" s="443"/>
      <c r="CW71" s="443"/>
      <c r="CX71" s="443"/>
      <c r="CY71" s="443"/>
      <c r="CZ71" s="443"/>
      <c r="DA71" s="443"/>
      <c r="DB71" s="443"/>
      <c r="DC71" s="443"/>
      <c r="DD71" s="443"/>
      <c r="DE71" s="443"/>
      <c r="DF71" s="443"/>
      <c r="DG71" s="443"/>
      <c r="DH71" s="443"/>
      <c r="DI71" s="443"/>
      <c r="DJ71" s="443"/>
      <c r="DK71" s="443"/>
      <c r="DL71" s="443"/>
      <c r="DM71" s="443"/>
      <c r="DN71" s="443"/>
      <c r="DO71" s="443"/>
      <c r="DP71" s="443"/>
      <c r="DQ71" s="443"/>
      <c r="DR71" s="443"/>
      <c r="DS71" s="443"/>
      <c r="DT71" s="443"/>
      <c r="DU71" s="443"/>
      <c r="DV71" s="443"/>
      <c r="DW71" s="443"/>
      <c r="DX71" s="443"/>
    </row>
    <row r="72" spans="1:128" s="270" customFormat="1" ht="10.95" customHeight="1" x14ac:dyDescent="0.25">
      <c r="C72" s="276"/>
      <c r="AT72" s="443"/>
      <c r="AU72" s="443"/>
      <c r="AV72" s="443"/>
      <c r="AW72" s="443"/>
      <c r="AX72" s="443"/>
      <c r="AY72" s="443"/>
      <c r="AZ72" s="443"/>
      <c r="BA72" s="443"/>
      <c r="BB72" s="443"/>
      <c r="BC72" s="443"/>
      <c r="BD72" s="443"/>
      <c r="BE72" s="443"/>
      <c r="BF72" s="443"/>
      <c r="BG72" s="443"/>
      <c r="BH72" s="443"/>
      <c r="BI72" s="443"/>
      <c r="BJ72" s="443"/>
      <c r="BK72" s="443"/>
      <c r="BL72" s="443"/>
      <c r="BM72" s="443"/>
      <c r="BN72" s="443"/>
      <c r="BO72" s="443"/>
      <c r="BP72" s="443"/>
      <c r="BQ72" s="443"/>
      <c r="BR72" s="443"/>
      <c r="BS72" s="443"/>
      <c r="BT72" s="443"/>
      <c r="BU72" s="443"/>
      <c r="BV72" s="443"/>
      <c r="BW72" s="443"/>
      <c r="BX72" s="443"/>
      <c r="BY72" s="443"/>
      <c r="BZ72" s="443"/>
      <c r="CA72" s="443"/>
      <c r="CB72" s="443"/>
      <c r="CC72" s="443"/>
      <c r="CD72" s="443"/>
      <c r="CE72" s="443"/>
      <c r="CF72" s="443"/>
      <c r="CG72" s="443"/>
      <c r="CH72" s="443"/>
      <c r="CI72" s="443"/>
      <c r="CJ72" s="443"/>
      <c r="CK72" s="443"/>
      <c r="CL72" s="443"/>
      <c r="CM72" s="443"/>
      <c r="CN72" s="443"/>
      <c r="CO72" s="443"/>
      <c r="CP72" s="443"/>
      <c r="CQ72" s="443"/>
      <c r="CR72" s="443"/>
      <c r="CS72" s="443"/>
      <c r="CT72" s="443"/>
      <c r="CU72" s="443"/>
      <c r="CV72" s="443"/>
      <c r="CW72" s="443"/>
      <c r="CX72" s="443"/>
      <c r="CY72" s="443"/>
      <c r="CZ72" s="443"/>
      <c r="DA72" s="443"/>
      <c r="DB72" s="443"/>
      <c r="DC72" s="443"/>
      <c r="DD72" s="443"/>
      <c r="DE72" s="443"/>
      <c r="DF72" s="443"/>
      <c r="DG72" s="443"/>
      <c r="DH72" s="443"/>
      <c r="DI72" s="443"/>
      <c r="DJ72" s="443"/>
      <c r="DK72" s="443"/>
      <c r="DL72" s="443"/>
      <c r="DM72" s="443"/>
      <c r="DN72" s="443"/>
      <c r="DO72" s="443"/>
      <c r="DP72" s="443"/>
      <c r="DQ72" s="443"/>
      <c r="DR72" s="443"/>
      <c r="DS72" s="443"/>
      <c r="DT72" s="443"/>
      <c r="DU72" s="443"/>
      <c r="DV72" s="443"/>
      <c r="DW72" s="443"/>
      <c r="DX72" s="443"/>
    </row>
    <row r="73" spans="1:128" s="270" customFormat="1" ht="15" x14ac:dyDescent="0.25">
      <c r="C73" s="276"/>
      <c r="AT73" s="443"/>
      <c r="AU73" s="443"/>
      <c r="AV73" s="443"/>
      <c r="AW73" s="443"/>
      <c r="AX73" s="443"/>
      <c r="AY73" s="443"/>
      <c r="AZ73" s="443"/>
      <c r="BA73" s="443"/>
      <c r="BB73" s="443"/>
      <c r="BC73" s="443"/>
      <c r="BD73" s="443"/>
      <c r="BE73" s="443"/>
      <c r="BF73" s="443"/>
      <c r="BG73" s="443"/>
      <c r="BH73" s="443"/>
      <c r="BI73" s="443"/>
      <c r="BJ73" s="443"/>
      <c r="BK73" s="443"/>
      <c r="BL73" s="443"/>
      <c r="BM73" s="443"/>
      <c r="BN73" s="443"/>
      <c r="BO73" s="443"/>
      <c r="BP73" s="443"/>
      <c r="BQ73" s="443"/>
      <c r="BR73" s="443"/>
      <c r="BS73" s="443"/>
      <c r="BT73" s="443"/>
      <c r="BU73" s="443"/>
      <c r="BV73" s="443"/>
      <c r="BW73" s="443"/>
      <c r="BX73" s="443"/>
      <c r="BY73" s="443"/>
      <c r="BZ73" s="443"/>
      <c r="CA73" s="443"/>
      <c r="CB73" s="443"/>
      <c r="CC73" s="443"/>
      <c r="CD73" s="443"/>
      <c r="CE73" s="443"/>
      <c r="CF73" s="443"/>
      <c r="CG73" s="443"/>
      <c r="CH73" s="443"/>
      <c r="CI73" s="443"/>
      <c r="CJ73" s="443"/>
      <c r="CK73" s="443"/>
      <c r="CL73" s="443"/>
      <c r="CM73" s="443"/>
      <c r="CN73" s="443"/>
      <c r="CO73" s="443"/>
      <c r="CP73" s="443"/>
      <c r="CQ73" s="443"/>
      <c r="CR73" s="443"/>
      <c r="CS73" s="443"/>
      <c r="CT73" s="443"/>
      <c r="CU73" s="443"/>
      <c r="CV73" s="443"/>
      <c r="CW73" s="443"/>
      <c r="CX73" s="443"/>
      <c r="CY73" s="443"/>
      <c r="CZ73" s="443"/>
      <c r="DA73" s="443"/>
      <c r="DB73" s="443"/>
      <c r="DC73" s="443"/>
      <c r="DD73" s="443"/>
      <c r="DE73" s="443"/>
      <c r="DF73" s="443"/>
      <c r="DG73" s="443"/>
      <c r="DH73" s="443"/>
      <c r="DI73" s="443"/>
      <c r="DJ73" s="443"/>
      <c r="DK73" s="443"/>
      <c r="DL73" s="443"/>
      <c r="DM73" s="443"/>
      <c r="DN73" s="443"/>
      <c r="DO73" s="443"/>
      <c r="DP73" s="443"/>
      <c r="DQ73" s="443"/>
      <c r="DR73" s="443"/>
      <c r="DS73" s="443"/>
      <c r="DT73" s="443"/>
      <c r="DU73" s="443"/>
      <c r="DV73" s="443"/>
      <c r="DW73" s="443"/>
      <c r="DX73" s="443"/>
    </row>
    <row r="74" spans="1:128" s="270" customFormat="1" ht="15" x14ac:dyDescent="0.25">
      <c r="AT74" s="443"/>
      <c r="AU74" s="443"/>
      <c r="AV74" s="443"/>
      <c r="AW74" s="443"/>
      <c r="AX74" s="443"/>
      <c r="AY74" s="443"/>
      <c r="AZ74" s="443"/>
      <c r="BA74" s="443"/>
      <c r="BB74" s="443"/>
      <c r="BC74" s="443"/>
      <c r="BD74" s="443"/>
      <c r="BE74" s="443"/>
      <c r="BF74" s="443"/>
      <c r="BG74" s="443"/>
      <c r="BH74" s="443"/>
      <c r="BI74" s="443"/>
      <c r="BJ74" s="443"/>
      <c r="BK74" s="443"/>
      <c r="BL74" s="443"/>
      <c r="BM74" s="443"/>
      <c r="BN74" s="443"/>
      <c r="BO74" s="443"/>
      <c r="BP74" s="443"/>
      <c r="BQ74" s="443"/>
      <c r="BR74" s="443"/>
      <c r="BS74" s="443"/>
      <c r="BT74" s="443"/>
      <c r="BU74" s="443"/>
      <c r="BV74" s="443"/>
      <c r="BW74" s="443"/>
      <c r="BX74" s="443"/>
      <c r="BY74" s="443"/>
      <c r="BZ74" s="443"/>
      <c r="CA74" s="443"/>
      <c r="CB74" s="443"/>
      <c r="CC74" s="443"/>
      <c r="CD74" s="443"/>
      <c r="CE74" s="443"/>
      <c r="CF74" s="443"/>
      <c r="CG74" s="443"/>
      <c r="CH74" s="443"/>
      <c r="CI74" s="443"/>
      <c r="CJ74" s="443"/>
      <c r="CK74" s="443"/>
      <c r="CL74" s="443"/>
      <c r="CM74" s="443"/>
      <c r="CN74" s="443"/>
      <c r="CO74" s="443"/>
      <c r="CP74" s="443"/>
      <c r="CQ74" s="443"/>
      <c r="CR74" s="443"/>
      <c r="CS74" s="443"/>
      <c r="CT74" s="443"/>
      <c r="CU74" s="443"/>
      <c r="CV74" s="443"/>
      <c r="CW74" s="443"/>
      <c r="CX74" s="443"/>
      <c r="CY74" s="443"/>
      <c r="CZ74" s="443"/>
      <c r="DA74" s="443"/>
      <c r="DB74" s="443"/>
      <c r="DC74" s="443"/>
      <c r="DD74" s="443"/>
      <c r="DE74" s="443"/>
      <c r="DF74" s="443"/>
      <c r="DG74" s="443"/>
      <c r="DH74" s="443"/>
      <c r="DI74" s="443"/>
      <c r="DJ74" s="443"/>
      <c r="DK74" s="443"/>
      <c r="DL74" s="443"/>
      <c r="DM74" s="443"/>
      <c r="DN74" s="443"/>
      <c r="DO74" s="443"/>
      <c r="DP74" s="443"/>
      <c r="DQ74" s="443"/>
      <c r="DR74" s="443"/>
      <c r="DS74" s="443"/>
      <c r="DT74" s="443"/>
      <c r="DU74" s="443"/>
      <c r="DV74" s="443"/>
      <c r="DW74" s="443"/>
      <c r="DX74" s="443"/>
    </row>
    <row r="75" spans="1:128" s="270" customFormat="1" ht="15" x14ac:dyDescent="0.25">
      <c r="AT75" s="443"/>
      <c r="AU75" s="443"/>
      <c r="AV75" s="443"/>
      <c r="AW75" s="443"/>
      <c r="AX75" s="443"/>
      <c r="AY75" s="443"/>
      <c r="AZ75" s="443"/>
      <c r="BA75" s="443"/>
      <c r="BB75" s="443"/>
      <c r="BC75" s="443"/>
      <c r="BD75" s="443"/>
      <c r="BE75" s="443"/>
      <c r="BF75" s="443"/>
      <c r="BG75" s="443"/>
      <c r="BH75" s="443"/>
      <c r="BI75" s="443"/>
      <c r="BJ75" s="443"/>
      <c r="BK75" s="443"/>
      <c r="BL75" s="443"/>
      <c r="BM75" s="443"/>
      <c r="BN75" s="443"/>
      <c r="BO75" s="443"/>
      <c r="BP75" s="443"/>
      <c r="BQ75" s="443"/>
      <c r="BR75" s="443"/>
      <c r="BS75" s="443"/>
      <c r="BT75" s="443"/>
      <c r="BU75" s="443"/>
      <c r="BV75" s="443"/>
      <c r="BW75" s="443"/>
      <c r="BX75" s="443"/>
      <c r="BY75" s="443"/>
      <c r="BZ75" s="443"/>
      <c r="CA75" s="443"/>
      <c r="CB75" s="443"/>
      <c r="CC75" s="443"/>
      <c r="CD75" s="443"/>
      <c r="CE75" s="443"/>
      <c r="CF75" s="443"/>
      <c r="CG75" s="443"/>
      <c r="CH75" s="443"/>
      <c r="CI75" s="443"/>
      <c r="CJ75" s="443"/>
      <c r="CK75" s="443"/>
      <c r="CL75" s="443"/>
      <c r="CM75" s="443"/>
      <c r="CN75" s="443"/>
      <c r="CO75" s="443"/>
      <c r="CP75" s="443"/>
      <c r="CQ75" s="443"/>
      <c r="CR75" s="443"/>
      <c r="CS75" s="443"/>
      <c r="CT75" s="443"/>
      <c r="CU75" s="443"/>
      <c r="CV75" s="443"/>
      <c r="CW75" s="443"/>
      <c r="CX75" s="443"/>
      <c r="CY75" s="443"/>
      <c r="CZ75" s="443"/>
      <c r="DA75" s="443"/>
      <c r="DB75" s="443"/>
      <c r="DC75" s="443"/>
      <c r="DD75" s="443"/>
      <c r="DE75" s="443"/>
      <c r="DF75" s="443"/>
      <c r="DG75" s="443"/>
      <c r="DH75" s="443"/>
      <c r="DI75" s="443"/>
      <c r="DJ75" s="443"/>
      <c r="DK75" s="443"/>
      <c r="DL75" s="443"/>
      <c r="DM75" s="443"/>
      <c r="DN75" s="443"/>
      <c r="DO75" s="443"/>
      <c r="DP75" s="443"/>
      <c r="DQ75" s="443"/>
      <c r="DR75" s="443"/>
      <c r="DS75" s="443"/>
      <c r="DT75" s="443"/>
      <c r="DU75" s="443"/>
      <c r="DV75" s="443"/>
      <c r="DW75" s="443"/>
      <c r="DX75" s="443"/>
    </row>
    <row r="76" spans="1:128" s="270" customFormat="1" ht="15" x14ac:dyDescent="0.25">
      <c r="AT76" s="443"/>
      <c r="AU76" s="443"/>
      <c r="AV76" s="443"/>
      <c r="AW76" s="443"/>
      <c r="AX76" s="443"/>
      <c r="AY76" s="443"/>
      <c r="AZ76" s="443"/>
      <c r="BA76" s="443"/>
      <c r="BB76" s="443"/>
      <c r="BC76" s="443"/>
      <c r="BD76" s="443"/>
      <c r="BE76" s="443"/>
      <c r="BF76" s="443"/>
      <c r="BG76" s="443"/>
      <c r="BH76" s="443"/>
      <c r="BI76" s="443"/>
      <c r="BJ76" s="443"/>
      <c r="BK76" s="443"/>
      <c r="BL76" s="443"/>
      <c r="BM76" s="443"/>
      <c r="BN76" s="443"/>
      <c r="BO76" s="443"/>
      <c r="BP76" s="443"/>
      <c r="BQ76" s="443"/>
      <c r="BR76" s="443"/>
      <c r="BS76" s="443"/>
      <c r="BT76" s="443"/>
      <c r="BU76" s="443"/>
      <c r="BV76" s="443"/>
      <c r="BW76" s="443"/>
      <c r="BX76" s="443"/>
      <c r="BY76" s="443"/>
      <c r="BZ76" s="443"/>
      <c r="CA76" s="443"/>
      <c r="CB76" s="443"/>
      <c r="CC76" s="443"/>
      <c r="CD76" s="443"/>
      <c r="CE76" s="443"/>
      <c r="CF76" s="443"/>
      <c r="CG76" s="443"/>
      <c r="CH76" s="443"/>
      <c r="CI76" s="443"/>
      <c r="CJ76" s="443"/>
      <c r="CK76" s="443"/>
      <c r="CL76" s="443"/>
      <c r="CM76" s="443"/>
      <c r="CN76" s="443"/>
      <c r="CO76" s="443"/>
      <c r="CP76" s="443"/>
      <c r="CQ76" s="443"/>
      <c r="CR76" s="443"/>
      <c r="CS76" s="443"/>
      <c r="CT76" s="443"/>
      <c r="CU76" s="443"/>
      <c r="CV76" s="443"/>
      <c r="CW76" s="443"/>
      <c r="CX76" s="443"/>
      <c r="CY76" s="443"/>
      <c r="CZ76" s="443"/>
      <c r="DA76" s="443"/>
      <c r="DB76" s="443"/>
      <c r="DC76" s="443"/>
      <c r="DD76" s="443"/>
      <c r="DE76" s="443"/>
      <c r="DF76" s="443"/>
      <c r="DG76" s="443"/>
      <c r="DH76" s="443"/>
      <c r="DI76" s="443"/>
      <c r="DJ76" s="443"/>
      <c r="DK76" s="443"/>
      <c r="DL76" s="443"/>
      <c r="DM76" s="443"/>
      <c r="DN76" s="443"/>
      <c r="DO76" s="443"/>
      <c r="DP76" s="443"/>
      <c r="DQ76" s="443"/>
      <c r="DR76" s="443"/>
      <c r="DS76" s="443"/>
      <c r="DT76" s="443"/>
      <c r="DU76" s="443"/>
      <c r="DV76" s="443"/>
      <c r="DW76" s="443"/>
      <c r="DX76" s="443"/>
    </row>
    <row r="77" spans="1:128" s="270" customFormat="1" ht="15" x14ac:dyDescent="0.25">
      <c r="AT77" s="443"/>
      <c r="AU77" s="443"/>
      <c r="AV77" s="443"/>
      <c r="AW77" s="443"/>
      <c r="AX77" s="443"/>
      <c r="AY77" s="443"/>
      <c r="AZ77" s="443"/>
      <c r="BA77" s="443"/>
      <c r="BB77" s="443"/>
      <c r="BC77" s="443"/>
      <c r="BD77" s="443"/>
      <c r="BE77" s="443"/>
      <c r="BF77" s="443"/>
      <c r="BG77" s="443"/>
      <c r="BH77" s="443"/>
      <c r="BI77" s="443"/>
      <c r="BJ77" s="443"/>
      <c r="BK77" s="443"/>
      <c r="BL77" s="443"/>
      <c r="BM77" s="443"/>
      <c r="BN77" s="443"/>
      <c r="BO77" s="443"/>
      <c r="BP77" s="443"/>
      <c r="BQ77" s="443"/>
      <c r="BR77" s="443"/>
      <c r="BS77" s="443"/>
      <c r="BT77" s="443"/>
      <c r="BU77" s="443"/>
      <c r="BV77" s="443"/>
      <c r="BW77" s="443"/>
      <c r="BX77" s="443"/>
      <c r="BY77" s="443"/>
      <c r="BZ77" s="443"/>
      <c r="CA77" s="443"/>
      <c r="CB77" s="443"/>
      <c r="CC77" s="443"/>
      <c r="CD77" s="443"/>
      <c r="CE77" s="443"/>
      <c r="CF77" s="443"/>
      <c r="CG77" s="443"/>
      <c r="CH77" s="443"/>
      <c r="CI77" s="443"/>
      <c r="CJ77" s="443"/>
      <c r="CK77" s="443"/>
      <c r="CL77" s="443"/>
      <c r="CM77" s="443"/>
      <c r="CN77" s="443"/>
      <c r="CO77" s="443"/>
      <c r="CP77" s="443"/>
      <c r="CQ77" s="443"/>
      <c r="CR77" s="443"/>
      <c r="CS77" s="443"/>
      <c r="CT77" s="443"/>
      <c r="CU77" s="443"/>
      <c r="CV77" s="443"/>
      <c r="CW77" s="443"/>
      <c r="CX77" s="443"/>
      <c r="CY77" s="443"/>
      <c r="CZ77" s="443"/>
      <c r="DA77" s="443"/>
      <c r="DB77" s="443"/>
      <c r="DC77" s="443"/>
      <c r="DD77" s="443"/>
      <c r="DE77" s="443"/>
      <c r="DF77" s="443"/>
      <c r="DG77" s="443"/>
      <c r="DH77" s="443"/>
      <c r="DI77" s="443"/>
      <c r="DJ77" s="443"/>
      <c r="DK77" s="443"/>
      <c r="DL77" s="443"/>
      <c r="DM77" s="443"/>
      <c r="DN77" s="443"/>
      <c r="DO77" s="443"/>
      <c r="DP77" s="443"/>
      <c r="DQ77" s="443"/>
      <c r="DR77" s="443"/>
      <c r="DS77" s="443"/>
      <c r="DT77" s="443"/>
      <c r="DU77" s="443"/>
      <c r="DV77" s="443"/>
      <c r="DW77" s="443"/>
      <c r="DX77" s="443"/>
    </row>
    <row r="78" spans="1:128" s="270" customFormat="1" ht="15" x14ac:dyDescent="0.25">
      <c r="AT78" s="443"/>
      <c r="AU78" s="443"/>
      <c r="AV78" s="443"/>
      <c r="AW78" s="443"/>
      <c r="AX78" s="443"/>
      <c r="AY78" s="443"/>
      <c r="AZ78" s="443"/>
      <c r="BA78" s="443"/>
      <c r="BB78" s="443"/>
      <c r="BC78" s="443"/>
      <c r="BD78" s="443"/>
      <c r="BE78" s="443"/>
      <c r="BF78" s="443"/>
      <c r="BG78" s="443"/>
      <c r="BH78" s="443"/>
      <c r="BI78" s="443"/>
      <c r="BJ78" s="443"/>
      <c r="BK78" s="443"/>
      <c r="BL78" s="443"/>
      <c r="BM78" s="443"/>
      <c r="BN78" s="443"/>
      <c r="BO78" s="443"/>
      <c r="BP78" s="443"/>
      <c r="BQ78" s="443"/>
      <c r="BR78" s="443"/>
      <c r="BS78" s="443"/>
      <c r="BT78" s="443"/>
      <c r="BU78" s="443"/>
      <c r="BV78" s="443"/>
      <c r="BW78" s="443"/>
      <c r="BX78" s="443"/>
      <c r="BY78" s="443"/>
      <c r="BZ78" s="443"/>
      <c r="CA78" s="443"/>
      <c r="CB78" s="443"/>
      <c r="CC78" s="443"/>
      <c r="CD78" s="443"/>
      <c r="CE78" s="443"/>
      <c r="CF78" s="443"/>
      <c r="CG78" s="443"/>
      <c r="CH78" s="443"/>
      <c r="CI78" s="443"/>
      <c r="CJ78" s="443"/>
      <c r="CK78" s="443"/>
      <c r="CL78" s="443"/>
      <c r="CM78" s="443"/>
      <c r="CN78" s="443"/>
      <c r="CO78" s="443"/>
      <c r="CP78" s="443"/>
      <c r="CQ78" s="443"/>
      <c r="CR78" s="443"/>
      <c r="CS78" s="443"/>
      <c r="CT78" s="443"/>
      <c r="CU78" s="443"/>
      <c r="CV78" s="443"/>
      <c r="CW78" s="443"/>
      <c r="CX78" s="443"/>
      <c r="CY78" s="443"/>
      <c r="CZ78" s="443"/>
      <c r="DA78" s="443"/>
      <c r="DB78" s="443"/>
      <c r="DC78" s="443"/>
      <c r="DD78" s="443"/>
      <c r="DE78" s="443"/>
      <c r="DF78" s="443"/>
      <c r="DG78" s="443"/>
      <c r="DH78" s="443"/>
      <c r="DI78" s="443"/>
      <c r="DJ78" s="443"/>
      <c r="DK78" s="443"/>
      <c r="DL78" s="443"/>
      <c r="DM78" s="443"/>
      <c r="DN78" s="443"/>
      <c r="DO78" s="443"/>
      <c r="DP78" s="443"/>
      <c r="DQ78" s="443"/>
      <c r="DR78" s="443"/>
      <c r="DS78" s="443"/>
      <c r="DT78" s="443"/>
      <c r="DU78" s="443"/>
      <c r="DV78" s="443"/>
      <c r="DW78" s="443"/>
      <c r="DX78" s="443"/>
    </row>
    <row r="79" spans="1:128" s="270" customFormat="1" ht="15" x14ac:dyDescent="0.25">
      <c r="AT79" s="443"/>
      <c r="AU79" s="443"/>
      <c r="AV79" s="443"/>
      <c r="AW79" s="443"/>
      <c r="AX79" s="443"/>
      <c r="AY79" s="443"/>
      <c r="AZ79" s="443"/>
      <c r="BA79" s="443"/>
      <c r="BB79" s="443"/>
      <c r="BC79" s="443"/>
      <c r="BD79" s="443"/>
      <c r="BE79" s="443"/>
      <c r="BF79" s="443"/>
      <c r="BG79" s="443"/>
      <c r="BH79" s="443"/>
      <c r="BI79" s="443"/>
      <c r="BJ79" s="443"/>
      <c r="BK79" s="443"/>
      <c r="BL79" s="443"/>
      <c r="BM79" s="443"/>
      <c r="BN79" s="443"/>
      <c r="BO79" s="443"/>
      <c r="BP79" s="443"/>
      <c r="BQ79" s="443"/>
      <c r="BR79" s="443"/>
      <c r="BS79" s="443"/>
      <c r="BT79" s="443"/>
      <c r="BU79" s="443"/>
      <c r="BV79" s="443"/>
      <c r="BW79" s="443"/>
      <c r="BX79" s="443"/>
      <c r="BY79" s="443"/>
      <c r="BZ79" s="443"/>
      <c r="CA79" s="443"/>
      <c r="CB79" s="443"/>
      <c r="CC79" s="443"/>
      <c r="CD79" s="443"/>
      <c r="CE79" s="443"/>
      <c r="CF79" s="443"/>
      <c r="CG79" s="443"/>
      <c r="CH79" s="443"/>
      <c r="CI79" s="443"/>
      <c r="CJ79" s="443"/>
      <c r="CK79" s="443"/>
      <c r="CL79" s="443"/>
      <c r="CM79" s="443"/>
      <c r="CN79" s="443"/>
      <c r="CO79" s="443"/>
      <c r="CP79" s="443"/>
      <c r="CQ79" s="443"/>
      <c r="CR79" s="443"/>
      <c r="CS79" s="443"/>
      <c r="CT79" s="443"/>
      <c r="CU79" s="443"/>
      <c r="CV79" s="443"/>
      <c r="CW79" s="443"/>
      <c r="CX79" s="443"/>
      <c r="CY79" s="443"/>
      <c r="CZ79" s="443"/>
      <c r="DA79" s="443"/>
      <c r="DB79" s="443"/>
      <c r="DC79" s="443"/>
      <c r="DD79" s="443"/>
      <c r="DE79" s="443"/>
      <c r="DF79" s="443"/>
      <c r="DG79" s="443"/>
      <c r="DH79" s="443"/>
      <c r="DI79" s="443"/>
      <c r="DJ79" s="443"/>
      <c r="DK79" s="443"/>
      <c r="DL79" s="443"/>
      <c r="DM79" s="443"/>
      <c r="DN79" s="443"/>
      <c r="DO79" s="443"/>
      <c r="DP79" s="443"/>
      <c r="DQ79" s="443"/>
      <c r="DR79" s="443"/>
      <c r="DS79" s="443"/>
      <c r="DT79" s="443"/>
      <c r="DU79" s="443"/>
      <c r="DV79" s="443"/>
      <c r="DW79" s="443"/>
      <c r="DX79" s="443"/>
    </row>
    <row r="80" spans="1:128" s="270" customFormat="1" ht="15" x14ac:dyDescent="0.25">
      <c r="AT80" s="443"/>
      <c r="AU80" s="443"/>
      <c r="AV80" s="443"/>
      <c r="AW80" s="443"/>
      <c r="AX80" s="443"/>
      <c r="AY80" s="443"/>
      <c r="AZ80" s="443"/>
      <c r="BA80" s="443"/>
      <c r="BB80" s="443"/>
      <c r="BC80" s="443"/>
      <c r="BD80" s="443"/>
      <c r="BE80" s="443"/>
      <c r="BF80" s="443"/>
      <c r="BG80" s="443"/>
      <c r="BH80" s="443"/>
      <c r="BI80" s="443"/>
      <c r="BJ80" s="443"/>
      <c r="BK80" s="443"/>
      <c r="BL80" s="443"/>
      <c r="BM80" s="443"/>
      <c r="BN80" s="443"/>
      <c r="BO80" s="443"/>
      <c r="BP80" s="443"/>
      <c r="BQ80" s="443"/>
      <c r="BR80" s="443"/>
      <c r="BS80" s="443"/>
      <c r="BT80" s="443"/>
      <c r="BU80" s="443"/>
      <c r="BV80" s="443"/>
      <c r="BW80" s="443"/>
      <c r="BX80" s="443"/>
      <c r="BY80" s="443"/>
      <c r="BZ80" s="443"/>
      <c r="CA80" s="443"/>
      <c r="CB80" s="443"/>
      <c r="CC80" s="443"/>
      <c r="CD80" s="443"/>
      <c r="CE80" s="443"/>
      <c r="CF80" s="443"/>
      <c r="CG80" s="443"/>
      <c r="CH80" s="443"/>
      <c r="CI80" s="443"/>
      <c r="CJ80" s="443"/>
      <c r="CK80" s="443"/>
      <c r="CL80" s="443"/>
      <c r="CM80" s="443"/>
      <c r="CN80" s="443"/>
      <c r="CO80" s="443"/>
      <c r="CP80" s="443"/>
      <c r="CQ80" s="443"/>
      <c r="CR80" s="443"/>
      <c r="CS80" s="443"/>
      <c r="CT80" s="443"/>
      <c r="CU80" s="443"/>
      <c r="CV80" s="443"/>
      <c r="CW80" s="443"/>
      <c r="CX80" s="443"/>
      <c r="CY80" s="443"/>
      <c r="CZ80" s="443"/>
      <c r="DA80" s="443"/>
      <c r="DB80" s="443"/>
      <c r="DC80" s="443"/>
      <c r="DD80" s="443"/>
      <c r="DE80" s="443"/>
      <c r="DF80" s="443"/>
      <c r="DG80" s="443"/>
      <c r="DH80" s="443"/>
      <c r="DI80" s="443"/>
      <c r="DJ80" s="443"/>
      <c r="DK80" s="443"/>
      <c r="DL80" s="443"/>
      <c r="DM80" s="443"/>
      <c r="DN80" s="443"/>
      <c r="DO80" s="443"/>
      <c r="DP80" s="443"/>
      <c r="DQ80" s="443"/>
      <c r="DR80" s="443"/>
      <c r="DS80" s="443"/>
      <c r="DT80" s="443"/>
      <c r="DU80" s="443"/>
      <c r="DV80" s="443"/>
      <c r="DW80" s="443"/>
      <c r="DX80" s="443"/>
    </row>
    <row r="81" spans="46:128" s="270" customFormat="1" ht="15" x14ac:dyDescent="0.25">
      <c r="AT81" s="443"/>
      <c r="AU81" s="443"/>
      <c r="AV81" s="443"/>
      <c r="AW81" s="443"/>
      <c r="AX81" s="443"/>
      <c r="AY81" s="443"/>
      <c r="AZ81" s="443"/>
      <c r="BA81" s="443"/>
      <c r="BB81" s="443"/>
      <c r="BC81" s="443"/>
      <c r="BD81" s="443"/>
      <c r="BE81" s="443"/>
      <c r="BF81" s="443"/>
      <c r="BG81" s="443"/>
      <c r="BH81" s="443"/>
      <c r="BI81" s="443"/>
      <c r="BJ81" s="443"/>
      <c r="BK81" s="443"/>
      <c r="BL81" s="443"/>
      <c r="BM81" s="443"/>
      <c r="BN81" s="443"/>
      <c r="BO81" s="443"/>
      <c r="BP81" s="443"/>
      <c r="BQ81" s="443"/>
      <c r="BR81" s="443"/>
      <c r="BS81" s="443"/>
      <c r="BT81" s="443"/>
      <c r="BU81" s="443"/>
      <c r="BV81" s="443"/>
      <c r="BW81" s="443"/>
      <c r="BX81" s="443"/>
      <c r="BY81" s="443"/>
      <c r="BZ81" s="443"/>
      <c r="CA81" s="443"/>
      <c r="CB81" s="443"/>
      <c r="CC81" s="443"/>
      <c r="CD81" s="443"/>
      <c r="CE81" s="443"/>
      <c r="CF81" s="443"/>
      <c r="CG81" s="443"/>
      <c r="CH81" s="443"/>
      <c r="CI81" s="443"/>
      <c r="CJ81" s="443"/>
      <c r="CK81" s="443"/>
      <c r="CL81" s="443"/>
      <c r="CM81" s="443"/>
      <c r="CN81" s="443"/>
      <c r="CO81" s="443"/>
      <c r="CP81" s="443"/>
      <c r="CQ81" s="443"/>
      <c r="CR81" s="443"/>
      <c r="CS81" s="443"/>
      <c r="CT81" s="443"/>
      <c r="CU81" s="443"/>
      <c r="CV81" s="443"/>
      <c r="CW81" s="443"/>
      <c r="CX81" s="443"/>
      <c r="CY81" s="443"/>
      <c r="CZ81" s="443"/>
      <c r="DA81" s="443"/>
      <c r="DB81" s="443"/>
      <c r="DC81" s="443"/>
      <c r="DD81" s="443"/>
      <c r="DE81" s="443"/>
      <c r="DF81" s="443"/>
      <c r="DG81" s="443"/>
      <c r="DH81" s="443"/>
      <c r="DI81" s="443"/>
      <c r="DJ81" s="443"/>
      <c r="DK81" s="443"/>
      <c r="DL81" s="443"/>
      <c r="DM81" s="443"/>
      <c r="DN81" s="443"/>
      <c r="DO81" s="443"/>
      <c r="DP81" s="443"/>
      <c r="DQ81" s="443"/>
      <c r="DR81" s="443"/>
      <c r="DS81" s="443"/>
      <c r="DT81" s="443"/>
      <c r="DU81" s="443"/>
      <c r="DV81" s="443"/>
      <c r="DW81" s="443"/>
      <c r="DX81" s="443"/>
    </row>
    <row r="82" spans="46:128" s="270" customFormat="1" ht="15" x14ac:dyDescent="0.25">
      <c r="AT82" s="443"/>
      <c r="AU82" s="443"/>
      <c r="AV82" s="443"/>
      <c r="AW82" s="443"/>
      <c r="AX82" s="443"/>
      <c r="AY82" s="443"/>
      <c r="AZ82" s="443"/>
      <c r="BA82" s="443"/>
      <c r="BB82" s="443"/>
      <c r="BC82" s="443"/>
      <c r="BD82" s="443"/>
      <c r="BE82" s="443"/>
      <c r="BF82" s="443"/>
      <c r="BG82" s="443"/>
      <c r="BH82" s="443"/>
      <c r="BI82" s="443"/>
      <c r="BJ82" s="443"/>
      <c r="BK82" s="443"/>
      <c r="BL82" s="443"/>
      <c r="BM82" s="443"/>
      <c r="BN82" s="443"/>
      <c r="BO82" s="443"/>
      <c r="BP82" s="443"/>
      <c r="BQ82" s="443"/>
      <c r="BR82" s="443"/>
      <c r="BS82" s="443"/>
      <c r="BT82" s="443"/>
      <c r="BU82" s="443"/>
      <c r="BV82" s="443"/>
      <c r="BW82" s="443"/>
      <c r="BX82" s="443"/>
      <c r="BY82" s="443"/>
      <c r="BZ82" s="443"/>
      <c r="CA82" s="443"/>
      <c r="CB82" s="443"/>
      <c r="CC82" s="443"/>
      <c r="CD82" s="443"/>
      <c r="CE82" s="443"/>
      <c r="CF82" s="443"/>
      <c r="CG82" s="443"/>
      <c r="CH82" s="443"/>
      <c r="CI82" s="443"/>
      <c r="CJ82" s="443"/>
      <c r="CK82" s="443"/>
      <c r="CL82" s="443"/>
      <c r="CM82" s="443"/>
      <c r="CN82" s="443"/>
      <c r="CO82" s="443"/>
      <c r="CP82" s="443"/>
      <c r="CQ82" s="443"/>
      <c r="CR82" s="443"/>
      <c r="CS82" s="443"/>
      <c r="CT82" s="443"/>
      <c r="CU82" s="443"/>
      <c r="CV82" s="443"/>
      <c r="CW82" s="443"/>
      <c r="CX82" s="443"/>
      <c r="CY82" s="443"/>
      <c r="CZ82" s="443"/>
      <c r="DA82" s="443"/>
      <c r="DB82" s="443"/>
      <c r="DC82" s="443"/>
      <c r="DD82" s="443"/>
      <c r="DE82" s="443"/>
      <c r="DF82" s="443"/>
      <c r="DG82" s="443"/>
      <c r="DH82" s="443"/>
      <c r="DI82" s="443"/>
      <c r="DJ82" s="443"/>
      <c r="DK82" s="443"/>
      <c r="DL82" s="443"/>
      <c r="DM82" s="443"/>
      <c r="DN82" s="443"/>
      <c r="DO82" s="443"/>
      <c r="DP82" s="443"/>
      <c r="DQ82" s="443"/>
      <c r="DR82" s="443"/>
      <c r="DS82" s="443"/>
      <c r="DT82" s="443"/>
      <c r="DU82" s="443"/>
      <c r="DV82" s="443"/>
      <c r="DW82" s="443"/>
      <c r="DX82" s="443"/>
    </row>
    <row r="83" spans="46:128" s="270" customFormat="1" ht="15" x14ac:dyDescent="0.25">
      <c r="AT83" s="443"/>
      <c r="AU83" s="443"/>
      <c r="AV83" s="443"/>
      <c r="AW83" s="443"/>
      <c r="AX83" s="443"/>
      <c r="AY83" s="443"/>
      <c r="AZ83" s="443"/>
      <c r="BA83" s="443"/>
      <c r="BB83" s="443"/>
      <c r="BC83" s="443"/>
      <c r="BD83" s="443"/>
      <c r="BE83" s="443"/>
      <c r="BF83" s="443"/>
      <c r="BG83" s="443"/>
      <c r="BH83" s="443"/>
      <c r="BI83" s="443"/>
      <c r="BJ83" s="443"/>
      <c r="BK83" s="443"/>
      <c r="BL83" s="443"/>
      <c r="BM83" s="443"/>
      <c r="BN83" s="443"/>
      <c r="BO83" s="443"/>
      <c r="BP83" s="443"/>
      <c r="BQ83" s="443"/>
      <c r="BR83" s="443"/>
      <c r="BS83" s="443"/>
      <c r="BT83" s="443"/>
      <c r="BU83" s="443"/>
      <c r="BV83" s="443"/>
      <c r="BW83" s="443"/>
      <c r="BX83" s="443"/>
      <c r="BY83" s="443"/>
      <c r="BZ83" s="443"/>
      <c r="CA83" s="443"/>
      <c r="CB83" s="443"/>
      <c r="CC83" s="443"/>
      <c r="CD83" s="443"/>
      <c r="CE83" s="443"/>
      <c r="CF83" s="443"/>
      <c r="CG83" s="443"/>
      <c r="CH83" s="443"/>
      <c r="CI83" s="443"/>
      <c r="CJ83" s="443"/>
      <c r="CK83" s="443"/>
      <c r="CL83" s="443"/>
      <c r="CM83" s="443"/>
      <c r="CN83" s="443"/>
      <c r="CO83" s="443"/>
      <c r="CP83" s="443"/>
      <c r="CQ83" s="443"/>
      <c r="CR83" s="443"/>
      <c r="CS83" s="443"/>
      <c r="CT83" s="443"/>
      <c r="CU83" s="443"/>
      <c r="CV83" s="443"/>
      <c r="CW83" s="443"/>
      <c r="CX83" s="443"/>
      <c r="CY83" s="443"/>
      <c r="CZ83" s="443"/>
      <c r="DA83" s="443"/>
      <c r="DB83" s="443"/>
      <c r="DC83" s="443"/>
      <c r="DD83" s="443"/>
      <c r="DE83" s="443"/>
      <c r="DF83" s="443"/>
      <c r="DG83" s="443"/>
      <c r="DH83" s="443"/>
      <c r="DI83" s="443"/>
      <c r="DJ83" s="443"/>
      <c r="DK83" s="443"/>
      <c r="DL83" s="443"/>
      <c r="DM83" s="443"/>
      <c r="DN83" s="443"/>
      <c r="DO83" s="443"/>
      <c r="DP83" s="443"/>
      <c r="DQ83" s="443"/>
      <c r="DR83" s="443"/>
      <c r="DS83" s="443"/>
      <c r="DT83" s="443"/>
      <c r="DU83" s="443"/>
      <c r="DV83" s="443"/>
      <c r="DW83" s="443"/>
      <c r="DX83" s="443"/>
    </row>
    <row r="84" spans="46:128" s="270" customFormat="1" ht="15" x14ac:dyDescent="0.25">
      <c r="AT84" s="443"/>
      <c r="AU84" s="443"/>
      <c r="AV84" s="443"/>
      <c r="AW84" s="443"/>
      <c r="AX84" s="443"/>
      <c r="AY84" s="443"/>
      <c r="AZ84" s="443"/>
      <c r="BA84" s="443"/>
      <c r="BB84" s="443"/>
      <c r="BC84" s="443"/>
      <c r="BD84" s="443"/>
      <c r="BE84" s="443"/>
      <c r="BF84" s="443"/>
      <c r="BG84" s="443"/>
      <c r="BH84" s="443"/>
      <c r="BI84" s="443"/>
      <c r="BJ84" s="443"/>
      <c r="BK84" s="443"/>
      <c r="BL84" s="443"/>
      <c r="BM84" s="443"/>
      <c r="BN84" s="443"/>
      <c r="BO84" s="443"/>
      <c r="BP84" s="443"/>
      <c r="BQ84" s="443"/>
      <c r="BR84" s="443"/>
      <c r="BS84" s="443"/>
      <c r="BT84" s="443"/>
      <c r="BU84" s="443"/>
      <c r="BV84" s="443"/>
      <c r="BW84" s="443"/>
      <c r="BX84" s="443"/>
      <c r="BY84" s="443"/>
      <c r="BZ84" s="443"/>
      <c r="CA84" s="443"/>
      <c r="CB84" s="443"/>
      <c r="CC84" s="443"/>
      <c r="CD84" s="443"/>
      <c r="CE84" s="443"/>
      <c r="CF84" s="443"/>
      <c r="CG84" s="443"/>
      <c r="CH84" s="443"/>
      <c r="CI84" s="443"/>
      <c r="CJ84" s="443"/>
      <c r="CK84" s="443"/>
      <c r="CL84" s="443"/>
      <c r="CM84" s="443"/>
      <c r="CN84" s="443"/>
      <c r="CO84" s="443"/>
      <c r="CP84" s="443"/>
      <c r="CQ84" s="443"/>
      <c r="CR84" s="443"/>
      <c r="CS84" s="443"/>
      <c r="CT84" s="443"/>
      <c r="CU84" s="443"/>
      <c r="CV84" s="443"/>
      <c r="CW84" s="443"/>
      <c r="CX84" s="443"/>
      <c r="CY84" s="443"/>
      <c r="CZ84" s="443"/>
      <c r="DA84" s="443"/>
      <c r="DB84" s="443"/>
      <c r="DC84" s="443"/>
      <c r="DD84" s="443"/>
      <c r="DE84" s="443"/>
      <c r="DF84" s="443"/>
      <c r="DG84" s="443"/>
      <c r="DH84" s="443"/>
      <c r="DI84" s="443"/>
      <c r="DJ84" s="443"/>
      <c r="DK84" s="443"/>
      <c r="DL84" s="443"/>
      <c r="DM84" s="443"/>
      <c r="DN84" s="443"/>
      <c r="DO84" s="443"/>
      <c r="DP84" s="443"/>
      <c r="DQ84" s="443"/>
      <c r="DR84" s="443"/>
      <c r="DS84" s="443"/>
      <c r="DT84" s="443"/>
      <c r="DU84" s="443"/>
      <c r="DV84" s="443"/>
      <c r="DW84" s="443"/>
      <c r="DX84" s="443"/>
    </row>
    <row r="85" spans="46:128" s="270" customFormat="1" ht="15" x14ac:dyDescent="0.25">
      <c r="AT85" s="443"/>
      <c r="AU85" s="443"/>
      <c r="AV85" s="443"/>
      <c r="AW85" s="443"/>
      <c r="AX85" s="443"/>
      <c r="AY85" s="443"/>
      <c r="AZ85" s="443"/>
      <c r="BA85" s="443"/>
      <c r="BB85" s="443"/>
      <c r="BC85" s="443"/>
      <c r="BD85" s="443"/>
      <c r="BE85" s="443"/>
      <c r="BF85" s="443"/>
      <c r="BG85" s="443"/>
      <c r="BH85" s="443"/>
      <c r="BI85" s="443"/>
      <c r="BJ85" s="443"/>
      <c r="BK85" s="443"/>
      <c r="BL85" s="443"/>
      <c r="BM85" s="443"/>
      <c r="BN85" s="443"/>
      <c r="BO85" s="443"/>
      <c r="BP85" s="443"/>
      <c r="BQ85" s="443"/>
      <c r="BR85" s="443"/>
      <c r="BS85" s="443"/>
      <c r="BT85" s="443"/>
      <c r="BU85" s="443"/>
      <c r="BV85" s="443"/>
      <c r="BW85" s="443"/>
      <c r="BX85" s="443"/>
      <c r="BY85" s="443"/>
      <c r="BZ85" s="443"/>
      <c r="CA85" s="443"/>
      <c r="CB85" s="443"/>
      <c r="CC85" s="443"/>
      <c r="CD85" s="443"/>
      <c r="CE85" s="443"/>
      <c r="CF85" s="443"/>
      <c r="CG85" s="443"/>
      <c r="CH85" s="443"/>
      <c r="CI85" s="443"/>
      <c r="CJ85" s="443"/>
      <c r="CK85" s="443"/>
      <c r="CL85" s="443"/>
      <c r="CM85" s="443"/>
      <c r="CN85" s="443"/>
      <c r="CO85" s="443"/>
      <c r="CP85" s="443"/>
      <c r="CQ85" s="443"/>
      <c r="CR85" s="443"/>
      <c r="CS85" s="443"/>
      <c r="CT85" s="443"/>
      <c r="CU85" s="443"/>
      <c r="CV85" s="443"/>
      <c r="CW85" s="443"/>
      <c r="CX85" s="443"/>
      <c r="CY85" s="443"/>
      <c r="CZ85" s="443"/>
      <c r="DA85" s="443"/>
      <c r="DB85" s="443"/>
      <c r="DC85" s="443"/>
      <c r="DD85" s="443"/>
      <c r="DE85" s="443"/>
      <c r="DF85" s="443"/>
      <c r="DG85" s="443"/>
      <c r="DH85" s="443"/>
      <c r="DI85" s="443"/>
      <c r="DJ85" s="443"/>
      <c r="DK85" s="443"/>
      <c r="DL85" s="443"/>
      <c r="DM85" s="443"/>
      <c r="DN85" s="443"/>
      <c r="DO85" s="443"/>
      <c r="DP85" s="443"/>
      <c r="DQ85" s="443"/>
      <c r="DR85" s="443"/>
      <c r="DS85" s="443"/>
      <c r="DT85" s="443"/>
      <c r="DU85" s="443"/>
      <c r="DV85" s="443"/>
      <c r="DW85" s="443"/>
      <c r="DX85" s="443"/>
    </row>
    <row r="86" spans="46:128" s="270" customFormat="1" ht="15" x14ac:dyDescent="0.25">
      <c r="AT86" s="443"/>
      <c r="AU86" s="443"/>
      <c r="AV86" s="443"/>
      <c r="AW86" s="443"/>
      <c r="AX86" s="443"/>
      <c r="AY86" s="443"/>
      <c r="AZ86" s="443"/>
      <c r="BA86" s="443"/>
      <c r="BB86" s="443"/>
      <c r="BC86" s="443"/>
      <c r="BD86" s="443"/>
      <c r="BE86" s="443"/>
      <c r="BF86" s="443"/>
      <c r="BG86" s="443"/>
      <c r="BH86" s="443"/>
      <c r="BI86" s="443"/>
      <c r="BJ86" s="443"/>
      <c r="BK86" s="443"/>
      <c r="BL86" s="443"/>
      <c r="BM86" s="443"/>
      <c r="BN86" s="443"/>
      <c r="BO86" s="443"/>
      <c r="BP86" s="443"/>
      <c r="BQ86" s="443"/>
      <c r="BR86" s="443"/>
      <c r="BS86" s="443"/>
      <c r="BT86" s="443"/>
      <c r="BU86" s="443"/>
      <c r="BV86" s="443"/>
      <c r="BW86" s="443"/>
      <c r="BX86" s="443"/>
      <c r="BY86" s="443"/>
      <c r="BZ86" s="443"/>
      <c r="CA86" s="443"/>
      <c r="CB86" s="443"/>
      <c r="CC86" s="443"/>
      <c r="CD86" s="443"/>
      <c r="CE86" s="443"/>
      <c r="CF86" s="443"/>
      <c r="CG86" s="443"/>
      <c r="CH86" s="443"/>
      <c r="CI86" s="443"/>
      <c r="CJ86" s="443"/>
      <c r="CK86" s="443"/>
      <c r="CL86" s="443"/>
      <c r="CM86" s="443"/>
      <c r="CN86" s="443"/>
      <c r="CO86" s="443"/>
      <c r="CP86" s="443"/>
      <c r="CQ86" s="443"/>
      <c r="CR86" s="443"/>
      <c r="CS86" s="443"/>
      <c r="CT86" s="443"/>
      <c r="CU86" s="443"/>
      <c r="CV86" s="443"/>
      <c r="CW86" s="443"/>
      <c r="CX86" s="443"/>
      <c r="CY86" s="443"/>
      <c r="CZ86" s="443"/>
      <c r="DA86" s="443"/>
      <c r="DB86" s="443"/>
      <c r="DC86" s="443"/>
      <c r="DD86" s="443"/>
      <c r="DE86" s="443"/>
      <c r="DF86" s="443"/>
      <c r="DG86" s="443"/>
      <c r="DH86" s="443"/>
      <c r="DI86" s="443"/>
      <c r="DJ86" s="443"/>
      <c r="DK86" s="443"/>
      <c r="DL86" s="443"/>
      <c r="DM86" s="443"/>
      <c r="DN86" s="443"/>
      <c r="DO86" s="443"/>
      <c r="DP86" s="443"/>
      <c r="DQ86" s="443"/>
      <c r="DR86" s="443"/>
      <c r="DS86" s="443"/>
      <c r="DT86" s="443"/>
      <c r="DU86" s="443"/>
      <c r="DV86" s="443"/>
      <c r="DW86" s="443"/>
      <c r="DX86" s="443"/>
    </row>
    <row r="87" spans="46:128" s="270" customFormat="1" ht="15" x14ac:dyDescent="0.25">
      <c r="AT87" s="443"/>
      <c r="AU87" s="443"/>
      <c r="AV87" s="443"/>
      <c r="AW87" s="443"/>
      <c r="AX87" s="443"/>
      <c r="AY87" s="443"/>
      <c r="AZ87" s="443"/>
      <c r="BA87" s="443"/>
      <c r="BB87" s="443"/>
      <c r="BC87" s="443"/>
      <c r="BD87" s="443"/>
      <c r="BE87" s="443"/>
      <c r="BF87" s="443"/>
      <c r="BG87" s="443"/>
      <c r="BH87" s="443"/>
      <c r="BI87" s="443"/>
      <c r="BJ87" s="443"/>
      <c r="BK87" s="443"/>
      <c r="BL87" s="443"/>
      <c r="BM87" s="443"/>
      <c r="BN87" s="443"/>
      <c r="BO87" s="443"/>
      <c r="BP87" s="443"/>
      <c r="BQ87" s="443"/>
      <c r="BR87" s="443"/>
      <c r="BS87" s="443"/>
      <c r="BT87" s="443"/>
      <c r="BU87" s="443"/>
      <c r="BV87" s="443"/>
      <c r="BW87" s="443"/>
      <c r="BX87" s="443"/>
      <c r="BY87" s="443"/>
      <c r="BZ87" s="443"/>
      <c r="CA87" s="443"/>
      <c r="CB87" s="443"/>
      <c r="CC87" s="443"/>
      <c r="CD87" s="443"/>
      <c r="CE87" s="443"/>
      <c r="CF87" s="443"/>
      <c r="CG87" s="443"/>
      <c r="CH87" s="443"/>
      <c r="CI87" s="443"/>
      <c r="CJ87" s="443"/>
      <c r="CK87" s="443"/>
      <c r="CL87" s="443"/>
      <c r="CM87" s="443"/>
      <c r="CN87" s="443"/>
      <c r="CO87" s="443"/>
      <c r="CP87" s="443"/>
      <c r="CQ87" s="443"/>
      <c r="CR87" s="443"/>
      <c r="CS87" s="443"/>
      <c r="CT87" s="443"/>
      <c r="CU87" s="443"/>
      <c r="CV87" s="443"/>
      <c r="CW87" s="443"/>
      <c r="CX87" s="443"/>
      <c r="CY87" s="443"/>
      <c r="CZ87" s="443"/>
      <c r="DA87" s="443"/>
      <c r="DB87" s="443"/>
      <c r="DC87" s="443"/>
      <c r="DD87" s="443"/>
      <c r="DE87" s="443"/>
      <c r="DF87" s="443"/>
      <c r="DG87" s="443"/>
      <c r="DH87" s="443"/>
      <c r="DI87" s="443"/>
      <c r="DJ87" s="443"/>
      <c r="DK87" s="443"/>
      <c r="DL87" s="443"/>
      <c r="DM87" s="443"/>
      <c r="DN87" s="443"/>
      <c r="DO87" s="443"/>
      <c r="DP87" s="443"/>
      <c r="DQ87" s="443"/>
      <c r="DR87" s="443"/>
      <c r="DS87" s="443"/>
      <c r="DT87" s="443"/>
      <c r="DU87" s="443"/>
      <c r="DV87" s="443"/>
      <c r="DW87" s="443"/>
      <c r="DX87" s="443"/>
    </row>
    <row r="88" spans="46:128" s="270" customFormat="1" ht="15" x14ac:dyDescent="0.25">
      <c r="AT88" s="443"/>
      <c r="AU88" s="443"/>
      <c r="AV88" s="443"/>
      <c r="AW88" s="443"/>
      <c r="AX88" s="443"/>
      <c r="AY88" s="443"/>
      <c r="AZ88" s="443"/>
      <c r="BA88" s="443"/>
      <c r="BB88" s="443"/>
      <c r="BC88" s="443"/>
      <c r="BD88" s="443"/>
      <c r="BE88" s="443"/>
      <c r="BF88" s="443"/>
      <c r="BG88" s="443"/>
      <c r="BH88" s="443"/>
      <c r="BI88" s="443"/>
      <c r="BJ88" s="443"/>
      <c r="BK88" s="443"/>
      <c r="BL88" s="443"/>
      <c r="BM88" s="443"/>
      <c r="BN88" s="443"/>
      <c r="BO88" s="443"/>
      <c r="BP88" s="443"/>
      <c r="BQ88" s="443"/>
      <c r="BR88" s="443"/>
      <c r="BS88" s="443"/>
      <c r="BT88" s="443"/>
      <c r="BU88" s="443"/>
      <c r="BV88" s="443"/>
      <c r="BW88" s="443"/>
      <c r="BX88" s="443"/>
      <c r="BY88" s="443"/>
      <c r="BZ88" s="443"/>
      <c r="CA88" s="443"/>
      <c r="CB88" s="443"/>
      <c r="CC88" s="443"/>
      <c r="CD88" s="443"/>
      <c r="CE88" s="443"/>
      <c r="CF88" s="443"/>
      <c r="CG88" s="443"/>
      <c r="CH88" s="443"/>
      <c r="CI88" s="443"/>
      <c r="CJ88" s="443"/>
      <c r="CK88" s="443"/>
      <c r="CL88" s="443"/>
      <c r="CM88" s="443"/>
      <c r="CN88" s="443"/>
      <c r="CO88" s="443"/>
      <c r="CP88" s="443"/>
      <c r="CQ88" s="443"/>
      <c r="CR88" s="443"/>
      <c r="CS88" s="443"/>
      <c r="CT88" s="443"/>
      <c r="CU88" s="443"/>
      <c r="CV88" s="443"/>
      <c r="CW88" s="443"/>
      <c r="CX88" s="443"/>
      <c r="CY88" s="443"/>
      <c r="CZ88" s="443"/>
      <c r="DA88" s="443"/>
      <c r="DB88" s="443"/>
      <c r="DC88" s="443"/>
      <c r="DD88" s="443"/>
      <c r="DE88" s="443"/>
      <c r="DF88" s="443"/>
      <c r="DG88" s="443"/>
      <c r="DH88" s="443"/>
      <c r="DI88" s="443"/>
      <c r="DJ88" s="443"/>
      <c r="DK88" s="443"/>
      <c r="DL88" s="443"/>
      <c r="DM88" s="443"/>
      <c r="DN88" s="443"/>
      <c r="DO88" s="443"/>
      <c r="DP88" s="443"/>
      <c r="DQ88" s="443"/>
      <c r="DR88" s="443"/>
      <c r="DS88" s="443"/>
      <c r="DT88" s="443"/>
      <c r="DU88" s="443"/>
      <c r="DV88" s="443"/>
      <c r="DW88" s="443"/>
      <c r="DX88" s="443"/>
    </row>
    <row r="89" spans="46:128" s="270" customFormat="1" ht="15" x14ac:dyDescent="0.25">
      <c r="AT89" s="443"/>
      <c r="AU89" s="443"/>
      <c r="AV89" s="443"/>
      <c r="AW89" s="443"/>
      <c r="AX89" s="443"/>
      <c r="AY89" s="443"/>
      <c r="AZ89" s="443"/>
      <c r="BA89" s="443"/>
      <c r="BB89" s="443"/>
      <c r="BC89" s="443"/>
      <c r="BD89" s="443"/>
      <c r="BE89" s="443"/>
      <c r="BF89" s="443"/>
      <c r="BG89" s="443"/>
      <c r="BH89" s="443"/>
      <c r="BI89" s="443"/>
      <c r="BJ89" s="443"/>
      <c r="BK89" s="443"/>
      <c r="BL89" s="443"/>
      <c r="BM89" s="443"/>
      <c r="BN89" s="443"/>
      <c r="BO89" s="443"/>
      <c r="BP89" s="443"/>
      <c r="BQ89" s="443"/>
      <c r="BR89" s="443"/>
      <c r="BS89" s="443"/>
      <c r="BT89" s="443"/>
      <c r="BU89" s="443"/>
      <c r="BV89" s="443"/>
      <c r="BW89" s="443"/>
      <c r="BX89" s="443"/>
      <c r="BY89" s="443"/>
      <c r="BZ89" s="443"/>
      <c r="CA89" s="443"/>
      <c r="CB89" s="443"/>
      <c r="CC89" s="443"/>
      <c r="CD89" s="443"/>
      <c r="CE89" s="443"/>
      <c r="CF89" s="443"/>
      <c r="CG89" s="443"/>
      <c r="CH89" s="443"/>
      <c r="CI89" s="443"/>
      <c r="CJ89" s="443"/>
      <c r="CK89" s="443"/>
      <c r="CL89" s="443"/>
      <c r="CM89" s="443"/>
      <c r="CN89" s="443"/>
      <c r="CO89" s="443"/>
      <c r="CP89" s="443"/>
      <c r="CQ89" s="443"/>
      <c r="CR89" s="443"/>
      <c r="CS89" s="443"/>
      <c r="CT89" s="443"/>
      <c r="CU89" s="443"/>
      <c r="CV89" s="443"/>
      <c r="CW89" s="443"/>
      <c r="CX89" s="443"/>
      <c r="CY89" s="443"/>
      <c r="CZ89" s="443"/>
      <c r="DA89" s="443"/>
      <c r="DB89" s="443"/>
      <c r="DC89" s="443"/>
      <c r="DD89" s="443"/>
      <c r="DE89" s="443"/>
      <c r="DF89" s="443"/>
      <c r="DG89" s="443"/>
      <c r="DH89" s="443"/>
      <c r="DI89" s="443"/>
      <c r="DJ89" s="443"/>
      <c r="DK89" s="443"/>
      <c r="DL89" s="443"/>
      <c r="DM89" s="443"/>
      <c r="DN89" s="443"/>
      <c r="DO89" s="443"/>
      <c r="DP89" s="443"/>
      <c r="DQ89" s="443"/>
      <c r="DR89" s="443"/>
      <c r="DS89" s="443"/>
      <c r="DT89" s="443"/>
      <c r="DU89" s="443"/>
      <c r="DV89" s="443"/>
      <c r="DW89" s="443"/>
      <c r="DX89" s="443"/>
    </row>
    <row r="90" spans="46:128" s="270" customFormat="1" ht="15" x14ac:dyDescent="0.25">
      <c r="AT90" s="443"/>
      <c r="AU90" s="443"/>
      <c r="AV90" s="443"/>
      <c r="AW90" s="443"/>
      <c r="AX90" s="443"/>
      <c r="AY90" s="443"/>
      <c r="AZ90" s="443"/>
      <c r="BA90" s="443"/>
      <c r="BB90" s="443"/>
      <c r="BC90" s="443"/>
      <c r="BD90" s="443"/>
      <c r="BE90" s="443"/>
      <c r="BF90" s="443"/>
      <c r="BG90" s="443"/>
      <c r="BH90" s="443"/>
      <c r="BI90" s="443"/>
      <c r="BJ90" s="443"/>
      <c r="BK90" s="443"/>
      <c r="BL90" s="443"/>
      <c r="BM90" s="443"/>
      <c r="BN90" s="443"/>
      <c r="BO90" s="443"/>
      <c r="BP90" s="443"/>
      <c r="BQ90" s="443"/>
      <c r="BR90" s="443"/>
      <c r="BS90" s="443"/>
      <c r="BT90" s="443"/>
      <c r="BU90" s="443"/>
      <c r="BV90" s="443"/>
      <c r="BW90" s="443"/>
      <c r="BX90" s="443"/>
      <c r="BY90" s="443"/>
      <c r="BZ90" s="443"/>
      <c r="CA90" s="443"/>
      <c r="CB90" s="443"/>
      <c r="CC90" s="443"/>
      <c r="CD90" s="443"/>
      <c r="CE90" s="443"/>
      <c r="CF90" s="443"/>
      <c r="CG90" s="443"/>
      <c r="CH90" s="443"/>
      <c r="CI90" s="443"/>
      <c r="CJ90" s="443"/>
      <c r="CK90" s="443"/>
      <c r="CL90" s="443"/>
      <c r="CM90" s="443"/>
      <c r="CN90" s="443"/>
      <c r="CO90" s="443"/>
      <c r="CP90" s="443"/>
      <c r="CQ90" s="443"/>
      <c r="CR90" s="443"/>
      <c r="CS90" s="443"/>
      <c r="CT90" s="443"/>
      <c r="CU90" s="443"/>
      <c r="CV90" s="443"/>
      <c r="CW90" s="443"/>
      <c r="CX90" s="443"/>
      <c r="CY90" s="443"/>
      <c r="CZ90" s="443"/>
      <c r="DA90" s="443"/>
      <c r="DB90" s="443"/>
      <c r="DC90" s="443"/>
      <c r="DD90" s="443"/>
      <c r="DE90" s="443"/>
      <c r="DF90" s="443"/>
      <c r="DG90" s="443"/>
      <c r="DH90" s="443"/>
      <c r="DI90" s="443"/>
      <c r="DJ90" s="443"/>
      <c r="DK90" s="443"/>
      <c r="DL90" s="443"/>
      <c r="DM90" s="443"/>
      <c r="DN90" s="443"/>
      <c r="DO90" s="443"/>
      <c r="DP90" s="443"/>
      <c r="DQ90" s="443"/>
      <c r="DR90" s="443"/>
      <c r="DS90" s="443"/>
      <c r="DT90" s="443"/>
      <c r="DU90" s="443"/>
      <c r="DV90" s="443"/>
      <c r="DW90" s="443"/>
      <c r="DX90" s="443"/>
    </row>
    <row r="91" spans="46:128" s="270" customFormat="1" ht="15" x14ac:dyDescent="0.25">
      <c r="AT91" s="443"/>
      <c r="AU91" s="443"/>
      <c r="AV91" s="443"/>
      <c r="AW91" s="443"/>
      <c r="AX91" s="443"/>
      <c r="AY91" s="443"/>
      <c r="AZ91" s="443"/>
      <c r="BA91" s="443"/>
      <c r="BB91" s="443"/>
      <c r="BC91" s="443"/>
      <c r="BD91" s="443"/>
      <c r="BE91" s="443"/>
      <c r="BF91" s="443"/>
      <c r="BG91" s="443"/>
      <c r="BH91" s="443"/>
      <c r="BI91" s="443"/>
      <c r="BJ91" s="443"/>
      <c r="BK91" s="443"/>
      <c r="BL91" s="443"/>
      <c r="BM91" s="443"/>
      <c r="BN91" s="443"/>
      <c r="BO91" s="443"/>
      <c r="BP91" s="443"/>
      <c r="BQ91" s="443"/>
      <c r="BR91" s="443"/>
      <c r="BS91" s="443"/>
      <c r="BT91" s="443"/>
      <c r="BU91" s="443"/>
      <c r="BV91" s="443"/>
      <c r="BW91" s="443"/>
      <c r="BX91" s="443"/>
      <c r="BY91" s="443"/>
      <c r="BZ91" s="443"/>
      <c r="CA91" s="443"/>
      <c r="CB91" s="443"/>
      <c r="CC91" s="443"/>
      <c r="CD91" s="443"/>
      <c r="CE91" s="443"/>
      <c r="CF91" s="443"/>
      <c r="CG91" s="443"/>
      <c r="CH91" s="443"/>
      <c r="CI91" s="443"/>
      <c r="CJ91" s="443"/>
      <c r="CK91" s="443"/>
      <c r="CL91" s="443"/>
      <c r="CM91" s="443"/>
      <c r="CN91" s="443"/>
      <c r="CO91" s="443"/>
      <c r="CP91" s="443"/>
      <c r="CQ91" s="443"/>
      <c r="CR91" s="443"/>
      <c r="CS91" s="443"/>
      <c r="CT91" s="443"/>
      <c r="CU91" s="443"/>
      <c r="CV91" s="443"/>
      <c r="CW91" s="443"/>
      <c r="CX91" s="443"/>
      <c r="CY91" s="443"/>
      <c r="CZ91" s="443"/>
      <c r="DA91" s="443"/>
      <c r="DB91" s="443"/>
      <c r="DC91" s="443"/>
      <c r="DD91" s="443"/>
      <c r="DE91" s="443"/>
      <c r="DF91" s="443"/>
      <c r="DG91" s="443"/>
      <c r="DH91" s="443"/>
      <c r="DI91" s="443"/>
      <c r="DJ91" s="443"/>
      <c r="DK91" s="443"/>
      <c r="DL91" s="443"/>
      <c r="DM91" s="443"/>
      <c r="DN91" s="443"/>
      <c r="DO91" s="443"/>
      <c r="DP91" s="443"/>
      <c r="DQ91" s="443"/>
      <c r="DR91" s="443"/>
      <c r="DS91" s="443"/>
      <c r="DT91" s="443"/>
      <c r="DU91" s="443"/>
      <c r="DV91" s="443"/>
      <c r="DW91" s="443"/>
      <c r="DX91" s="443"/>
    </row>
    <row r="92" spans="46:128" s="270" customFormat="1" ht="15" x14ac:dyDescent="0.25">
      <c r="AT92" s="443"/>
      <c r="AU92" s="443"/>
      <c r="AV92" s="443"/>
      <c r="AW92" s="443"/>
      <c r="AX92" s="443"/>
      <c r="AY92" s="443"/>
      <c r="AZ92" s="443"/>
      <c r="BA92" s="443"/>
      <c r="BB92" s="443"/>
      <c r="BC92" s="443"/>
      <c r="BD92" s="443"/>
      <c r="BE92" s="443"/>
      <c r="BF92" s="443"/>
      <c r="BG92" s="443"/>
      <c r="BH92" s="443"/>
      <c r="BI92" s="443"/>
      <c r="BJ92" s="443"/>
      <c r="BK92" s="443"/>
      <c r="BL92" s="443"/>
      <c r="BM92" s="443"/>
      <c r="BN92" s="443"/>
      <c r="BO92" s="443"/>
      <c r="BP92" s="443"/>
      <c r="BQ92" s="443"/>
      <c r="BR92" s="443"/>
      <c r="BS92" s="443"/>
      <c r="BT92" s="443"/>
      <c r="BU92" s="443"/>
      <c r="BV92" s="443"/>
      <c r="BW92" s="443"/>
      <c r="BX92" s="443"/>
      <c r="BY92" s="443"/>
      <c r="BZ92" s="443"/>
      <c r="CA92" s="443"/>
      <c r="CB92" s="443"/>
      <c r="CC92" s="443"/>
      <c r="CD92" s="443"/>
      <c r="CE92" s="443"/>
      <c r="CF92" s="443"/>
      <c r="CG92" s="443"/>
      <c r="CH92" s="443"/>
      <c r="CI92" s="443"/>
      <c r="CJ92" s="443"/>
      <c r="CK92" s="443"/>
      <c r="CL92" s="443"/>
      <c r="CM92" s="443"/>
      <c r="CN92" s="443"/>
      <c r="CO92" s="443"/>
      <c r="CP92" s="443"/>
      <c r="CQ92" s="443"/>
      <c r="CR92" s="443"/>
      <c r="CS92" s="443"/>
      <c r="CT92" s="443"/>
      <c r="CU92" s="443"/>
      <c r="CV92" s="443"/>
      <c r="CW92" s="443"/>
      <c r="CX92" s="443"/>
      <c r="CY92" s="443"/>
      <c r="CZ92" s="443"/>
      <c r="DA92" s="443"/>
      <c r="DB92" s="443"/>
      <c r="DC92" s="443"/>
      <c r="DD92" s="443"/>
      <c r="DE92" s="443"/>
      <c r="DF92" s="443"/>
      <c r="DG92" s="443"/>
      <c r="DH92" s="443"/>
      <c r="DI92" s="443"/>
      <c r="DJ92" s="443"/>
      <c r="DK92" s="443"/>
      <c r="DL92" s="443"/>
      <c r="DM92" s="443"/>
      <c r="DN92" s="443"/>
      <c r="DO92" s="443"/>
      <c r="DP92" s="443"/>
      <c r="DQ92" s="443"/>
      <c r="DR92" s="443"/>
      <c r="DS92" s="443"/>
      <c r="DT92" s="443"/>
      <c r="DU92" s="443"/>
      <c r="DV92" s="443"/>
      <c r="DW92" s="443"/>
      <c r="DX92" s="443"/>
    </row>
    <row r="93" spans="46:128" s="270" customFormat="1" ht="15" x14ac:dyDescent="0.25">
      <c r="AT93" s="443"/>
      <c r="AU93" s="443"/>
      <c r="AV93" s="443"/>
      <c r="AW93" s="443"/>
      <c r="AX93" s="443"/>
      <c r="AY93" s="443"/>
      <c r="AZ93" s="443"/>
      <c r="BA93" s="443"/>
      <c r="BB93" s="443"/>
      <c r="BC93" s="443"/>
      <c r="BD93" s="443"/>
      <c r="BE93" s="443"/>
      <c r="BF93" s="443"/>
      <c r="BG93" s="443"/>
      <c r="BH93" s="443"/>
      <c r="BI93" s="443"/>
      <c r="BJ93" s="443"/>
      <c r="BK93" s="443"/>
      <c r="BL93" s="443"/>
      <c r="BM93" s="443"/>
      <c r="BN93" s="443"/>
      <c r="BO93" s="443"/>
      <c r="BP93" s="443"/>
      <c r="BQ93" s="443"/>
      <c r="BR93" s="443"/>
      <c r="BS93" s="443"/>
      <c r="BT93" s="443"/>
      <c r="BU93" s="443"/>
      <c r="BV93" s="443"/>
      <c r="BW93" s="443"/>
      <c r="BX93" s="443"/>
      <c r="BY93" s="443"/>
      <c r="BZ93" s="443"/>
      <c r="CA93" s="443"/>
      <c r="CB93" s="443"/>
      <c r="CC93" s="443"/>
      <c r="CD93" s="443"/>
      <c r="CE93" s="443"/>
      <c r="CF93" s="443"/>
      <c r="CG93" s="443"/>
      <c r="CH93" s="443"/>
      <c r="CI93" s="443"/>
      <c r="CJ93" s="443"/>
      <c r="CK93" s="443"/>
      <c r="CL93" s="443"/>
      <c r="CM93" s="443"/>
      <c r="CN93" s="443"/>
      <c r="CO93" s="443"/>
      <c r="CP93" s="443"/>
      <c r="CQ93" s="443"/>
      <c r="CR93" s="443"/>
      <c r="CS93" s="443"/>
      <c r="CT93" s="443"/>
      <c r="CU93" s="443"/>
      <c r="CV93" s="443"/>
      <c r="CW93" s="443"/>
      <c r="CX93" s="443"/>
      <c r="CY93" s="443"/>
      <c r="CZ93" s="443"/>
      <c r="DA93" s="443"/>
      <c r="DB93" s="443"/>
      <c r="DC93" s="443"/>
      <c r="DD93" s="443"/>
      <c r="DE93" s="443"/>
      <c r="DF93" s="443"/>
      <c r="DG93" s="443"/>
      <c r="DH93" s="443"/>
      <c r="DI93" s="443"/>
      <c r="DJ93" s="443"/>
      <c r="DK93" s="443"/>
      <c r="DL93" s="443"/>
      <c r="DM93" s="443"/>
      <c r="DN93" s="443"/>
      <c r="DO93" s="443"/>
      <c r="DP93" s="443"/>
      <c r="DQ93" s="443"/>
      <c r="DR93" s="443"/>
      <c r="DS93" s="443"/>
      <c r="DT93" s="443"/>
      <c r="DU93" s="443"/>
      <c r="DV93" s="443"/>
      <c r="DW93" s="443"/>
      <c r="DX93" s="443"/>
    </row>
    <row r="94" spans="46:128" s="270" customFormat="1" ht="15" x14ac:dyDescent="0.25">
      <c r="AT94" s="443"/>
      <c r="AU94" s="443"/>
      <c r="AV94" s="443"/>
      <c r="AW94" s="443"/>
      <c r="AX94" s="443"/>
      <c r="AY94" s="443"/>
      <c r="AZ94" s="443"/>
      <c r="BA94" s="443"/>
      <c r="BB94" s="443"/>
      <c r="BC94" s="443"/>
      <c r="BD94" s="443"/>
      <c r="BE94" s="443"/>
      <c r="BF94" s="443"/>
      <c r="BG94" s="443"/>
      <c r="BH94" s="443"/>
      <c r="BI94" s="443"/>
      <c r="BJ94" s="443"/>
      <c r="BK94" s="443"/>
      <c r="BL94" s="443"/>
      <c r="BM94" s="443"/>
      <c r="BN94" s="443"/>
      <c r="BO94" s="443"/>
      <c r="BP94" s="443"/>
      <c r="BQ94" s="443"/>
      <c r="BR94" s="443"/>
      <c r="BS94" s="443"/>
      <c r="BT94" s="443"/>
      <c r="BU94" s="443"/>
      <c r="BV94" s="443"/>
      <c r="BW94" s="443"/>
      <c r="BX94" s="443"/>
      <c r="BY94" s="443"/>
      <c r="BZ94" s="443"/>
      <c r="CA94" s="443"/>
      <c r="CB94" s="443"/>
      <c r="CC94" s="443"/>
      <c r="CD94" s="443"/>
      <c r="CE94" s="443"/>
      <c r="CF94" s="443"/>
      <c r="CG94" s="443"/>
      <c r="CH94" s="443"/>
      <c r="CI94" s="443"/>
      <c r="CJ94" s="443"/>
      <c r="CK94" s="443"/>
      <c r="CL94" s="443"/>
      <c r="CM94" s="443"/>
      <c r="CN94" s="443"/>
      <c r="CO94" s="443"/>
      <c r="CP94" s="443"/>
      <c r="CQ94" s="443"/>
      <c r="CR94" s="443"/>
      <c r="CS94" s="443"/>
      <c r="CT94" s="443"/>
      <c r="CU94" s="443"/>
      <c r="CV94" s="443"/>
      <c r="CW94" s="443"/>
      <c r="CX94" s="443"/>
      <c r="CY94" s="443"/>
      <c r="CZ94" s="443"/>
      <c r="DA94" s="443"/>
      <c r="DB94" s="443"/>
      <c r="DC94" s="443"/>
      <c r="DD94" s="443"/>
      <c r="DE94" s="443"/>
      <c r="DF94" s="443"/>
      <c r="DG94" s="443"/>
      <c r="DH94" s="443"/>
      <c r="DI94" s="443"/>
      <c r="DJ94" s="443"/>
      <c r="DK94" s="443"/>
      <c r="DL94" s="443"/>
      <c r="DM94" s="443"/>
      <c r="DN94" s="443"/>
      <c r="DO94" s="443"/>
      <c r="DP94" s="443"/>
      <c r="DQ94" s="443"/>
      <c r="DR94" s="443"/>
      <c r="DS94" s="443"/>
      <c r="DT94" s="443"/>
      <c r="DU94" s="443"/>
      <c r="DV94" s="443"/>
      <c r="DW94" s="443"/>
      <c r="DX94" s="443"/>
    </row>
    <row r="95" spans="46:128" s="270" customFormat="1" ht="15" x14ac:dyDescent="0.25">
      <c r="AT95" s="443"/>
      <c r="AU95" s="443"/>
      <c r="AV95" s="443"/>
      <c r="AW95" s="443"/>
      <c r="AX95" s="443"/>
      <c r="AY95" s="443"/>
      <c r="AZ95" s="443"/>
      <c r="BA95" s="443"/>
      <c r="BB95" s="443"/>
      <c r="BC95" s="443"/>
      <c r="BD95" s="443"/>
      <c r="BE95" s="443"/>
      <c r="BF95" s="443"/>
      <c r="BG95" s="443"/>
      <c r="BH95" s="443"/>
      <c r="BI95" s="443"/>
      <c r="BJ95" s="443"/>
      <c r="BK95" s="443"/>
      <c r="BL95" s="443"/>
      <c r="BM95" s="443"/>
      <c r="BN95" s="443"/>
      <c r="BO95" s="443"/>
      <c r="BP95" s="443"/>
      <c r="BQ95" s="443"/>
      <c r="BR95" s="443"/>
      <c r="BS95" s="443"/>
      <c r="BT95" s="443"/>
      <c r="BU95" s="443"/>
      <c r="BV95" s="443"/>
      <c r="BW95" s="443"/>
      <c r="BX95" s="443"/>
      <c r="BY95" s="443"/>
      <c r="BZ95" s="443"/>
      <c r="CA95" s="443"/>
      <c r="CB95" s="443"/>
      <c r="CC95" s="443"/>
      <c r="CD95" s="443"/>
      <c r="CE95" s="443"/>
      <c r="CF95" s="443"/>
      <c r="CG95" s="443"/>
      <c r="CH95" s="443"/>
      <c r="CI95" s="443"/>
      <c r="CJ95" s="443"/>
      <c r="CK95" s="443"/>
      <c r="CL95" s="443"/>
      <c r="CM95" s="443"/>
      <c r="CN95" s="443"/>
      <c r="CO95" s="443"/>
      <c r="CP95" s="443"/>
      <c r="CQ95" s="443"/>
      <c r="CR95" s="443"/>
      <c r="CS95" s="443"/>
      <c r="CT95" s="443"/>
      <c r="CU95" s="443"/>
      <c r="CV95" s="443"/>
      <c r="CW95" s="443"/>
      <c r="CX95" s="443"/>
      <c r="CY95" s="443"/>
      <c r="CZ95" s="443"/>
      <c r="DA95" s="443"/>
      <c r="DB95" s="443"/>
      <c r="DC95" s="443"/>
      <c r="DD95" s="443"/>
      <c r="DE95" s="443"/>
      <c r="DF95" s="443"/>
      <c r="DG95" s="443"/>
      <c r="DH95" s="443"/>
      <c r="DI95" s="443"/>
      <c r="DJ95" s="443"/>
      <c r="DK95" s="443"/>
      <c r="DL95" s="443"/>
      <c r="DM95" s="443"/>
      <c r="DN95" s="443"/>
      <c r="DO95" s="443"/>
      <c r="DP95" s="443"/>
      <c r="DQ95" s="443"/>
      <c r="DR95" s="443"/>
      <c r="DS95" s="443"/>
      <c r="DT95" s="443"/>
      <c r="DU95" s="443"/>
      <c r="DV95" s="443"/>
      <c r="DW95" s="443"/>
      <c r="DX95" s="443"/>
    </row>
    <row r="96" spans="46:128" s="270" customFormat="1" ht="15" x14ac:dyDescent="0.25">
      <c r="AT96" s="443"/>
      <c r="AU96" s="443"/>
      <c r="AV96" s="443"/>
      <c r="AW96" s="443"/>
      <c r="AX96" s="443"/>
      <c r="AY96" s="443"/>
      <c r="AZ96" s="443"/>
      <c r="BA96" s="443"/>
      <c r="BB96" s="443"/>
      <c r="BC96" s="443"/>
      <c r="BD96" s="443"/>
      <c r="BE96" s="443"/>
      <c r="BF96" s="443"/>
      <c r="BG96" s="443"/>
      <c r="BH96" s="443"/>
      <c r="BI96" s="443"/>
      <c r="BJ96" s="443"/>
      <c r="BK96" s="443"/>
      <c r="BL96" s="443"/>
      <c r="BM96" s="443"/>
      <c r="BN96" s="443"/>
      <c r="BO96" s="443"/>
      <c r="BP96" s="443"/>
      <c r="BQ96" s="443"/>
      <c r="BR96" s="443"/>
      <c r="BS96" s="443"/>
      <c r="BT96" s="443"/>
      <c r="BU96" s="443"/>
      <c r="BV96" s="443"/>
      <c r="BW96" s="443"/>
      <c r="BX96" s="443"/>
      <c r="BY96" s="443"/>
      <c r="BZ96" s="443"/>
      <c r="CA96" s="443"/>
      <c r="CB96" s="443"/>
      <c r="CC96" s="443"/>
      <c r="CD96" s="443"/>
      <c r="CE96" s="443"/>
      <c r="CF96" s="443"/>
      <c r="CG96" s="443"/>
      <c r="CH96" s="443"/>
      <c r="CI96" s="443"/>
      <c r="CJ96" s="443"/>
      <c r="CK96" s="443"/>
      <c r="CL96" s="443"/>
      <c r="CM96" s="443"/>
      <c r="CN96" s="443"/>
      <c r="CO96" s="443"/>
      <c r="CP96" s="443"/>
      <c r="CQ96" s="443"/>
      <c r="CR96" s="443"/>
      <c r="CS96" s="443"/>
      <c r="CT96" s="443"/>
      <c r="CU96" s="443"/>
      <c r="CV96" s="443"/>
      <c r="CW96" s="443"/>
      <c r="CX96" s="443"/>
      <c r="CY96" s="443"/>
      <c r="CZ96" s="443"/>
      <c r="DA96" s="443"/>
      <c r="DB96" s="443"/>
      <c r="DC96" s="443"/>
      <c r="DD96" s="443"/>
      <c r="DE96" s="443"/>
      <c r="DF96" s="443"/>
      <c r="DG96" s="443"/>
      <c r="DH96" s="443"/>
      <c r="DI96" s="443"/>
      <c r="DJ96" s="443"/>
      <c r="DK96" s="443"/>
      <c r="DL96" s="443"/>
      <c r="DM96" s="443"/>
      <c r="DN96" s="443"/>
      <c r="DO96" s="443"/>
      <c r="DP96" s="443"/>
      <c r="DQ96" s="443"/>
      <c r="DR96" s="443"/>
      <c r="DS96" s="443"/>
      <c r="DT96" s="443"/>
      <c r="DU96" s="443"/>
      <c r="DV96" s="443"/>
      <c r="DW96" s="443"/>
      <c r="DX96" s="443"/>
    </row>
    <row r="97" spans="46:128" s="270" customFormat="1" ht="15" x14ac:dyDescent="0.25">
      <c r="AT97" s="443"/>
      <c r="AU97" s="443"/>
      <c r="AV97" s="443"/>
      <c r="AW97" s="443"/>
      <c r="AX97" s="443"/>
      <c r="AY97" s="443"/>
      <c r="AZ97" s="443"/>
      <c r="BA97" s="443"/>
      <c r="BB97" s="443"/>
      <c r="BC97" s="443"/>
      <c r="BD97" s="443"/>
      <c r="BE97" s="443"/>
      <c r="BF97" s="443"/>
      <c r="BG97" s="443"/>
      <c r="BH97" s="443"/>
      <c r="BI97" s="443"/>
      <c r="BJ97" s="443"/>
      <c r="BK97" s="443"/>
      <c r="BL97" s="443"/>
      <c r="BM97" s="443"/>
      <c r="BN97" s="443"/>
      <c r="BO97" s="443"/>
      <c r="BP97" s="443"/>
      <c r="BQ97" s="443"/>
      <c r="BR97" s="443"/>
      <c r="BS97" s="443"/>
      <c r="BT97" s="443"/>
      <c r="BU97" s="443"/>
      <c r="BV97" s="443"/>
      <c r="BW97" s="443"/>
      <c r="BX97" s="443"/>
      <c r="BY97" s="443"/>
      <c r="BZ97" s="443"/>
      <c r="CA97" s="443"/>
      <c r="CB97" s="443"/>
      <c r="CC97" s="443"/>
      <c r="CD97" s="443"/>
      <c r="CE97" s="443"/>
      <c r="CF97" s="443"/>
      <c r="CG97" s="443"/>
      <c r="CH97" s="443"/>
      <c r="CI97" s="443"/>
      <c r="CJ97" s="443"/>
      <c r="CK97" s="443"/>
      <c r="CL97" s="443"/>
      <c r="CM97" s="443"/>
      <c r="CN97" s="443"/>
      <c r="CO97" s="443"/>
      <c r="CP97" s="443"/>
      <c r="CQ97" s="443"/>
      <c r="CR97" s="443"/>
      <c r="CS97" s="443"/>
      <c r="CT97" s="443"/>
      <c r="CU97" s="443"/>
      <c r="CV97" s="443"/>
      <c r="CW97" s="443"/>
      <c r="CX97" s="443"/>
      <c r="CY97" s="443"/>
      <c r="CZ97" s="443"/>
      <c r="DA97" s="443"/>
      <c r="DB97" s="443"/>
      <c r="DC97" s="443"/>
      <c r="DD97" s="443"/>
      <c r="DE97" s="443"/>
      <c r="DF97" s="443"/>
      <c r="DG97" s="443"/>
      <c r="DH97" s="443"/>
      <c r="DI97" s="443"/>
      <c r="DJ97" s="443"/>
      <c r="DK97" s="443"/>
      <c r="DL97" s="443"/>
      <c r="DM97" s="443"/>
      <c r="DN97" s="443"/>
      <c r="DO97" s="443"/>
      <c r="DP97" s="443"/>
      <c r="DQ97" s="443"/>
      <c r="DR97" s="443"/>
      <c r="DS97" s="443"/>
      <c r="DT97" s="443"/>
      <c r="DU97" s="443"/>
      <c r="DV97" s="443"/>
      <c r="DW97" s="443"/>
      <c r="DX97" s="443"/>
    </row>
    <row r="98" spans="46:128" s="270" customFormat="1" ht="15" x14ac:dyDescent="0.25">
      <c r="AT98" s="443"/>
      <c r="AU98" s="443"/>
      <c r="AV98" s="443"/>
      <c r="AW98" s="443"/>
      <c r="AX98" s="443"/>
      <c r="AY98" s="443"/>
      <c r="AZ98" s="443"/>
      <c r="BA98" s="443"/>
      <c r="BB98" s="443"/>
      <c r="BC98" s="443"/>
      <c r="BD98" s="443"/>
      <c r="BE98" s="443"/>
      <c r="BF98" s="443"/>
      <c r="BG98" s="443"/>
      <c r="BH98" s="443"/>
      <c r="BI98" s="443"/>
      <c r="BJ98" s="443"/>
      <c r="BK98" s="443"/>
      <c r="BL98" s="443"/>
      <c r="BM98" s="443"/>
      <c r="BN98" s="443"/>
      <c r="BO98" s="443"/>
      <c r="BP98" s="443"/>
      <c r="BQ98" s="443"/>
      <c r="BR98" s="443"/>
      <c r="BS98" s="443"/>
      <c r="BT98" s="443"/>
      <c r="BU98" s="443"/>
      <c r="BV98" s="443"/>
      <c r="BW98" s="443"/>
      <c r="BX98" s="443"/>
      <c r="BY98" s="443"/>
      <c r="BZ98" s="443"/>
      <c r="CA98" s="443"/>
      <c r="CB98" s="443"/>
      <c r="CC98" s="443"/>
      <c r="CD98" s="443"/>
      <c r="CE98" s="443"/>
      <c r="CF98" s="443"/>
      <c r="CG98" s="443"/>
      <c r="CH98" s="443"/>
      <c r="CI98" s="443"/>
      <c r="CJ98" s="443"/>
      <c r="CK98" s="443"/>
      <c r="CL98" s="443"/>
      <c r="CM98" s="443"/>
      <c r="CN98" s="443"/>
      <c r="CO98" s="443"/>
      <c r="CP98" s="443"/>
      <c r="CQ98" s="443"/>
      <c r="CR98" s="443"/>
      <c r="CS98" s="443"/>
      <c r="CT98" s="443"/>
      <c r="CU98" s="443"/>
      <c r="CV98" s="443"/>
      <c r="CW98" s="443"/>
      <c r="CX98" s="443"/>
      <c r="CY98" s="443"/>
      <c r="CZ98" s="443"/>
      <c r="DA98" s="443"/>
      <c r="DB98" s="443"/>
      <c r="DC98" s="443"/>
      <c r="DD98" s="443"/>
      <c r="DE98" s="443"/>
      <c r="DF98" s="443"/>
      <c r="DG98" s="443"/>
      <c r="DH98" s="443"/>
      <c r="DI98" s="443"/>
      <c r="DJ98" s="443"/>
      <c r="DK98" s="443"/>
      <c r="DL98" s="443"/>
      <c r="DM98" s="443"/>
      <c r="DN98" s="443"/>
      <c r="DO98" s="443"/>
      <c r="DP98" s="443"/>
      <c r="DQ98" s="443"/>
      <c r="DR98" s="443"/>
      <c r="DS98" s="443"/>
      <c r="DT98" s="443"/>
      <c r="DU98" s="443"/>
      <c r="DV98" s="443"/>
      <c r="DW98" s="443"/>
      <c r="DX98" s="443"/>
    </row>
    <row r="99" spans="46:128" s="270" customFormat="1" ht="15" x14ac:dyDescent="0.25">
      <c r="AT99" s="443"/>
      <c r="AU99" s="443"/>
      <c r="AV99" s="443"/>
      <c r="AW99" s="443"/>
      <c r="AX99" s="443"/>
      <c r="AY99" s="443"/>
      <c r="AZ99" s="443"/>
      <c r="BA99" s="443"/>
      <c r="BB99" s="443"/>
      <c r="BC99" s="443"/>
      <c r="BD99" s="443"/>
      <c r="BE99" s="443"/>
      <c r="BF99" s="443"/>
      <c r="BG99" s="443"/>
      <c r="BH99" s="443"/>
      <c r="BI99" s="443"/>
      <c r="BJ99" s="443"/>
      <c r="BK99" s="443"/>
      <c r="BL99" s="443"/>
      <c r="BM99" s="443"/>
      <c r="BN99" s="443"/>
      <c r="BO99" s="443"/>
      <c r="BP99" s="443"/>
      <c r="BQ99" s="443"/>
      <c r="BR99" s="443"/>
      <c r="BS99" s="443"/>
      <c r="BT99" s="443"/>
      <c r="BU99" s="443"/>
      <c r="BV99" s="443"/>
      <c r="BW99" s="443"/>
      <c r="BX99" s="443"/>
      <c r="BY99" s="443"/>
      <c r="BZ99" s="443"/>
      <c r="CA99" s="443"/>
      <c r="CB99" s="443"/>
      <c r="CC99" s="443"/>
      <c r="CD99" s="443"/>
      <c r="CE99" s="443"/>
      <c r="CF99" s="443"/>
      <c r="CG99" s="443"/>
      <c r="CH99" s="443"/>
      <c r="CI99" s="443"/>
      <c r="CJ99" s="443"/>
      <c r="CK99" s="443"/>
      <c r="CL99" s="443"/>
      <c r="CM99" s="443"/>
      <c r="CN99" s="443"/>
      <c r="CO99" s="443"/>
      <c r="CP99" s="443"/>
      <c r="CQ99" s="443"/>
      <c r="CR99" s="443"/>
      <c r="CS99" s="443"/>
      <c r="CT99" s="443"/>
      <c r="CU99" s="443"/>
      <c r="CV99" s="443"/>
      <c r="CW99" s="443"/>
      <c r="CX99" s="443"/>
      <c r="CY99" s="443"/>
      <c r="CZ99" s="443"/>
      <c r="DA99" s="443"/>
      <c r="DB99" s="443"/>
      <c r="DC99" s="443"/>
      <c r="DD99" s="443"/>
      <c r="DE99" s="443"/>
      <c r="DF99" s="443"/>
      <c r="DG99" s="443"/>
      <c r="DH99" s="443"/>
      <c r="DI99" s="443"/>
      <c r="DJ99" s="443"/>
      <c r="DK99" s="443"/>
      <c r="DL99" s="443"/>
      <c r="DM99" s="443"/>
      <c r="DN99" s="443"/>
      <c r="DO99" s="443"/>
      <c r="DP99" s="443"/>
      <c r="DQ99" s="443"/>
      <c r="DR99" s="443"/>
      <c r="DS99" s="443"/>
      <c r="DT99" s="443"/>
      <c r="DU99" s="443"/>
      <c r="DV99" s="443"/>
      <c r="DW99" s="443"/>
      <c r="DX99" s="443"/>
    </row>
    <row r="100" spans="46:128" s="270" customFormat="1" ht="15" x14ac:dyDescent="0.25">
      <c r="AT100" s="443"/>
      <c r="AU100" s="443"/>
      <c r="AV100" s="443"/>
      <c r="AW100" s="443"/>
      <c r="AX100" s="443"/>
      <c r="AY100" s="443"/>
      <c r="AZ100" s="443"/>
      <c r="BA100" s="443"/>
      <c r="BB100" s="443"/>
      <c r="BC100" s="443"/>
      <c r="BD100" s="443"/>
      <c r="BE100" s="443"/>
      <c r="BF100" s="443"/>
      <c r="BG100" s="443"/>
      <c r="BH100" s="443"/>
      <c r="BI100" s="443"/>
      <c r="BJ100" s="443"/>
      <c r="BK100" s="443"/>
      <c r="BL100" s="443"/>
      <c r="BM100" s="443"/>
      <c r="BN100" s="443"/>
      <c r="BO100" s="443"/>
      <c r="BP100" s="443"/>
      <c r="BQ100" s="443"/>
      <c r="BR100" s="443"/>
      <c r="BS100" s="443"/>
      <c r="BT100" s="443"/>
      <c r="BU100" s="443"/>
      <c r="BV100" s="443"/>
      <c r="BW100" s="443"/>
      <c r="BX100" s="443"/>
      <c r="BY100" s="443"/>
      <c r="BZ100" s="443"/>
      <c r="CA100" s="443"/>
      <c r="CB100" s="443"/>
      <c r="CC100" s="443"/>
      <c r="CD100" s="443"/>
      <c r="CE100" s="443"/>
      <c r="CF100" s="443"/>
      <c r="CG100" s="443"/>
      <c r="CH100" s="443"/>
      <c r="CI100" s="443"/>
      <c r="CJ100" s="443"/>
      <c r="CK100" s="443"/>
      <c r="CL100" s="443"/>
      <c r="CM100" s="443"/>
      <c r="CN100" s="443"/>
      <c r="CO100" s="443"/>
      <c r="CP100" s="443"/>
      <c r="CQ100" s="443"/>
      <c r="CR100" s="443"/>
      <c r="CS100" s="443"/>
      <c r="CT100" s="443"/>
      <c r="CU100" s="443"/>
      <c r="CV100" s="443"/>
      <c r="CW100" s="443"/>
      <c r="CX100" s="443"/>
      <c r="CY100" s="443"/>
      <c r="CZ100" s="443"/>
      <c r="DA100" s="443"/>
      <c r="DB100" s="443"/>
      <c r="DC100" s="443"/>
      <c r="DD100" s="443"/>
      <c r="DE100" s="443"/>
      <c r="DF100" s="443"/>
      <c r="DG100" s="443"/>
      <c r="DH100" s="443"/>
      <c r="DI100" s="443"/>
      <c r="DJ100" s="443"/>
      <c r="DK100" s="443"/>
      <c r="DL100" s="443"/>
      <c r="DM100" s="443"/>
      <c r="DN100" s="443"/>
      <c r="DO100" s="443"/>
      <c r="DP100" s="443"/>
      <c r="DQ100" s="443"/>
      <c r="DR100" s="443"/>
      <c r="DS100" s="443"/>
      <c r="DT100" s="443"/>
      <c r="DU100" s="443"/>
      <c r="DV100" s="443"/>
      <c r="DW100" s="443"/>
      <c r="DX100" s="443"/>
    </row>
    <row r="101" spans="46:128" s="270" customFormat="1" ht="15" x14ac:dyDescent="0.25">
      <c r="AT101" s="443"/>
      <c r="AU101" s="443"/>
      <c r="AV101" s="443"/>
      <c r="AW101" s="443"/>
      <c r="AX101" s="443"/>
      <c r="AY101" s="443"/>
      <c r="AZ101" s="443"/>
      <c r="BA101" s="443"/>
      <c r="BB101" s="443"/>
      <c r="BC101" s="443"/>
      <c r="BD101" s="443"/>
      <c r="BE101" s="443"/>
      <c r="BF101" s="443"/>
      <c r="BG101" s="443"/>
      <c r="BH101" s="443"/>
      <c r="BI101" s="443"/>
      <c r="BJ101" s="443"/>
      <c r="BK101" s="443"/>
      <c r="BL101" s="443"/>
      <c r="BM101" s="443"/>
      <c r="BN101" s="443"/>
      <c r="BO101" s="443"/>
      <c r="BP101" s="443"/>
      <c r="BQ101" s="443"/>
      <c r="BR101" s="443"/>
      <c r="BS101" s="443"/>
      <c r="BT101" s="443"/>
      <c r="BU101" s="443"/>
      <c r="BV101" s="443"/>
      <c r="BW101" s="443"/>
      <c r="BX101" s="443"/>
      <c r="BY101" s="443"/>
      <c r="BZ101" s="443"/>
      <c r="CA101" s="443"/>
      <c r="CB101" s="443"/>
      <c r="CC101" s="443"/>
      <c r="CD101" s="443"/>
      <c r="CE101" s="443"/>
      <c r="CF101" s="443"/>
      <c r="CG101" s="443"/>
      <c r="CH101" s="443"/>
      <c r="CI101" s="443"/>
      <c r="CJ101" s="443"/>
      <c r="CK101" s="443"/>
      <c r="CL101" s="443"/>
      <c r="CM101" s="443"/>
      <c r="CN101" s="443"/>
      <c r="CO101" s="443"/>
      <c r="CP101" s="443"/>
      <c r="CQ101" s="443"/>
      <c r="CR101" s="443"/>
      <c r="CS101" s="443"/>
      <c r="CT101" s="443"/>
      <c r="CU101" s="443"/>
      <c r="CV101" s="443"/>
      <c r="CW101" s="443"/>
      <c r="CX101" s="443"/>
      <c r="CY101" s="443"/>
      <c r="CZ101" s="443"/>
      <c r="DA101" s="443"/>
      <c r="DB101" s="443"/>
      <c r="DC101" s="443"/>
      <c r="DD101" s="443"/>
      <c r="DE101" s="443"/>
      <c r="DF101" s="443"/>
      <c r="DG101" s="443"/>
      <c r="DH101" s="443"/>
      <c r="DI101" s="443"/>
      <c r="DJ101" s="443"/>
      <c r="DK101" s="443"/>
      <c r="DL101" s="443"/>
      <c r="DM101" s="443"/>
      <c r="DN101" s="443"/>
      <c r="DO101" s="443"/>
      <c r="DP101" s="443"/>
      <c r="DQ101" s="443"/>
      <c r="DR101" s="443"/>
      <c r="DS101" s="443"/>
      <c r="DT101" s="443"/>
      <c r="DU101" s="443"/>
      <c r="DV101" s="443"/>
      <c r="DW101" s="443"/>
      <c r="DX101" s="443"/>
    </row>
    <row r="102" spans="46:128" s="270" customFormat="1" ht="15" x14ac:dyDescent="0.25">
      <c r="AT102" s="443"/>
      <c r="AU102" s="443"/>
      <c r="AV102" s="443"/>
      <c r="AW102" s="443"/>
      <c r="AX102" s="443"/>
      <c r="AY102" s="443"/>
      <c r="AZ102" s="443"/>
      <c r="BA102" s="443"/>
      <c r="BB102" s="443"/>
      <c r="BC102" s="443"/>
      <c r="BD102" s="443"/>
      <c r="BE102" s="443"/>
      <c r="BF102" s="443"/>
      <c r="BG102" s="443"/>
      <c r="BH102" s="443"/>
      <c r="BI102" s="443"/>
      <c r="BJ102" s="443"/>
      <c r="BK102" s="443"/>
      <c r="BL102" s="443"/>
      <c r="BM102" s="443"/>
      <c r="BN102" s="443"/>
      <c r="BO102" s="443"/>
      <c r="BP102" s="443"/>
      <c r="BQ102" s="443"/>
      <c r="BR102" s="443"/>
      <c r="BS102" s="443"/>
      <c r="BT102" s="443"/>
      <c r="BU102" s="443"/>
      <c r="BV102" s="443"/>
      <c r="BW102" s="443"/>
      <c r="BX102" s="443"/>
      <c r="BY102" s="443"/>
      <c r="BZ102" s="443"/>
      <c r="CA102" s="443"/>
      <c r="CB102" s="443"/>
      <c r="CC102" s="443"/>
      <c r="CD102" s="443"/>
      <c r="CE102" s="443"/>
      <c r="CF102" s="443"/>
      <c r="CG102" s="443"/>
      <c r="CH102" s="443"/>
      <c r="CI102" s="443"/>
      <c r="CJ102" s="443"/>
      <c r="CK102" s="443"/>
      <c r="CL102" s="443"/>
      <c r="CM102" s="443"/>
      <c r="CN102" s="443"/>
      <c r="CO102" s="443"/>
      <c r="CP102" s="443"/>
      <c r="CQ102" s="443"/>
      <c r="CR102" s="443"/>
      <c r="CS102" s="443"/>
      <c r="CT102" s="443"/>
      <c r="CU102" s="443"/>
      <c r="CV102" s="443"/>
      <c r="CW102" s="443"/>
      <c r="CX102" s="443"/>
      <c r="CY102" s="443"/>
      <c r="CZ102" s="443"/>
      <c r="DA102" s="443"/>
      <c r="DB102" s="443"/>
      <c r="DC102" s="443"/>
      <c r="DD102" s="443"/>
      <c r="DE102" s="443"/>
      <c r="DF102" s="443"/>
      <c r="DG102" s="443"/>
      <c r="DH102" s="443"/>
      <c r="DI102" s="443"/>
      <c r="DJ102" s="443"/>
      <c r="DK102" s="443"/>
      <c r="DL102" s="443"/>
      <c r="DM102" s="443"/>
      <c r="DN102" s="443"/>
      <c r="DO102" s="443"/>
      <c r="DP102" s="443"/>
      <c r="DQ102" s="443"/>
      <c r="DR102" s="443"/>
      <c r="DS102" s="443"/>
      <c r="DT102" s="443"/>
      <c r="DU102" s="443"/>
      <c r="DV102" s="443"/>
      <c r="DW102" s="443"/>
      <c r="DX102" s="443"/>
    </row>
    <row r="103" spans="46:128" s="270" customFormat="1" ht="15" x14ac:dyDescent="0.25">
      <c r="AT103" s="443"/>
      <c r="AU103" s="443"/>
      <c r="AV103" s="443"/>
      <c r="AW103" s="443"/>
      <c r="AX103" s="443"/>
      <c r="AY103" s="443"/>
      <c r="AZ103" s="443"/>
      <c r="BA103" s="443"/>
      <c r="BB103" s="443"/>
      <c r="BC103" s="443"/>
      <c r="BD103" s="443"/>
      <c r="BE103" s="443"/>
      <c r="BF103" s="443"/>
      <c r="BG103" s="443"/>
      <c r="BH103" s="443"/>
      <c r="BI103" s="443"/>
      <c r="BJ103" s="443"/>
      <c r="BK103" s="443"/>
      <c r="BL103" s="443"/>
      <c r="BM103" s="443"/>
      <c r="BN103" s="443"/>
      <c r="BO103" s="443"/>
      <c r="BP103" s="443"/>
      <c r="BQ103" s="443"/>
      <c r="BR103" s="443"/>
      <c r="BS103" s="443"/>
      <c r="BT103" s="443"/>
      <c r="BU103" s="443"/>
      <c r="BV103" s="443"/>
      <c r="BW103" s="443"/>
      <c r="BX103" s="443"/>
      <c r="BY103" s="443"/>
      <c r="BZ103" s="443"/>
      <c r="CA103" s="443"/>
      <c r="CB103" s="443"/>
      <c r="CC103" s="443"/>
      <c r="CD103" s="443"/>
      <c r="CE103" s="443"/>
      <c r="CF103" s="443"/>
      <c r="CG103" s="443"/>
      <c r="CH103" s="443"/>
      <c r="CI103" s="443"/>
      <c r="CJ103" s="443"/>
      <c r="CK103" s="443"/>
      <c r="CL103" s="443"/>
      <c r="CM103" s="443"/>
      <c r="CN103" s="443"/>
      <c r="CO103" s="443"/>
      <c r="CP103" s="443"/>
      <c r="CQ103" s="443"/>
      <c r="CR103" s="443"/>
      <c r="CS103" s="443"/>
      <c r="CT103" s="443"/>
      <c r="CU103" s="443"/>
      <c r="CV103" s="443"/>
      <c r="CW103" s="443"/>
      <c r="CX103" s="443"/>
      <c r="CY103" s="443"/>
      <c r="CZ103" s="443"/>
      <c r="DA103" s="443"/>
      <c r="DB103" s="443"/>
      <c r="DC103" s="443"/>
      <c r="DD103" s="443"/>
      <c r="DE103" s="443"/>
      <c r="DF103" s="443"/>
      <c r="DG103" s="443"/>
      <c r="DH103" s="443"/>
      <c r="DI103" s="443"/>
      <c r="DJ103" s="443"/>
      <c r="DK103" s="443"/>
      <c r="DL103" s="443"/>
      <c r="DM103" s="443"/>
      <c r="DN103" s="443"/>
      <c r="DO103" s="443"/>
      <c r="DP103" s="443"/>
      <c r="DQ103" s="443"/>
      <c r="DR103" s="443"/>
      <c r="DS103" s="443"/>
      <c r="DT103" s="443"/>
      <c r="DU103" s="443"/>
      <c r="DV103" s="443"/>
      <c r="DW103" s="443"/>
      <c r="DX103" s="443"/>
    </row>
    <row r="104" spans="46:128" s="270" customFormat="1" ht="15" x14ac:dyDescent="0.25">
      <c r="AT104" s="443"/>
      <c r="AU104" s="443"/>
      <c r="AV104" s="443"/>
      <c r="AW104" s="443"/>
      <c r="AX104" s="443"/>
      <c r="AY104" s="443"/>
      <c r="AZ104" s="443"/>
      <c r="BA104" s="443"/>
      <c r="BB104" s="443"/>
      <c r="BC104" s="443"/>
      <c r="BD104" s="443"/>
      <c r="BE104" s="443"/>
      <c r="BF104" s="443"/>
      <c r="BG104" s="443"/>
      <c r="BH104" s="443"/>
      <c r="BI104" s="443"/>
      <c r="BJ104" s="443"/>
      <c r="BK104" s="443"/>
      <c r="BL104" s="443"/>
      <c r="BM104" s="443"/>
      <c r="BN104" s="443"/>
      <c r="BO104" s="443"/>
      <c r="BP104" s="443"/>
      <c r="BQ104" s="443"/>
      <c r="BR104" s="443"/>
      <c r="BS104" s="443"/>
      <c r="BT104" s="443"/>
      <c r="BU104" s="443"/>
      <c r="BV104" s="443"/>
      <c r="BW104" s="443"/>
      <c r="BX104" s="443"/>
      <c r="BY104" s="443"/>
      <c r="BZ104" s="443"/>
      <c r="CA104" s="443"/>
      <c r="CB104" s="443"/>
      <c r="CC104" s="443"/>
      <c r="CD104" s="443"/>
      <c r="CE104" s="443"/>
      <c r="CF104" s="443"/>
      <c r="CG104" s="443"/>
      <c r="CH104" s="443"/>
      <c r="CI104" s="443"/>
      <c r="CJ104" s="443"/>
      <c r="CK104" s="443"/>
      <c r="CL104" s="443"/>
      <c r="CM104" s="443"/>
      <c r="CN104" s="443"/>
      <c r="CO104" s="443"/>
      <c r="CP104" s="443"/>
      <c r="CQ104" s="443"/>
      <c r="CR104" s="443"/>
      <c r="CS104" s="443"/>
      <c r="CT104" s="443"/>
      <c r="CU104" s="443"/>
      <c r="CV104" s="443"/>
      <c r="CW104" s="443"/>
      <c r="CX104" s="443"/>
      <c r="CY104" s="443"/>
      <c r="CZ104" s="443"/>
      <c r="DA104" s="443"/>
      <c r="DB104" s="443"/>
      <c r="DC104" s="443"/>
      <c r="DD104" s="443"/>
      <c r="DE104" s="443"/>
      <c r="DF104" s="443"/>
      <c r="DG104" s="443"/>
      <c r="DH104" s="443"/>
      <c r="DI104" s="443"/>
      <c r="DJ104" s="443"/>
      <c r="DK104" s="443"/>
      <c r="DL104" s="443"/>
      <c r="DM104" s="443"/>
      <c r="DN104" s="443"/>
      <c r="DO104" s="443"/>
      <c r="DP104" s="443"/>
      <c r="DQ104" s="443"/>
      <c r="DR104" s="443"/>
      <c r="DS104" s="443"/>
      <c r="DT104" s="443"/>
      <c r="DU104" s="443"/>
      <c r="DV104" s="443"/>
      <c r="DW104" s="443"/>
      <c r="DX104" s="443"/>
    </row>
    <row r="105" spans="46:128" s="270" customFormat="1" ht="15" x14ac:dyDescent="0.25">
      <c r="AT105" s="443"/>
      <c r="AU105" s="443"/>
      <c r="AV105" s="443"/>
      <c r="AW105" s="443"/>
      <c r="AX105" s="443"/>
      <c r="AY105" s="443"/>
      <c r="AZ105" s="443"/>
      <c r="BA105" s="443"/>
      <c r="BB105" s="443"/>
      <c r="BC105" s="443"/>
      <c r="BD105" s="443"/>
      <c r="BE105" s="443"/>
      <c r="BF105" s="443"/>
      <c r="BG105" s="443"/>
      <c r="BH105" s="443"/>
      <c r="BI105" s="443"/>
      <c r="BJ105" s="443"/>
      <c r="BK105" s="443"/>
      <c r="BL105" s="443"/>
      <c r="BM105" s="443"/>
      <c r="BN105" s="443"/>
      <c r="BO105" s="443"/>
      <c r="BP105" s="443"/>
      <c r="BQ105" s="443"/>
      <c r="BR105" s="443"/>
      <c r="BS105" s="443"/>
      <c r="BT105" s="443"/>
      <c r="BU105" s="443"/>
      <c r="BV105" s="443"/>
      <c r="BW105" s="443"/>
      <c r="BX105" s="443"/>
      <c r="BY105" s="443"/>
      <c r="BZ105" s="443"/>
      <c r="CA105" s="443"/>
      <c r="CB105" s="443"/>
      <c r="CC105" s="443"/>
      <c r="CD105" s="443"/>
      <c r="CE105" s="443"/>
      <c r="CF105" s="443"/>
      <c r="CG105" s="443"/>
      <c r="CH105" s="443"/>
      <c r="CI105" s="443"/>
      <c r="CJ105" s="443"/>
      <c r="CK105" s="443"/>
      <c r="CL105" s="443"/>
      <c r="CM105" s="443"/>
      <c r="CN105" s="443"/>
      <c r="CO105" s="443"/>
      <c r="CP105" s="443"/>
      <c r="CQ105" s="443"/>
      <c r="CR105" s="443"/>
      <c r="CS105" s="443"/>
      <c r="CT105" s="443"/>
      <c r="CU105" s="443"/>
      <c r="CV105" s="443"/>
      <c r="CW105" s="443"/>
      <c r="CX105" s="443"/>
      <c r="CY105" s="443"/>
      <c r="CZ105" s="443"/>
      <c r="DA105" s="443"/>
      <c r="DB105" s="443"/>
      <c r="DC105" s="443"/>
      <c r="DD105" s="443"/>
      <c r="DE105" s="443"/>
      <c r="DF105" s="443"/>
      <c r="DG105" s="443"/>
      <c r="DH105" s="443"/>
      <c r="DI105" s="443"/>
      <c r="DJ105" s="443"/>
      <c r="DK105" s="443"/>
      <c r="DL105" s="443"/>
      <c r="DM105" s="443"/>
      <c r="DN105" s="443"/>
      <c r="DO105" s="443"/>
      <c r="DP105" s="443"/>
      <c r="DQ105" s="443"/>
      <c r="DR105" s="443"/>
      <c r="DS105" s="443"/>
      <c r="DT105" s="443"/>
      <c r="DU105" s="443"/>
      <c r="DV105" s="443"/>
      <c r="DW105" s="443"/>
      <c r="DX105" s="443"/>
    </row>
    <row r="106" spans="46:128" s="270" customFormat="1" ht="15" x14ac:dyDescent="0.25">
      <c r="AT106" s="443"/>
      <c r="AU106" s="443"/>
      <c r="AV106" s="443"/>
      <c r="AW106" s="443"/>
      <c r="AX106" s="443"/>
      <c r="AY106" s="443"/>
      <c r="AZ106" s="443"/>
      <c r="BA106" s="443"/>
      <c r="BB106" s="443"/>
      <c r="BC106" s="443"/>
      <c r="BD106" s="443"/>
      <c r="BE106" s="443"/>
      <c r="BF106" s="443"/>
      <c r="BG106" s="443"/>
      <c r="BH106" s="443"/>
      <c r="BI106" s="443"/>
      <c r="BJ106" s="443"/>
      <c r="BK106" s="443"/>
      <c r="BL106" s="443"/>
      <c r="BM106" s="443"/>
      <c r="BN106" s="443"/>
      <c r="BO106" s="443"/>
      <c r="BP106" s="443"/>
      <c r="BQ106" s="443"/>
      <c r="BR106" s="443"/>
      <c r="BS106" s="443"/>
      <c r="BT106" s="443"/>
      <c r="BU106" s="443"/>
      <c r="BV106" s="443"/>
      <c r="BW106" s="443"/>
      <c r="BX106" s="443"/>
      <c r="BY106" s="443"/>
      <c r="BZ106" s="443"/>
      <c r="CA106" s="443"/>
      <c r="CB106" s="443"/>
      <c r="CC106" s="443"/>
      <c r="CD106" s="443"/>
      <c r="CE106" s="443"/>
      <c r="CF106" s="443"/>
      <c r="CG106" s="443"/>
      <c r="CH106" s="443"/>
      <c r="CI106" s="443"/>
      <c r="CJ106" s="443"/>
      <c r="CK106" s="443"/>
      <c r="CL106" s="443"/>
      <c r="CM106" s="443"/>
      <c r="CN106" s="443"/>
      <c r="CO106" s="443"/>
      <c r="CP106" s="443"/>
      <c r="CQ106" s="443"/>
      <c r="CR106" s="443"/>
      <c r="CS106" s="443"/>
      <c r="CT106" s="443"/>
      <c r="CU106" s="443"/>
      <c r="CV106" s="443"/>
      <c r="CW106" s="443"/>
      <c r="CX106" s="443"/>
      <c r="CY106" s="443"/>
      <c r="CZ106" s="443"/>
      <c r="DA106" s="443"/>
      <c r="DB106" s="443"/>
      <c r="DC106" s="443"/>
      <c r="DD106" s="443"/>
      <c r="DE106" s="443"/>
      <c r="DF106" s="443"/>
      <c r="DG106" s="443"/>
      <c r="DH106" s="443"/>
      <c r="DI106" s="443"/>
      <c r="DJ106" s="443"/>
      <c r="DK106" s="443"/>
      <c r="DL106" s="443"/>
      <c r="DM106" s="443"/>
      <c r="DN106" s="443"/>
      <c r="DO106" s="443"/>
      <c r="DP106" s="443"/>
      <c r="DQ106" s="443"/>
      <c r="DR106" s="443"/>
      <c r="DS106" s="443"/>
      <c r="DT106" s="443"/>
      <c r="DU106" s="443"/>
      <c r="DV106" s="443"/>
      <c r="DW106" s="443"/>
      <c r="DX106" s="443"/>
    </row>
    <row r="107" spans="46:128" s="270" customFormat="1" ht="15" x14ac:dyDescent="0.25">
      <c r="AT107" s="443"/>
      <c r="AU107" s="443"/>
      <c r="AV107" s="443"/>
      <c r="AW107" s="443"/>
      <c r="AX107" s="443"/>
      <c r="AY107" s="443"/>
      <c r="AZ107" s="443"/>
      <c r="BA107" s="443"/>
      <c r="BB107" s="443"/>
      <c r="BC107" s="443"/>
      <c r="BD107" s="443"/>
      <c r="BE107" s="443"/>
      <c r="BF107" s="443"/>
      <c r="BG107" s="443"/>
      <c r="BH107" s="443"/>
      <c r="BI107" s="443"/>
      <c r="BJ107" s="443"/>
      <c r="BK107" s="443"/>
      <c r="BL107" s="443"/>
      <c r="BM107" s="443"/>
      <c r="BN107" s="443"/>
      <c r="BO107" s="443"/>
      <c r="BP107" s="443"/>
      <c r="BQ107" s="443"/>
      <c r="BR107" s="443"/>
      <c r="BS107" s="443"/>
      <c r="BT107" s="443"/>
      <c r="BU107" s="443"/>
      <c r="BV107" s="443"/>
      <c r="BW107" s="443"/>
      <c r="BX107" s="443"/>
      <c r="BY107" s="443"/>
      <c r="BZ107" s="443"/>
      <c r="CA107" s="443"/>
      <c r="CB107" s="443"/>
      <c r="CC107" s="443"/>
      <c r="CD107" s="443"/>
      <c r="CE107" s="443"/>
      <c r="CF107" s="443"/>
      <c r="CG107" s="443"/>
      <c r="CH107" s="443"/>
      <c r="CI107" s="443"/>
      <c r="CJ107" s="443"/>
      <c r="CK107" s="443"/>
      <c r="CL107" s="443"/>
      <c r="CM107" s="443"/>
      <c r="CN107" s="443"/>
      <c r="CO107" s="443"/>
      <c r="CP107" s="443"/>
      <c r="CQ107" s="443"/>
      <c r="CR107" s="443"/>
      <c r="CS107" s="443"/>
      <c r="CT107" s="443"/>
      <c r="CU107" s="443"/>
      <c r="CV107" s="443"/>
      <c r="CW107" s="443"/>
      <c r="CX107" s="443"/>
      <c r="CY107" s="443"/>
      <c r="CZ107" s="443"/>
      <c r="DA107" s="443"/>
      <c r="DB107" s="443"/>
      <c r="DC107" s="443"/>
      <c r="DD107" s="443"/>
      <c r="DE107" s="443"/>
      <c r="DF107" s="443"/>
      <c r="DG107" s="443"/>
      <c r="DH107" s="443"/>
      <c r="DI107" s="443"/>
      <c r="DJ107" s="443"/>
      <c r="DK107" s="443"/>
      <c r="DL107" s="443"/>
      <c r="DM107" s="443"/>
      <c r="DN107" s="443"/>
      <c r="DO107" s="443"/>
      <c r="DP107" s="443"/>
      <c r="DQ107" s="443"/>
      <c r="DR107" s="443"/>
      <c r="DS107" s="443"/>
      <c r="DT107" s="443"/>
      <c r="DU107" s="443"/>
      <c r="DV107" s="443"/>
      <c r="DW107" s="443"/>
      <c r="DX107" s="443"/>
    </row>
    <row r="108" spans="46:128" s="270" customFormat="1" ht="15" x14ac:dyDescent="0.25">
      <c r="AT108" s="443"/>
      <c r="AU108" s="443"/>
      <c r="AV108" s="443"/>
      <c r="AW108" s="443"/>
      <c r="AX108" s="443"/>
      <c r="AY108" s="443"/>
      <c r="AZ108" s="443"/>
      <c r="BA108" s="443"/>
      <c r="BB108" s="443"/>
      <c r="BC108" s="443"/>
      <c r="BD108" s="443"/>
      <c r="BE108" s="443"/>
      <c r="BF108" s="443"/>
      <c r="BG108" s="443"/>
      <c r="BH108" s="443"/>
      <c r="BI108" s="443"/>
      <c r="BJ108" s="443"/>
      <c r="BK108" s="443"/>
      <c r="BL108" s="443"/>
      <c r="BM108" s="443"/>
      <c r="BN108" s="443"/>
      <c r="BO108" s="443"/>
      <c r="BP108" s="443"/>
      <c r="BQ108" s="443"/>
      <c r="BR108" s="443"/>
      <c r="BS108" s="443"/>
      <c r="BT108" s="443"/>
      <c r="BU108" s="443"/>
      <c r="BV108" s="443"/>
      <c r="BW108" s="443"/>
      <c r="BX108" s="443"/>
      <c r="BY108" s="443"/>
      <c r="BZ108" s="443"/>
      <c r="CA108" s="443"/>
      <c r="CB108" s="443"/>
      <c r="CC108" s="443"/>
      <c r="CD108" s="443"/>
      <c r="CE108" s="443"/>
      <c r="CF108" s="443"/>
      <c r="CG108" s="443"/>
      <c r="CH108" s="443"/>
      <c r="CI108" s="443"/>
      <c r="CJ108" s="443"/>
      <c r="CK108" s="443"/>
      <c r="CL108" s="443"/>
      <c r="CM108" s="443"/>
      <c r="CN108" s="443"/>
      <c r="CO108" s="443"/>
      <c r="CP108" s="443"/>
      <c r="CQ108" s="443"/>
      <c r="CR108" s="443"/>
      <c r="CS108" s="443"/>
      <c r="CT108" s="443"/>
      <c r="CU108" s="443"/>
      <c r="CV108" s="443"/>
      <c r="CW108" s="443"/>
      <c r="CX108" s="443"/>
      <c r="CY108" s="443"/>
      <c r="CZ108" s="443"/>
      <c r="DA108" s="443"/>
      <c r="DB108" s="443"/>
      <c r="DC108" s="443"/>
      <c r="DD108" s="443"/>
      <c r="DE108" s="443"/>
      <c r="DF108" s="443"/>
      <c r="DG108" s="443"/>
      <c r="DH108" s="443"/>
      <c r="DI108" s="443"/>
      <c r="DJ108" s="443"/>
      <c r="DK108" s="443"/>
      <c r="DL108" s="443"/>
      <c r="DM108" s="443"/>
      <c r="DN108" s="443"/>
      <c r="DO108" s="443"/>
      <c r="DP108" s="443"/>
      <c r="DQ108" s="443"/>
      <c r="DR108" s="443"/>
      <c r="DS108" s="443"/>
      <c r="DT108" s="443"/>
      <c r="DU108" s="443"/>
      <c r="DV108" s="443"/>
      <c r="DW108" s="443"/>
      <c r="DX108" s="443"/>
    </row>
    <row r="109" spans="46:128" s="270" customFormat="1" ht="15" x14ac:dyDescent="0.25">
      <c r="AT109" s="443"/>
      <c r="AU109" s="443"/>
      <c r="AV109" s="443"/>
      <c r="AW109" s="443"/>
      <c r="AX109" s="443"/>
      <c r="AY109" s="443"/>
      <c r="AZ109" s="443"/>
      <c r="BA109" s="443"/>
      <c r="BB109" s="443"/>
      <c r="BC109" s="443"/>
      <c r="BD109" s="443"/>
      <c r="BE109" s="443"/>
      <c r="BF109" s="443"/>
      <c r="BG109" s="443"/>
      <c r="BH109" s="443"/>
      <c r="BI109" s="443"/>
      <c r="BJ109" s="443"/>
      <c r="BK109" s="443"/>
      <c r="BL109" s="443"/>
      <c r="BM109" s="443"/>
      <c r="BN109" s="443"/>
      <c r="BO109" s="443"/>
      <c r="BP109" s="443"/>
      <c r="BQ109" s="443"/>
      <c r="BR109" s="443"/>
      <c r="BS109" s="443"/>
      <c r="BT109" s="443"/>
      <c r="BU109" s="443"/>
      <c r="BV109" s="443"/>
      <c r="BW109" s="443"/>
      <c r="BX109" s="443"/>
      <c r="BY109" s="443"/>
      <c r="BZ109" s="443"/>
      <c r="CA109" s="443"/>
      <c r="CB109" s="443"/>
      <c r="CC109" s="443"/>
      <c r="CD109" s="443"/>
      <c r="CE109" s="443"/>
      <c r="CF109" s="443"/>
      <c r="CG109" s="443"/>
      <c r="CH109" s="443"/>
      <c r="CI109" s="443"/>
      <c r="CJ109" s="443"/>
      <c r="CK109" s="443"/>
      <c r="CL109" s="443"/>
      <c r="CM109" s="443"/>
      <c r="CN109" s="443"/>
      <c r="CO109" s="443"/>
      <c r="CP109" s="443"/>
      <c r="CQ109" s="443"/>
      <c r="CR109" s="443"/>
      <c r="CS109" s="443"/>
      <c r="CT109" s="443"/>
      <c r="CU109" s="443"/>
      <c r="CV109" s="443"/>
      <c r="CW109" s="443"/>
      <c r="CX109" s="443"/>
      <c r="CY109" s="443"/>
      <c r="CZ109" s="443"/>
      <c r="DA109" s="443"/>
      <c r="DB109" s="443"/>
      <c r="DC109" s="443"/>
      <c r="DD109" s="443"/>
      <c r="DE109" s="443"/>
      <c r="DF109" s="443"/>
      <c r="DG109" s="443"/>
      <c r="DH109" s="443"/>
      <c r="DI109" s="443"/>
      <c r="DJ109" s="443"/>
      <c r="DK109" s="443"/>
      <c r="DL109" s="443"/>
      <c r="DM109" s="443"/>
      <c r="DN109" s="443"/>
      <c r="DO109" s="443"/>
      <c r="DP109" s="443"/>
      <c r="DQ109" s="443"/>
      <c r="DR109" s="443"/>
      <c r="DS109" s="443"/>
      <c r="DT109" s="443"/>
      <c r="DU109" s="443"/>
      <c r="DV109" s="443"/>
      <c r="DW109" s="443"/>
      <c r="DX109" s="443"/>
    </row>
    <row r="110" spans="46:128" s="270" customFormat="1" ht="15" x14ac:dyDescent="0.25">
      <c r="AT110" s="443"/>
      <c r="AU110" s="443"/>
      <c r="AV110" s="443"/>
      <c r="AW110" s="443"/>
      <c r="AX110" s="443"/>
      <c r="AY110" s="443"/>
      <c r="AZ110" s="443"/>
      <c r="BA110" s="443"/>
      <c r="BB110" s="443"/>
      <c r="BC110" s="443"/>
      <c r="BD110" s="443"/>
      <c r="BE110" s="443"/>
      <c r="BF110" s="443"/>
      <c r="BG110" s="443"/>
      <c r="BH110" s="443"/>
      <c r="BI110" s="443"/>
      <c r="BJ110" s="443"/>
      <c r="BK110" s="443"/>
      <c r="BL110" s="443"/>
      <c r="BM110" s="443"/>
      <c r="BN110" s="443"/>
      <c r="BO110" s="443"/>
      <c r="BP110" s="443"/>
      <c r="BQ110" s="443"/>
      <c r="BR110" s="443"/>
      <c r="BS110" s="443"/>
      <c r="BT110" s="443"/>
      <c r="BU110" s="443"/>
      <c r="BV110" s="443"/>
      <c r="BW110" s="443"/>
      <c r="BX110" s="443"/>
      <c r="BY110" s="443"/>
      <c r="BZ110" s="443"/>
      <c r="CA110" s="443"/>
      <c r="CB110" s="443"/>
      <c r="CC110" s="443"/>
      <c r="CD110" s="443"/>
      <c r="CE110" s="443"/>
      <c r="CF110" s="443"/>
      <c r="CG110" s="443"/>
      <c r="CH110" s="443"/>
      <c r="CI110" s="443"/>
      <c r="CJ110" s="443"/>
      <c r="CK110" s="443"/>
      <c r="CL110" s="443"/>
      <c r="CM110" s="443"/>
      <c r="CN110" s="443"/>
      <c r="CO110" s="443"/>
      <c r="CP110" s="443"/>
      <c r="CQ110" s="443"/>
      <c r="CR110" s="443"/>
      <c r="CS110" s="443"/>
      <c r="CT110" s="443"/>
      <c r="CU110" s="443"/>
      <c r="CV110" s="443"/>
      <c r="CW110" s="443"/>
      <c r="CX110" s="443"/>
      <c r="CY110" s="443"/>
      <c r="CZ110" s="443"/>
      <c r="DA110" s="443"/>
      <c r="DB110" s="443"/>
      <c r="DC110" s="443"/>
      <c r="DD110" s="443"/>
      <c r="DE110" s="443"/>
      <c r="DF110" s="443"/>
      <c r="DG110" s="443"/>
      <c r="DH110" s="443"/>
      <c r="DI110" s="443"/>
      <c r="DJ110" s="443"/>
      <c r="DK110" s="443"/>
      <c r="DL110" s="443"/>
      <c r="DM110" s="443"/>
      <c r="DN110" s="443"/>
      <c r="DO110" s="443"/>
      <c r="DP110" s="443"/>
      <c r="DQ110" s="443"/>
      <c r="DR110" s="443"/>
      <c r="DS110" s="443"/>
      <c r="DT110" s="443"/>
      <c r="DU110" s="443"/>
      <c r="DV110" s="443"/>
      <c r="DW110" s="443"/>
      <c r="DX110" s="443"/>
    </row>
    <row r="111" spans="46:128" s="270" customFormat="1" ht="15" x14ac:dyDescent="0.25">
      <c r="AT111" s="443"/>
      <c r="AU111" s="443"/>
      <c r="AV111" s="443"/>
      <c r="AW111" s="443"/>
      <c r="AX111" s="443"/>
      <c r="AY111" s="443"/>
      <c r="AZ111" s="443"/>
      <c r="BA111" s="443"/>
      <c r="BB111" s="443"/>
      <c r="BC111" s="443"/>
      <c r="BD111" s="443"/>
      <c r="BE111" s="443"/>
      <c r="BF111" s="443"/>
      <c r="BG111" s="443"/>
      <c r="BH111" s="443"/>
      <c r="BI111" s="443"/>
      <c r="BJ111" s="443"/>
      <c r="BK111" s="443"/>
      <c r="BL111" s="443"/>
      <c r="BM111" s="443"/>
      <c r="BN111" s="443"/>
      <c r="BO111" s="443"/>
      <c r="BP111" s="443"/>
      <c r="BQ111" s="443"/>
      <c r="BR111" s="443"/>
      <c r="BS111" s="443"/>
      <c r="BT111" s="443"/>
      <c r="BU111" s="443"/>
      <c r="BV111" s="443"/>
      <c r="BW111" s="443"/>
      <c r="BX111" s="443"/>
      <c r="BY111" s="443"/>
      <c r="BZ111" s="443"/>
      <c r="CA111" s="443"/>
      <c r="CB111" s="443"/>
      <c r="CC111" s="443"/>
      <c r="CD111" s="443"/>
      <c r="CE111" s="443"/>
      <c r="CF111" s="443"/>
      <c r="CG111" s="443"/>
      <c r="CH111" s="443"/>
      <c r="CI111" s="443"/>
      <c r="CJ111" s="443"/>
      <c r="CK111" s="443"/>
      <c r="CL111" s="443"/>
      <c r="CM111" s="443"/>
      <c r="CN111" s="443"/>
      <c r="CO111" s="443"/>
      <c r="CP111" s="443"/>
      <c r="CQ111" s="443"/>
      <c r="CR111" s="443"/>
      <c r="CS111" s="443"/>
      <c r="CT111" s="443"/>
      <c r="CU111" s="443"/>
      <c r="CV111" s="443"/>
      <c r="CW111" s="443"/>
      <c r="CX111" s="443"/>
      <c r="CY111" s="443"/>
      <c r="CZ111" s="443"/>
      <c r="DA111" s="443"/>
      <c r="DB111" s="443"/>
      <c r="DC111" s="443"/>
      <c r="DD111" s="443"/>
      <c r="DE111" s="443"/>
      <c r="DF111" s="443"/>
      <c r="DG111" s="443"/>
      <c r="DH111" s="443"/>
      <c r="DI111" s="443"/>
      <c r="DJ111" s="443"/>
      <c r="DK111" s="443"/>
      <c r="DL111" s="443"/>
      <c r="DM111" s="443"/>
      <c r="DN111" s="443"/>
      <c r="DO111" s="443"/>
      <c r="DP111" s="443"/>
      <c r="DQ111" s="443"/>
      <c r="DR111" s="443"/>
      <c r="DS111" s="443"/>
      <c r="DT111" s="443"/>
      <c r="DU111" s="443"/>
      <c r="DV111" s="443"/>
      <c r="DW111" s="443"/>
      <c r="DX111" s="443"/>
    </row>
    <row r="112" spans="46:128" s="270" customFormat="1" ht="15" x14ac:dyDescent="0.25">
      <c r="AT112" s="443"/>
      <c r="AU112" s="443"/>
      <c r="AV112" s="443"/>
      <c r="AW112" s="443"/>
      <c r="AX112" s="443"/>
      <c r="AY112" s="443"/>
      <c r="AZ112" s="443"/>
      <c r="BA112" s="443"/>
      <c r="BB112" s="443"/>
      <c r="BC112" s="443"/>
      <c r="BD112" s="443"/>
      <c r="BE112" s="443"/>
      <c r="BF112" s="443"/>
      <c r="BG112" s="443"/>
      <c r="BH112" s="443"/>
      <c r="BI112" s="443"/>
      <c r="BJ112" s="443"/>
      <c r="BK112" s="443"/>
      <c r="BL112" s="443"/>
      <c r="BM112" s="443"/>
      <c r="BN112" s="443"/>
      <c r="BO112" s="443"/>
      <c r="BP112" s="443"/>
      <c r="BQ112" s="443"/>
      <c r="BR112" s="443"/>
      <c r="BS112" s="443"/>
      <c r="BT112" s="443"/>
      <c r="BU112" s="443"/>
      <c r="BV112" s="443"/>
      <c r="BW112" s="443"/>
      <c r="BX112" s="443"/>
      <c r="BY112" s="443"/>
      <c r="BZ112" s="443"/>
      <c r="CA112" s="443"/>
      <c r="CB112" s="443"/>
      <c r="CC112" s="443"/>
      <c r="CD112" s="443"/>
      <c r="CE112" s="443"/>
      <c r="CF112" s="443"/>
      <c r="CG112" s="443"/>
      <c r="CH112" s="443"/>
      <c r="CI112" s="443"/>
      <c r="CJ112" s="443"/>
      <c r="CK112" s="443"/>
      <c r="CL112" s="443"/>
      <c r="CM112" s="443"/>
      <c r="CN112" s="443"/>
      <c r="CO112" s="443"/>
      <c r="CP112" s="443"/>
      <c r="CQ112" s="443"/>
      <c r="CR112" s="443"/>
      <c r="CS112" s="443"/>
      <c r="CT112" s="443"/>
      <c r="CU112" s="443"/>
      <c r="CV112" s="443"/>
      <c r="CW112" s="443"/>
      <c r="CX112" s="443"/>
      <c r="CY112" s="443"/>
      <c r="CZ112" s="443"/>
      <c r="DA112" s="443"/>
      <c r="DB112" s="443"/>
      <c r="DC112" s="443"/>
      <c r="DD112" s="443"/>
      <c r="DE112" s="443"/>
      <c r="DF112" s="443"/>
      <c r="DG112" s="443"/>
      <c r="DH112" s="443"/>
      <c r="DI112" s="443"/>
      <c r="DJ112" s="443"/>
      <c r="DK112" s="443"/>
      <c r="DL112" s="443"/>
      <c r="DM112" s="443"/>
      <c r="DN112" s="443"/>
      <c r="DO112" s="443"/>
      <c r="DP112" s="443"/>
      <c r="DQ112" s="443"/>
      <c r="DR112" s="443"/>
      <c r="DS112" s="443"/>
      <c r="DT112" s="443"/>
      <c r="DU112" s="443"/>
      <c r="DV112" s="443"/>
      <c r="DW112" s="443"/>
      <c r="DX112" s="443"/>
    </row>
    <row r="113" spans="46:128" s="270" customFormat="1" ht="15" x14ac:dyDescent="0.25">
      <c r="AT113" s="443"/>
      <c r="AU113" s="443"/>
      <c r="AV113" s="443"/>
      <c r="AW113" s="443"/>
      <c r="AX113" s="443"/>
      <c r="AY113" s="443"/>
      <c r="AZ113" s="443"/>
      <c r="BA113" s="443"/>
      <c r="BB113" s="443"/>
      <c r="BC113" s="443"/>
      <c r="BD113" s="443"/>
      <c r="BE113" s="443"/>
      <c r="BF113" s="443"/>
      <c r="BG113" s="443"/>
      <c r="BH113" s="443"/>
      <c r="BI113" s="443"/>
      <c r="BJ113" s="443"/>
      <c r="BK113" s="443"/>
      <c r="BL113" s="443"/>
      <c r="BM113" s="443"/>
      <c r="BN113" s="443"/>
      <c r="BO113" s="443"/>
      <c r="BP113" s="443"/>
      <c r="BQ113" s="443"/>
      <c r="BR113" s="443"/>
      <c r="BS113" s="443"/>
      <c r="BT113" s="443"/>
      <c r="BU113" s="443"/>
      <c r="BV113" s="443"/>
      <c r="BW113" s="443"/>
      <c r="BX113" s="443"/>
      <c r="BY113" s="443"/>
      <c r="BZ113" s="443"/>
      <c r="CA113" s="443"/>
      <c r="CB113" s="443"/>
      <c r="CC113" s="443"/>
      <c r="CD113" s="443"/>
      <c r="CE113" s="443"/>
      <c r="CF113" s="443"/>
      <c r="CG113" s="443"/>
      <c r="CH113" s="443"/>
      <c r="CI113" s="443"/>
      <c r="CJ113" s="443"/>
      <c r="CK113" s="443"/>
      <c r="CL113" s="443"/>
      <c r="CM113" s="443"/>
      <c r="CN113" s="443"/>
      <c r="CO113" s="443"/>
      <c r="CP113" s="443"/>
      <c r="CQ113" s="443"/>
      <c r="CR113" s="443"/>
      <c r="CS113" s="443"/>
      <c r="CT113" s="443"/>
      <c r="CU113" s="443"/>
      <c r="CV113" s="443"/>
      <c r="CW113" s="443"/>
      <c r="CX113" s="443"/>
      <c r="CY113" s="443"/>
      <c r="CZ113" s="443"/>
      <c r="DA113" s="443"/>
      <c r="DB113" s="443"/>
      <c r="DC113" s="443"/>
      <c r="DD113" s="443"/>
      <c r="DE113" s="443"/>
      <c r="DF113" s="443"/>
      <c r="DG113" s="443"/>
      <c r="DH113" s="443"/>
      <c r="DI113" s="443"/>
      <c r="DJ113" s="443"/>
      <c r="DK113" s="443"/>
      <c r="DL113" s="443"/>
      <c r="DM113" s="443"/>
      <c r="DN113" s="443"/>
      <c r="DO113" s="443"/>
      <c r="DP113" s="443"/>
      <c r="DQ113" s="443"/>
      <c r="DR113" s="443"/>
      <c r="DS113" s="443"/>
      <c r="DT113" s="443"/>
      <c r="DU113" s="443"/>
      <c r="DV113" s="443"/>
      <c r="DW113" s="443"/>
      <c r="DX113" s="443"/>
    </row>
    <row r="114" spans="46:128" s="270" customFormat="1" ht="15" x14ac:dyDescent="0.25">
      <c r="AT114" s="443"/>
      <c r="AU114" s="443"/>
      <c r="AV114" s="443"/>
      <c r="AW114" s="443"/>
      <c r="AX114" s="443"/>
      <c r="AY114" s="443"/>
      <c r="AZ114" s="443"/>
      <c r="BA114" s="443"/>
      <c r="BB114" s="443"/>
      <c r="BC114" s="443"/>
      <c r="BD114" s="443"/>
      <c r="BE114" s="443"/>
      <c r="BF114" s="443"/>
      <c r="BG114" s="443"/>
      <c r="BH114" s="443"/>
      <c r="BI114" s="443"/>
      <c r="BJ114" s="443"/>
      <c r="BK114" s="443"/>
      <c r="BL114" s="443"/>
      <c r="BM114" s="443"/>
      <c r="BN114" s="443"/>
      <c r="BO114" s="443"/>
      <c r="BP114" s="443"/>
      <c r="BQ114" s="443"/>
      <c r="BR114" s="443"/>
      <c r="BS114" s="443"/>
      <c r="BT114" s="443"/>
      <c r="BU114" s="443"/>
      <c r="BV114" s="443"/>
      <c r="BW114" s="443"/>
      <c r="BX114" s="443"/>
      <c r="BY114" s="443"/>
      <c r="BZ114" s="443"/>
      <c r="CA114" s="443"/>
      <c r="CB114" s="443"/>
      <c r="CC114" s="443"/>
      <c r="CD114" s="443"/>
      <c r="CE114" s="443"/>
      <c r="CF114" s="443"/>
      <c r="CG114" s="443"/>
      <c r="CH114" s="443"/>
      <c r="CI114" s="443"/>
      <c r="CJ114" s="443"/>
      <c r="CK114" s="443"/>
      <c r="CL114" s="443"/>
      <c r="CM114" s="443"/>
      <c r="CN114" s="443"/>
      <c r="CO114" s="443"/>
      <c r="CP114" s="443"/>
      <c r="CQ114" s="443"/>
      <c r="CR114" s="443"/>
      <c r="CS114" s="443"/>
      <c r="CT114" s="443"/>
      <c r="CU114" s="443"/>
      <c r="CV114" s="443"/>
      <c r="CW114" s="443"/>
      <c r="CX114" s="443"/>
      <c r="CY114" s="443"/>
      <c r="CZ114" s="443"/>
      <c r="DA114" s="443"/>
      <c r="DB114" s="443"/>
      <c r="DC114" s="443"/>
      <c r="DD114" s="443"/>
      <c r="DE114" s="443"/>
      <c r="DF114" s="443"/>
      <c r="DG114" s="443"/>
      <c r="DH114" s="443"/>
      <c r="DI114" s="443"/>
      <c r="DJ114" s="443"/>
      <c r="DK114" s="443"/>
      <c r="DL114" s="443"/>
      <c r="DM114" s="443"/>
      <c r="DN114" s="443"/>
      <c r="DO114" s="443"/>
      <c r="DP114" s="443"/>
      <c r="DQ114" s="443"/>
      <c r="DR114" s="443"/>
      <c r="DS114" s="443"/>
      <c r="DT114" s="443"/>
      <c r="DU114" s="443"/>
      <c r="DV114" s="443"/>
      <c r="DW114" s="443"/>
      <c r="DX114" s="443"/>
    </row>
    <row r="115" spans="46:128" s="270" customFormat="1" ht="15" x14ac:dyDescent="0.25">
      <c r="AT115" s="443"/>
      <c r="AU115" s="443"/>
      <c r="AV115" s="443"/>
      <c r="AW115" s="443"/>
      <c r="AX115" s="443"/>
      <c r="AY115" s="443"/>
      <c r="AZ115" s="443"/>
      <c r="BA115" s="443"/>
      <c r="BB115" s="443"/>
      <c r="BC115" s="443"/>
      <c r="BD115" s="443"/>
      <c r="BE115" s="443"/>
      <c r="BF115" s="443"/>
      <c r="BG115" s="443"/>
      <c r="BH115" s="443"/>
      <c r="BI115" s="443"/>
      <c r="BJ115" s="443"/>
      <c r="BK115" s="443"/>
      <c r="BL115" s="443"/>
      <c r="BM115" s="443"/>
      <c r="BN115" s="443"/>
      <c r="BO115" s="443"/>
      <c r="BP115" s="443"/>
      <c r="BQ115" s="443"/>
      <c r="BR115" s="443"/>
      <c r="BS115" s="443"/>
      <c r="BT115" s="443"/>
      <c r="BU115" s="443"/>
      <c r="BV115" s="443"/>
      <c r="BW115" s="443"/>
      <c r="BX115" s="443"/>
      <c r="BY115" s="443"/>
      <c r="BZ115" s="443"/>
      <c r="CA115" s="443"/>
      <c r="CB115" s="443"/>
      <c r="CC115" s="443"/>
      <c r="CD115" s="443"/>
      <c r="CE115" s="443"/>
      <c r="CF115" s="443"/>
      <c r="CG115" s="443"/>
      <c r="CH115" s="443"/>
      <c r="CI115" s="443"/>
      <c r="CJ115" s="443"/>
      <c r="CK115" s="443"/>
      <c r="CL115" s="443"/>
      <c r="CM115" s="443"/>
      <c r="CN115" s="443"/>
      <c r="CO115" s="443"/>
      <c r="CP115" s="443"/>
      <c r="CQ115" s="443"/>
      <c r="CR115" s="443"/>
      <c r="CS115" s="443"/>
      <c r="CT115" s="443"/>
      <c r="CU115" s="443"/>
      <c r="CV115" s="443"/>
      <c r="CW115" s="443"/>
      <c r="CX115" s="443"/>
      <c r="CY115" s="443"/>
      <c r="CZ115" s="443"/>
      <c r="DA115" s="443"/>
      <c r="DB115" s="443"/>
      <c r="DC115" s="443"/>
      <c r="DD115" s="443"/>
      <c r="DE115" s="443"/>
      <c r="DF115" s="443"/>
      <c r="DG115" s="443"/>
      <c r="DH115" s="443"/>
      <c r="DI115" s="443"/>
      <c r="DJ115" s="443"/>
      <c r="DK115" s="443"/>
      <c r="DL115" s="443"/>
      <c r="DM115" s="443"/>
      <c r="DN115" s="443"/>
      <c r="DO115" s="443"/>
      <c r="DP115" s="443"/>
      <c r="DQ115" s="443"/>
      <c r="DR115" s="443"/>
      <c r="DS115" s="443"/>
      <c r="DT115" s="443"/>
      <c r="DU115" s="443"/>
      <c r="DV115" s="443"/>
      <c r="DW115" s="443"/>
      <c r="DX115" s="443"/>
    </row>
    <row r="116" spans="46:128" s="270" customFormat="1" ht="15" x14ac:dyDescent="0.25">
      <c r="AT116" s="443"/>
      <c r="AU116" s="443"/>
      <c r="AV116" s="443"/>
      <c r="AW116" s="443"/>
      <c r="AX116" s="443"/>
      <c r="AY116" s="443"/>
      <c r="AZ116" s="443"/>
      <c r="BA116" s="443"/>
      <c r="BB116" s="443"/>
      <c r="BC116" s="443"/>
      <c r="BD116" s="443"/>
      <c r="BE116" s="443"/>
      <c r="BF116" s="443"/>
      <c r="BG116" s="443"/>
      <c r="BH116" s="443"/>
      <c r="BI116" s="443"/>
      <c r="BJ116" s="443"/>
      <c r="BK116" s="443"/>
      <c r="BL116" s="443"/>
      <c r="BM116" s="443"/>
      <c r="BN116" s="443"/>
      <c r="BO116" s="443"/>
      <c r="BP116" s="443"/>
      <c r="BQ116" s="443"/>
      <c r="BR116" s="443"/>
      <c r="BS116" s="443"/>
      <c r="BT116" s="443"/>
      <c r="BU116" s="443"/>
      <c r="BV116" s="443"/>
      <c r="BW116" s="443"/>
      <c r="BX116" s="443"/>
      <c r="BY116" s="443"/>
      <c r="BZ116" s="443"/>
      <c r="CA116" s="443"/>
      <c r="CB116" s="443"/>
      <c r="CC116" s="443"/>
      <c r="CD116" s="443"/>
      <c r="CE116" s="443"/>
      <c r="CF116" s="443"/>
      <c r="CG116" s="443"/>
      <c r="CH116" s="443"/>
      <c r="CI116" s="443"/>
      <c r="CJ116" s="443"/>
      <c r="CK116" s="443"/>
      <c r="CL116" s="443"/>
      <c r="CM116" s="443"/>
      <c r="CN116" s="443"/>
      <c r="CO116" s="443"/>
      <c r="CP116" s="443"/>
      <c r="CQ116" s="443"/>
      <c r="CR116" s="443"/>
      <c r="CS116" s="443"/>
      <c r="CT116" s="443"/>
      <c r="CU116" s="443"/>
      <c r="CV116" s="443"/>
      <c r="CW116" s="443"/>
      <c r="CX116" s="443"/>
      <c r="CY116" s="443"/>
      <c r="CZ116" s="443"/>
      <c r="DA116" s="443"/>
      <c r="DB116" s="443"/>
      <c r="DC116" s="443"/>
      <c r="DD116" s="443"/>
      <c r="DE116" s="443"/>
      <c r="DF116" s="443"/>
      <c r="DG116" s="443"/>
      <c r="DH116" s="443"/>
      <c r="DI116" s="443"/>
      <c r="DJ116" s="443"/>
      <c r="DK116" s="443"/>
      <c r="DL116" s="443"/>
      <c r="DM116" s="443"/>
      <c r="DN116" s="443"/>
      <c r="DO116" s="443"/>
      <c r="DP116" s="443"/>
      <c r="DQ116" s="443"/>
      <c r="DR116" s="443"/>
      <c r="DS116" s="443"/>
      <c r="DT116" s="443"/>
      <c r="DU116" s="443"/>
      <c r="DV116" s="443"/>
      <c r="DW116" s="443"/>
      <c r="DX116" s="443"/>
    </row>
    <row r="117" spans="46:128" s="270" customFormat="1" ht="15" x14ac:dyDescent="0.25">
      <c r="AT117" s="443"/>
      <c r="AU117" s="443"/>
      <c r="AV117" s="443"/>
      <c r="AW117" s="443"/>
      <c r="AX117" s="443"/>
      <c r="AY117" s="443"/>
      <c r="AZ117" s="443"/>
      <c r="BA117" s="443"/>
      <c r="BB117" s="443"/>
      <c r="BC117" s="443"/>
      <c r="BD117" s="443"/>
      <c r="BE117" s="443"/>
      <c r="BF117" s="443"/>
      <c r="BG117" s="443"/>
      <c r="BH117" s="443"/>
      <c r="BI117" s="443"/>
      <c r="BJ117" s="443"/>
      <c r="BK117" s="443"/>
      <c r="BL117" s="443"/>
      <c r="BM117" s="443"/>
      <c r="BN117" s="443"/>
      <c r="BO117" s="443"/>
      <c r="BP117" s="443"/>
      <c r="BQ117" s="443"/>
      <c r="BR117" s="443"/>
      <c r="BS117" s="443"/>
      <c r="BT117" s="443"/>
      <c r="BU117" s="443"/>
      <c r="BV117" s="443"/>
      <c r="BW117" s="443"/>
      <c r="BX117" s="443"/>
      <c r="BY117" s="443"/>
      <c r="BZ117" s="443"/>
      <c r="CA117" s="443"/>
      <c r="CB117" s="443"/>
      <c r="CC117" s="443"/>
      <c r="CD117" s="443"/>
      <c r="CE117" s="443"/>
      <c r="CF117" s="443"/>
      <c r="CG117" s="443"/>
      <c r="CH117" s="443"/>
      <c r="CI117" s="443"/>
      <c r="CJ117" s="443"/>
      <c r="CK117" s="443"/>
      <c r="CL117" s="443"/>
      <c r="CM117" s="443"/>
      <c r="CN117" s="443"/>
      <c r="CO117" s="443"/>
      <c r="CP117" s="443"/>
      <c r="CQ117" s="443"/>
      <c r="CR117" s="443"/>
      <c r="CS117" s="443"/>
      <c r="CT117" s="443"/>
      <c r="CU117" s="443"/>
      <c r="CV117" s="443"/>
      <c r="CW117" s="443"/>
      <c r="CX117" s="443"/>
      <c r="CY117" s="443"/>
      <c r="CZ117" s="443"/>
      <c r="DA117" s="443"/>
      <c r="DB117" s="443"/>
      <c r="DC117" s="443"/>
      <c r="DD117" s="443"/>
      <c r="DE117" s="443"/>
      <c r="DF117" s="443"/>
      <c r="DG117" s="443"/>
      <c r="DH117" s="443"/>
      <c r="DI117" s="443"/>
      <c r="DJ117" s="443"/>
      <c r="DK117" s="443"/>
      <c r="DL117" s="443"/>
      <c r="DM117" s="443"/>
      <c r="DN117" s="443"/>
      <c r="DO117" s="443"/>
      <c r="DP117" s="443"/>
      <c r="DQ117" s="443"/>
      <c r="DR117" s="443"/>
      <c r="DS117" s="443"/>
      <c r="DT117" s="443"/>
      <c r="DU117" s="443"/>
      <c r="DV117" s="443"/>
      <c r="DW117" s="443"/>
      <c r="DX117" s="443"/>
    </row>
    <row r="118" spans="46:128" s="270" customFormat="1" ht="15" x14ac:dyDescent="0.25">
      <c r="AT118" s="443"/>
      <c r="AU118" s="443"/>
      <c r="AV118" s="443"/>
      <c r="AW118" s="443"/>
      <c r="AX118" s="443"/>
      <c r="AY118" s="443"/>
      <c r="AZ118" s="443"/>
      <c r="BA118" s="443"/>
      <c r="BB118" s="443"/>
      <c r="BC118" s="443"/>
      <c r="BD118" s="443"/>
      <c r="BE118" s="443"/>
      <c r="BF118" s="443"/>
      <c r="BG118" s="443"/>
      <c r="BH118" s="443"/>
      <c r="BI118" s="443"/>
      <c r="BJ118" s="443"/>
      <c r="BK118" s="443"/>
      <c r="BL118" s="443"/>
      <c r="BM118" s="443"/>
      <c r="BN118" s="443"/>
      <c r="BO118" s="443"/>
      <c r="BP118" s="443"/>
      <c r="BQ118" s="443"/>
      <c r="BR118" s="443"/>
      <c r="BS118" s="443"/>
      <c r="BT118" s="443"/>
      <c r="BU118" s="443"/>
      <c r="BV118" s="443"/>
      <c r="BW118" s="443"/>
      <c r="BX118" s="443"/>
      <c r="BY118" s="443"/>
      <c r="BZ118" s="443"/>
      <c r="CA118" s="443"/>
      <c r="CB118" s="443"/>
      <c r="CC118" s="443"/>
      <c r="CD118" s="443"/>
      <c r="CE118" s="443"/>
      <c r="CF118" s="443"/>
      <c r="CG118" s="443"/>
      <c r="CH118" s="443"/>
      <c r="CI118" s="443"/>
      <c r="CJ118" s="443"/>
      <c r="CK118" s="443"/>
      <c r="CL118" s="443"/>
      <c r="CM118" s="443"/>
      <c r="CN118" s="443"/>
      <c r="CO118" s="443"/>
      <c r="CP118" s="443"/>
      <c r="CQ118" s="443"/>
      <c r="CR118" s="443"/>
      <c r="CS118" s="443"/>
      <c r="CT118" s="443"/>
      <c r="CU118" s="443"/>
      <c r="CV118" s="443"/>
      <c r="CW118" s="443"/>
      <c r="CX118" s="443"/>
      <c r="CY118" s="443"/>
      <c r="CZ118" s="443"/>
      <c r="DA118" s="443"/>
      <c r="DB118" s="443"/>
      <c r="DC118" s="443"/>
      <c r="DD118" s="443"/>
      <c r="DE118" s="443"/>
      <c r="DF118" s="443"/>
      <c r="DG118" s="443"/>
      <c r="DH118" s="443"/>
      <c r="DI118" s="443"/>
      <c r="DJ118" s="443"/>
      <c r="DK118" s="443"/>
      <c r="DL118" s="443"/>
      <c r="DM118" s="443"/>
      <c r="DN118" s="443"/>
      <c r="DO118" s="443"/>
      <c r="DP118" s="443"/>
      <c r="DQ118" s="443"/>
      <c r="DR118" s="443"/>
      <c r="DS118" s="443"/>
      <c r="DT118" s="443"/>
      <c r="DU118" s="443"/>
      <c r="DV118" s="443"/>
      <c r="DW118" s="443"/>
      <c r="DX118" s="443"/>
    </row>
    <row r="119" spans="46:128" s="270" customFormat="1" ht="15" x14ac:dyDescent="0.25">
      <c r="AT119" s="443"/>
      <c r="AU119" s="443"/>
      <c r="AV119" s="443"/>
      <c r="AW119" s="443"/>
      <c r="AX119" s="443"/>
      <c r="AY119" s="443"/>
      <c r="AZ119" s="443"/>
      <c r="BA119" s="443"/>
      <c r="BB119" s="443"/>
      <c r="BC119" s="443"/>
      <c r="BD119" s="443"/>
      <c r="BE119" s="443"/>
      <c r="BF119" s="443"/>
      <c r="BG119" s="443"/>
      <c r="BH119" s="443"/>
      <c r="BI119" s="443"/>
      <c r="BJ119" s="443"/>
      <c r="BK119" s="443"/>
      <c r="BL119" s="443"/>
      <c r="BM119" s="443"/>
      <c r="BN119" s="443"/>
      <c r="BO119" s="443"/>
      <c r="BP119" s="443"/>
      <c r="BQ119" s="443"/>
      <c r="BR119" s="443"/>
      <c r="BS119" s="443"/>
      <c r="BT119" s="443"/>
      <c r="BU119" s="443"/>
      <c r="BV119" s="443"/>
      <c r="BW119" s="443"/>
      <c r="BX119" s="443"/>
      <c r="BY119" s="443"/>
      <c r="BZ119" s="443"/>
      <c r="CA119" s="443"/>
      <c r="CB119" s="443"/>
      <c r="CC119" s="443"/>
      <c r="CD119" s="443"/>
      <c r="CE119" s="443"/>
      <c r="CF119" s="443"/>
      <c r="CG119" s="443"/>
      <c r="CH119" s="443"/>
      <c r="CI119" s="443"/>
      <c r="CJ119" s="443"/>
      <c r="CK119" s="443"/>
      <c r="CL119" s="443"/>
      <c r="CM119" s="443"/>
      <c r="CN119" s="443"/>
      <c r="CO119" s="443"/>
      <c r="CP119" s="443"/>
      <c r="CQ119" s="443"/>
      <c r="CR119" s="443"/>
      <c r="CS119" s="443"/>
      <c r="CT119" s="443"/>
      <c r="CU119" s="443"/>
      <c r="CV119" s="443"/>
      <c r="CW119" s="443"/>
      <c r="CX119" s="443"/>
      <c r="CY119" s="443"/>
      <c r="CZ119" s="443"/>
      <c r="DA119" s="443"/>
      <c r="DB119" s="443"/>
      <c r="DC119" s="443"/>
      <c r="DD119" s="443"/>
      <c r="DE119" s="443"/>
      <c r="DF119" s="443"/>
      <c r="DG119" s="443"/>
      <c r="DH119" s="443"/>
      <c r="DI119" s="443"/>
      <c r="DJ119" s="443"/>
      <c r="DK119" s="443"/>
      <c r="DL119" s="443"/>
      <c r="DM119" s="443"/>
      <c r="DN119" s="443"/>
      <c r="DO119" s="443"/>
      <c r="DP119" s="443"/>
      <c r="DQ119" s="443"/>
      <c r="DR119" s="443"/>
      <c r="DS119" s="443"/>
      <c r="DT119" s="443"/>
      <c r="DU119" s="443"/>
      <c r="DV119" s="443"/>
      <c r="DW119" s="443"/>
      <c r="DX119" s="443"/>
    </row>
    <row r="120" spans="46:128" s="270" customFormat="1" ht="15" x14ac:dyDescent="0.25">
      <c r="AT120" s="443"/>
      <c r="AU120" s="443"/>
      <c r="AV120" s="443"/>
      <c r="AW120" s="443"/>
      <c r="AX120" s="443"/>
      <c r="AY120" s="443"/>
      <c r="AZ120" s="443"/>
      <c r="BA120" s="443"/>
      <c r="BB120" s="443"/>
      <c r="BC120" s="443"/>
      <c r="BD120" s="443"/>
      <c r="BE120" s="443"/>
      <c r="BF120" s="443"/>
      <c r="BG120" s="443"/>
      <c r="BH120" s="443"/>
      <c r="BI120" s="443"/>
      <c r="BJ120" s="443"/>
      <c r="BK120" s="443"/>
      <c r="BL120" s="443"/>
      <c r="BM120" s="443"/>
      <c r="BN120" s="443"/>
      <c r="BO120" s="443"/>
      <c r="BP120" s="443"/>
      <c r="BQ120" s="443"/>
      <c r="BR120" s="443"/>
      <c r="BS120" s="443"/>
      <c r="BT120" s="443"/>
      <c r="BU120" s="443"/>
      <c r="BV120" s="443"/>
      <c r="BW120" s="443"/>
      <c r="BX120" s="443"/>
      <c r="BY120" s="443"/>
      <c r="BZ120" s="443"/>
      <c r="CA120" s="443"/>
      <c r="CB120" s="443"/>
      <c r="CC120" s="443"/>
      <c r="CD120" s="443"/>
      <c r="CE120" s="443"/>
      <c r="CF120" s="443"/>
      <c r="CG120" s="443"/>
      <c r="CH120" s="443"/>
      <c r="CI120" s="443"/>
      <c r="CJ120" s="443"/>
      <c r="CK120" s="443"/>
      <c r="CL120" s="443"/>
      <c r="CM120" s="443"/>
      <c r="CN120" s="443"/>
      <c r="CO120" s="443"/>
      <c r="CP120" s="443"/>
      <c r="CQ120" s="443"/>
      <c r="CR120" s="443"/>
      <c r="CS120" s="443"/>
      <c r="CT120" s="443"/>
      <c r="CU120" s="443"/>
      <c r="CV120" s="443"/>
      <c r="CW120" s="443"/>
      <c r="CX120" s="443"/>
      <c r="CY120" s="443"/>
      <c r="CZ120" s="443"/>
      <c r="DA120" s="443"/>
      <c r="DB120" s="443"/>
      <c r="DC120" s="443"/>
      <c r="DD120" s="443"/>
      <c r="DE120" s="443"/>
      <c r="DF120" s="443"/>
      <c r="DG120" s="443"/>
      <c r="DH120" s="443"/>
      <c r="DI120" s="443"/>
      <c r="DJ120" s="443"/>
      <c r="DK120" s="443"/>
      <c r="DL120" s="443"/>
      <c r="DM120" s="443"/>
      <c r="DN120" s="443"/>
      <c r="DO120" s="443"/>
      <c r="DP120" s="443"/>
      <c r="DQ120" s="443"/>
      <c r="DR120" s="443"/>
      <c r="DS120" s="443"/>
      <c r="DT120" s="443"/>
      <c r="DU120" s="443"/>
      <c r="DV120" s="443"/>
      <c r="DW120" s="443"/>
      <c r="DX120" s="443"/>
    </row>
    <row r="121" spans="46:128" s="270" customFormat="1" ht="15" x14ac:dyDescent="0.25">
      <c r="AT121" s="443"/>
      <c r="AU121" s="443"/>
      <c r="AV121" s="443"/>
      <c r="AW121" s="443"/>
      <c r="AX121" s="443"/>
      <c r="AY121" s="443"/>
      <c r="AZ121" s="443"/>
      <c r="BA121" s="443"/>
      <c r="BB121" s="443"/>
      <c r="BC121" s="443"/>
      <c r="BD121" s="443"/>
      <c r="BE121" s="443"/>
      <c r="BF121" s="443"/>
      <c r="BG121" s="443"/>
      <c r="BH121" s="443"/>
      <c r="BI121" s="443"/>
      <c r="BJ121" s="443"/>
      <c r="BK121" s="443"/>
      <c r="BL121" s="443"/>
      <c r="BM121" s="443"/>
      <c r="BN121" s="443"/>
      <c r="BO121" s="443"/>
      <c r="BP121" s="443"/>
      <c r="BQ121" s="443"/>
      <c r="BR121" s="443"/>
      <c r="BS121" s="443"/>
      <c r="BT121" s="443"/>
      <c r="BU121" s="443"/>
      <c r="BV121" s="443"/>
      <c r="BW121" s="443"/>
      <c r="BX121" s="443"/>
      <c r="BY121" s="443"/>
      <c r="BZ121" s="443"/>
      <c r="CA121" s="443"/>
      <c r="CB121" s="443"/>
      <c r="CC121" s="443"/>
      <c r="CD121" s="443"/>
      <c r="CE121" s="443"/>
      <c r="CF121" s="443"/>
      <c r="CG121" s="443"/>
      <c r="CH121" s="443"/>
      <c r="CI121" s="443"/>
      <c r="CJ121" s="443"/>
      <c r="CK121" s="443"/>
      <c r="CL121" s="443"/>
      <c r="CM121" s="443"/>
      <c r="CN121" s="443"/>
      <c r="CO121" s="443"/>
      <c r="CP121" s="443"/>
      <c r="CQ121" s="443"/>
      <c r="CR121" s="443"/>
      <c r="CS121" s="443"/>
      <c r="CT121" s="443"/>
      <c r="CU121" s="443"/>
      <c r="CV121" s="443"/>
      <c r="CW121" s="443"/>
      <c r="CX121" s="443"/>
      <c r="CY121" s="443"/>
      <c r="CZ121" s="443"/>
      <c r="DA121" s="443"/>
      <c r="DB121" s="443"/>
      <c r="DC121" s="443"/>
      <c r="DD121" s="443"/>
      <c r="DE121" s="443"/>
      <c r="DF121" s="443"/>
      <c r="DG121" s="443"/>
      <c r="DH121" s="443"/>
      <c r="DI121" s="443"/>
      <c r="DJ121" s="443"/>
      <c r="DK121" s="443"/>
      <c r="DL121" s="443"/>
      <c r="DM121" s="443"/>
      <c r="DN121" s="443"/>
      <c r="DO121" s="443"/>
      <c r="DP121" s="443"/>
      <c r="DQ121" s="443"/>
      <c r="DR121" s="443"/>
      <c r="DS121" s="443"/>
      <c r="DT121" s="443"/>
      <c r="DU121" s="443"/>
      <c r="DV121" s="443"/>
      <c r="DW121" s="443"/>
      <c r="DX121" s="443"/>
    </row>
    <row r="122" spans="46:128" s="270" customFormat="1" ht="15" x14ac:dyDescent="0.25">
      <c r="AT122" s="443"/>
      <c r="AU122" s="443"/>
      <c r="AV122" s="443"/>
      <c r="AW122" s="443"/>
      <c r="AX122" s="443"/>
      <c r="AY122" s="443"/>
      <c r="AZ122" s="443"/>
      <c r="BA122" s="443"/>
      <c r="BB122" s="443"/>
      <c r="BC122" s="443"/>
      <c r="BD122" s="443"/>
      <c r="BE122" s="443"/>
      <c r="BF122" s="443"/>
      <c r="BG122" s="443"/>
      <c r="BH122" s="443"/>
      <c r="BI122" s="443"/>
      <c r="BJ122" s="443"/>
      <c r="BK122" s="443"/>
      <c r="BL122" s="443"/>
      <c r="BM122" s="443"/>
      <c r="BN122" s="443"/>
      <c r="BO122" s="443"/>
      <c r="BP122" s="443"/>
      <c r="BQ122" s="443"/>
      <c r="BR122" s="443"/>
      <c r="BS122" s="443"/>
      <c r="BT122" s="443"/>
      <c r="BU122" s="443"/>
      <c r="BV122" s="443"/>
      <c r="BW122" s="443"/>
      <c r="BX122" s="443"/>
      <c r="BY122" s="443"/>
      <c r="BZ122" s="443"/>
      <c r="CA122" s="443"/>
      <c r="CB122" s="443"/>
      <c r="CC122" s="443"/>
      <c r="CD122" s="443"/>
      <c r="CE122" s="443"/>
      <c r="CF122" s="443"/>
      <c r="CG122" s="443"/>
      <c r="CH122" s="443"/>
      <c r="CI122" s="443"/>
      <c r="CJ122" s="443"/>
      <c r="CK122" s="443"/>
      <c r="CL122" s="443"/>
      <c r="CM122" s="443"/>
      <c r="CN122" s="443"/>
      <c r="CO122" s="443"/>
      <c r="CP122" s="443"/>
      <c r="CQ122" s="443"/>
      <c r="CR122" s="443"/>
      <c r="CS122" s="443"/>
      <c r="CT122" s="443"/>
      <c r="CU122" s="443"/>
      <c r="CV122" s="443"/>
      <c r="CW122" s="443"/>
      <c r="CX122" s="443"/>
      <c r="CY122" s="443"/>
      <c r="CZ122" s="443"/>
      <c r="DA122" s="443"/>
      <c r="DB122" s="443"/>
      <c r="DC122" s="443"/>
      <c r="DD122" s="443"/>
      <c r="DE122" s="443"/>
      <c r="DF122" s="443"/>
      <c r="DG122" s="443"/>
      <c r="DH122" s="443"/>
      <c r="DI122" s="443"/>
      <c r="DJ122" s="443"/>
      <c r="DK122" s="443"/>
      <c r="DL122" s="443"/>
      <c r="DM122" s="443"/>
      <c r="DN122" s="443"/>
      <c r="DO122" s="443"/>
      <c r="DP122" s="443"/>
      <c r="DQ122" s="443"/>
      <c r="DR122" s="443"/>
      <c r="DS122" s="443"/>
      <c r="DT122" s="443"/>
      <c r="DU122" s="443"/>
      <c r="DV122" s="443"/>
      <c r="DW122" s="443"/>
      <c r="DX122" s="443"/>
    </row>
    <row r="123" spans="46:128" s="270" customFormat="1" ht="15" x14ac:dyDescent="0.25">
      <c r="AT123" s="443"/>
      <c r="AU123" s="443"/>
      <c r="AV123" s="443"/>
      <c r="AW123" s="443"/>
      <c r="AX123" s="443"/>
      <c r="AY123" s="443"/>
      <c r="AZ123" s="443"/>
      <c r="BA123" s="443"/>
      <c r="BB123" s="443"/>
      <c r="BC123" s="443"/>
      <c r="BD123" s="443"/>
      <c r="BE123" s="443"/>
      <c r="BF123" s="443"/>
      <c r="BG123" s="443"/>
      <c r="BH123" s="443"/>
      <c r="BI123" s="443"/>
      <c r="BJ123" s="443"/>
      <c r="BK123" s="443"/>
      <c r="BL123" s="443"/>
      <c r="BM123" s="443"/>
      <c r="BN123" s="443"/>
      <c r="BO123" s="443"/>
      <c r="BP123" s="443"/>
      <c r="BQ123" s="443"/>
      <c r="BR123" s="443"/>
      <c r="BS123" s="443"/>
      <c r="BT123" s="443"/>
      <c r="BU123" s="443"/>
      <c r="BV123" s="443"/>
      <c r="BW123" s="443"/>
      <c r="BX123" s="443"/>
      <c r="BY123" s="443"/>
      <c r="BZ123" s="443"/>
      <c r="CA123" s="443"/>
      <c r="CB123" s="443"/>
      <c r="CC123" s="443"/>
      <c r="CD123" s="443"/>
      <c r="CE123" s="443"/>
      <c r="CF123" s="443"/>
      <c r="CG123" s="443"/>
      <c r="CH123" s="443"/>
      <c r="CI123" s="443"/>
      <c r="CJ123" s="443"/>
      <c r="CK123" s="443"/>
      <c r="CL123" s="443"/>
      <c r="CM123" s="443"/>
      <c r="CN123" s="443"/>
      <c r="CO123" s="443"/>
      <c r="CP123" s="443"/>
      <c r="CQ123" s="443"/>
      <c r="CR123" s="443"/>
      <c r="CS123" s="443"/>
      <c r="CT123" s="443"/>
      <c r="CU123" s="443"/>
      <c r="CV123" s="443"/>
      <c r="CW123" s="443"/>
      <c r="CX123" s="443"/>
      <c r="CY123" s="443"/>
      <c r="CZ123" s="443"/>
      <c r="DA123" s="443"/>
      <c r="DB123" s="443"/>
      <c r="DC123" s="443"/>
      <c r="DD123" s="443"/>
      <c r="DE123" s="443"/>
      <c r="DF123" s="443"/>
      <c r="DG123" s="443"/>
      <c r="DH123" s="443"/>
      <c r="DI123" s="443"/>
      <c r="DJ123" s="443"/>
      <c r="DK123" s="443"/>
      <c r="DL123" s="443"/>
      <c r="DM123" s="443"/>
      <c r="DN123" s="443"/>
      <c r="DO123" s="443"/>
      <c r="DP123" s="443"/>
      <c r="DQ123" s="443"/>
      <c r="DR123" s="443"/>
      <c r="DS123" s="443"/>
      <c r="DT123" s="443"/>
      <c r="DU123" s="443"/>
      <c r="DV123" s="443"/>
      <c r="DW123" s="443"/>
      <c r="DX123" s="443"/>
    </row>
    <row r="124" spans="46:128" s="270" customFormat="1" ht="15" x14ac:dyDescent="0.25">
      <c r="AT124" s="443"/>
      <c r="AU124" s="443"/>
      <c r="AV124" s="443"/>
      <c r="AW124" s="443"/>
      <c r="AX124" s="443"/>
      <c r="AY124" s="443"/>
      <c r="AZ124" s="443"/>
      <c r="BA124" s="443"/>
      <c r="BB124" s="443"/>
      <c r="BC124" s="443"/>
      <c r="BD124" s="443"/>
      <c r="BE124" s="443"/>
      <c r="BF124" s="443"/>
      <c r="BG124" s="443"/>
      <c r="BH124" s="443"/>
      <c r="BI124" s="443"/>
      <c r="BJ124" s="443"/>
      <c r="BK124" s="443"/>
      <c r="BL124" s="443"/>
      <c r="BM124" s="443"/>
      <c r="BN124" s="443"/>
      <c r="BO124" s="443"/>
      <c r="BP124" s="443"/>
      <c r="BQ124" s="443"/>
      <c r="BR124" s="443"/>
      <c r="BS124" s="443"/>
      <c r="BT124" s="443"/>
      <c r="BU124" s="443"/>
      <c r="BV124" s="443"/>
      <c r="BW124" s="443"/>
      <c r="BX124" s="443"/>
      <c r="BY124" s="443"/>
      <c r="BZ124" s="443"/>
      <c r="CA124" s="443"/>
      <c r="CB124" s="443"/>
      <c r="CC124" s="443"/>
      <c r="CD124" s="443"/>
      <c r="CE124" s="443"/>
      <c r="CF124" s="443"/>
      <c r="CG124" s="443"/>
      <c r="CH124" s="443"/>
      <c r="CI124" s="443"/>
      <c r="CJ124" s="443"/>
      <c r="CK124" s="443"/>
      <c r="CL124" s="443"/>
      <c r="CM124" s="443"/>
      <c r="CN124" s="443"/>
      <c r="CO124" s="443"/>
      <c r="CP124" s="443"/>
      <c r="CQ124" s="443"/>
      <c r="CR124" s="443"/>
      <c r="CS124" s="443"/>
      <c r="CT124" s="443"/>
      <c r="CU124" s="443"/>
      <c r="CV124" s="443"/>
      <c r="CW124" s="443"/>
      <c r="CX124" s="443"/>
      <c r="CY124" s="443"/>
      <c r="CZ124" s="443"/>
      <c r="DA124" s="443"/>
      <c r="DB124" s="443"/>
      <c r="DC124" s="443"/>
      <c r="DD124" s="443"/>
      <c r="DE124" s="443"/>
      <c r="DF124" s="443"/>
      <c r="DG124" s="443"/>
      <c r="DH124" s="443"/>
      <c r="DI124" s="443"/>
      <c r="DJ124" s="443"/>
      <c r="DK124" s="443"/>
      <c r="DL124" s="443"/>
      <c r="DM124" s="443"/>
      <c r="DN124" s="443"/>
      <c r="DO124" s="443"/>
      <c r="DP124" s="443"/>
      <c r="DQ124" s="443"/>
      <c r="DR124" s="443"/>
      <c r="DS124" s="443"/>
      <c r="DT124" s="443"/>
      <c r="DU124" s="443"/>
      <c r="DV124" s="443"/>
      <c r="DW124" s="443"/>
      <c r="DX124" s="443"/>
    </row>
    <row r="125" spans="46:128" s="270" customFormat="1" ht="15" x14ac:dyDescent="0.25">
      <c r="AT125" s="443"/>
      <c r="AU125" s="443"/>
      <c r="AV125" s="443"/>
      <c r="AW125" s="443"/>
      <c r="AX125" s="443"/>
      <c r="AY125" s="443"/>
      <c r="AZ125" s="443"/>
      <c r="BA125" s="443"/>
      <c r="BB125" s="443"/>
      <c r="BC125" s="443"/>
      <c r="BD125" s="443"/>
      <c r="BE125" s="443"/>
      <c r="BF125" s="443"/>
      <c r="BG125" s="443"/>
      <c r="BH125" s="443"/>
      <c r="BI125" s="443"/>
      <c r="BJ125" s="443"/>
      <c r="BK125" s="443"/>
      <c r="BL125" s="443"/>
      <c r="BM125" s="443"/>
      <c r="BN125" s="443"/>
      <c r="BO125" s="443"/>
      <c r="BP125" s="443"/>
      <c r="BQ125" s="443"/>
      <c r="BR125" s="443"/>
      <c r="BS125" s="443"/>
      <c r="BT125" s="443"/>
      <c r="BU125" s="443"/>
      <c r="BV125" s="443"/>
      <c r="BW125" s="443"/>
      <c r="BX125" s="443"/>
      <c r="BY125" s="443"/>
      <c r="BZ125" s="443"/>
      <c r="CA125" s="443"/>
      <c r="CB125" s="443"/>
      <c r="CC125" s="443"/>
      <c r="CD125" s="443"/>
      <c r="CE125" s="443"/>
      <c r="CF125" s="443"/>
      <c r="CG125" s="443"/>
      <c r="CH125" s="443"/>
      <c r="CI125" s="443"/>
      <c r="CJ125" s="443"/>
      <c r="CK125" s="443"/>
      <c r="CL125" s="443"/>
      <c r="CM125" s="443"/>
      <c r="CN125" s="443"/>
      <c r="CO125" s="443"/>
      <c r="CP125" s="443"/>
      <c r="CQ125" s="443"/>
      <c r="CR125" s="443"/>
      <c r="CS125" s="443"/>
      <c r="CT125" s="443"/>
      <c r="CU125" s="443"/>
      <c r="CV125" s="443"/>
      <c r="CW125" s="443"/>
      <c r="CX125" s="443"/>
      <c r="CY125" s="443"/>
      <c r="CZ125" s="443"/>
      <c r="DA125" s="443"/>
      <c r="DB125" s="443"/>
      <c r="DC125" s="443"/>
      <c r="DD125" s="443"/>
      <c r="DE125" s="443"/>
      <c r="DF125" s="443"/>
      <c r="DG125" s="443"/>
      <c r="DH125" s="443"/>
      <c r="DI125" s="443"/>
      <c r="DJ125" s="443"/>
      <c r="DK125" s="443"/>
      <c r="DL125" s="443"/>
      <c r="DM125" s="443"/>
      <c r="DN125" s="443"/>
      <c r="DO125" s="443"/>
      <c r="DP125" s="443"/>
      <c r="DQ125" s="443"/>
      <c r="DR125" s="443"/>
      <c r="DS125" s="443"/>
      <c r="DT125" s="443"/>
      <c r="DU125" s="443"/>
      <c r="DV125" s="443"/>
      <c r="DW125" s="443"/>
      <c r="DX125" s="443"/>
    </row>
    <row r="126" spans="46:128" s="270" customFormat="1" ht="15" x14ac:dyDescent="0.25">
      <c r="AT126" s="443"/>
      <c r="AU126" s="443"/>
      <c r="AV126" s="443"/>
      <c r="AW126" s="443"/>
      <c r="AX126" s="443"/>
      <c r="AY126" s="443"/>
      <c r="AZ126" s="443"/>
      <c r="BA126" s="443"/>
      <c r="BB126" s="443"/>
      <c r="BC126" s="443"/>
      <c r="BD126" s="443"/>
      <c r="BE126" s="443"/>
      <c r="BF126" s="443"/>
      <c r="BG126" s="443"/>
      <c r="BH126" s="443"/>
      <c r="BI126" s="443"/>
      <c r="BJ126" s="443"/>
      <c r="BK126" s="443"/>
      <c r="BL126" s="443"/>
      <c r="BM126" s="443"/>
      <c r="BN126" s="443"/>
      <c r="BO126" s="443"/>
      <c r="BP126" s="443"/>
      <c r="BQ126" s="443"/>
      <c r="BR126" s="443"/>
      <c r="BS126" s="443"/>
      <c r="BT126" s="443"/>
      <c r="BU126" s="443"/>
      <c r="BV126" s="443"/>
      <c r="BW126" s="443"/>
      <c r="BX126" s="443"/>
      <c r="BY126" s="443"/>
      <c r="BZ126" s="443"/>
      <c r="CA126" s="443"/>
      <c r="CB126" s="443"/>
      <c r="CC126" s="443"/>
      <c r="CD126" s="443"/>
      <c r="CE126" s="443"/>
      <c r="CF126" s="443"/>
      <c r="CG126" s="443"/>
      <c r="CH126" s="443"/>
      <c r="CI126" s="443"/>
      <c r="CJ126" s="443"/>
      <c r="CK126" s="443"/>
      <c r="CL126" s="443"/>
      <c r="CM126" s="443"/>
      <c r="CN126" s="443"/>
      <c r="CO126" s="443"/>
      <c r="CP126" s="443"/>
      <c r="CQ126" s="443"/>
      <c r="CR126" s="443"/>
      <c r="CS126" s="443"/>
      <c r="CT126" s="443"/>
      <c r="CU126" s="443"/>
      <c r="CV126" s="443"/>
      <c r="CW126" s="443"/>
      <c r="CX126" s="443"/>
      <c r="CY126" s="443"/>
      <c r="CZ126" s="443"/>
      <c r="DA126" s="443"/>
      <c r="DB126" s="443"/>
      <c r="DC126" s="443"/>
      <c r="DD126" s="443"/>
      <c r="DE126" s="443"/>
      <c r="DF126" s="443"/>
      <c r="DG126" s="443"/>
      <c r="DH126" s="443"/>
      <c r="DI126" s="443"/>
      <c r="DJ126" s="443"/>
      <c r="DK126" s="443"/>
      <c r="DL126" s="443"/>
      <c r="DM126" s="443"/>
      <c r="DN126" s="443"/>
      <c r="DO126" s="443"/>
      <c r="DP126" s="443"/>
      <c r="DQ126" s="443"/>
      <c r="DR126" s="443"/>
      <c r="DS126" s="443"/>
      <c r="DT126" s="443"/>
      <c r="DU126" s="443"/>
      <c r="DV126" s="443"/>
      <c r="DW126" s="443"/>
      <c r="DX126" s="443"/>
    </row>
    <row r="127" spans="46:128" s="270" customFormat="1" ht="15" x14ac:dyDescent="0.25">
      <c r="AT127" s="443"/>
      <c r="AU127" s="443"/>
      <c r="AV127" s="443"/>
      <c r="AW127" s="443"/>
      <c r="AX127" s="443"/>
      <c r="AY127" s="443"/>
      <c r="AZ127" s="443"/>
      <c r="BA127" s="443"/>
      <c r="BB127" s="443"/>
      <c r="BC127" s="443"/>
      <c r="BD127" s="443"/>
      <c r="BE127" s="443"/>
      <c r="BF127" s="443"/>
      <c r="BG127" s="443"/>
      <c r="BH127" s="443"/>
      <c r="BI127" s="443"/>
      <c r="BJ127" s="443"/>
      <c r="BK127" s="443"/>
      <c r="BL127" s="443"/>
      <c r="BM127" s="443"/>
      <c r="BN127" s="443"/>
      <c r="BO127" s="443"/>
      <c r="BP127" s="443"/>
      <c r="BQ127" s="443"/>
      <c r="BR127" s="443"/>
      <c r="BS127" s="443"/>
      <c r="BT127" s="443"/>
      <c r="BU127" s="443"/>
      <c r="BV127" s="443"/>
      <c r="BW127" s="443"/>
      <c r="BX127" s="443"/>
      <c r="BY127" s="443"/>
      <c r="BZ127" s="443"/>
      <c r="CA127" s="443"/>
      <c r="CB127" s="443"/>
      <c r="CC127" s="443"/>
      <c r="CD127" s="443"/>
      <c r="CE127" s="443"/>
      <c r="CF127" s="443"/>
      <c r="CG127" s="443"/>
      <c r="CH127" s="443"/>
      <c r="CI127" s="443"/>
      <c r="CJ127" s="443"/>
      <c r="CK127" s="443"/>
      <c r="CL127" s="443"/>
      <c r="CM127" s="443"/>
      <c r="CN127" s="443"/>
      <c r="CO127" s="443"/>
      <c r="CP127" s="443"/>
      <c r="CQ127" s="443"/>
      <c r="CR127" s="443"/>
      <c r="CS127" s="443"/>
      <c r="CT127" s="443"/>
      <c r="CU127" s="443"/>
      <c r="CV127" s="443"/>
      <c r="CW127" s="443"/>
      <c r="CX127" s="443"/>
      <c r="CY127" s="443"/>
      <c r="CZ127" s="443"/>
      <c r="DA127" s="443"/>
      <c r="DB127" s="443"/>
      <c r="DC127" s="443"/>
      <c r="DD127" s="443"/>
      <c r="DE127" s="443"/>
      <c r="DF127" s="443"/>
      <c r="DG127" s="443"/>
      <c r="DH127" s="443"/>
      <c r="DI127" s="443"/>
      <c r="DJ127" s="443"/>
      <c r="DK127" s="443"/>
      <c r="DL127" s="443"/>
      <c r="DM127" s="443"/>
      <c r="DN127" s="443"/>
      <c r="DO127" s="443"/>
      <c r="DP127" s="443"/>
      <c r="DQ127" s="443"/>
      <c r="DR127" s="443"/>
      <c r="DS127" s="443"/>
      <c r="DT127" s="443"/>
      <c r="DU127" s="443"/>
      <c r="DV127" s="443"/>
      <c r="DW127" s="443"/>
      <c r="DX127" s="443"/>
    </row>
    <row r="128" spans="46:128" s="270" customFormat="1" ht="15" x14ac:dyDescent="0.25">
      <c r="AT128" s="443"/>
      <c r="AU128" s="443"/>
      <c r="AV128" s="443"/>
      <c r="AW128" s="443"/>
      <c r="AX128" s="443"/>
      <c r="AY128" s="443"/>
      <c r="AZ128" s="443"/>
      <c r="BA128" s="443"/>
      <c r="BB128" s="443"/>
      <c r="BC128" s="443"/>
      <c r="BD128" s="443"/>
      <c r="BE128" s="443"/>
      <c r="BF128" s="443"/>
      <c r="BG128" s="443"/>
      <c r="BH128" s="443"/>
      <c r="BI128" s="443"/>
      <c r="BJ128" s="443"/>
      <c r="BK128" s="443"/>
      <c r="BL128" s="443"/>
      <c r="BM128" s="443"/>
      <c r="BN128" s="443"/>
      <c r="BO128" s="443"/>
      <c r="BP128" s="443"/>
      <c r="BQ128" s="443"/>
      <c r="BR128" s="443"/>
      <c r="BS128" s="443"/>
      <c r="BT128" s="443"/>
      <c r="BU128" s="443"/>
      <c r="BV128" s="443"/>
      <c r="BW128" s="443"/>
      <c r="BX128" s="443"/>
      <c r="BY128" s="443"/>
      <c r="BZ128" s="443"/>
      <c r="CA128" s="443"/>
      <c r="CB128" s="443"/>
      <c r="CC128" s="443"/>
      <c r="CD128" s="443"/>
      <c r="CE128" s="443"/>
      <c r="CF128" s="443"/>
      <c r="CG128" s="443"/>
      <c r="CH128" s="443"/>
      <c r="CI128" s="443"/>
      <c r="CJ128" s="443"/>
      <c r="CK128" s="443"/>
      <c r="CL128" s="443"/>
      <c r="CM128" s="443"/>
      <c r="CN128" s="443"/>
      <c r="CO128" s="443"/>
      <c r="CP128" s="443"/>
      <c r="CQ128" s="443"/>
      <c r="CR128" s="443"/>
      <c r="CS128" s="443"/>
      <c r="CT128" s="443"/>
      <c r="CU128" s="443"/>
      <c r="CV128" s="443"/>
      <c r="CW128" s="443"/>
      <c r="CX128" s="443"/>
      <c r="CY128" s="443"/>
      <c r="CZ128" s="443"/>
      <c r="DA128" s="443"/>
      <c r="DB128" s="443"/>
      <c r="DC128" s="443"/>
      <c r="DD128" s="443"/>
      <c r="DE128" s="443"/>
      <c r="DF128" s="443"/>
      <c r="DG128" s="443"/>
      <c r="DH128" s="443"/>
      <c r="DI128" s="443"/>
      <c r="DJ128" s="443"/>
      <c r="DK128" s="443"/>
      <c r="DL128" s="443"/>
      <c r="DM128" s="443"/>
      <c r="DN128" s="443"/>
      <c r="DO128" s="443"/>
      <c r="DP128" s="443"/>
      <c r="DQ128" s="443"/>
      <c r="DR128" s="443"/>
      <c r="DS128" s="443"/>
      <c r="DT128" s="443"/>
      <c r="DU128" s="443"/>
      <c r="DV128" s="443"/>
      <c r="DW128" s="443"/>
      <c r="DX128" s="443"/>
    </row>
    <row r="129" spans="1:128" s="270" customFormat="1" ht="15" x14ac:dyDescent="0.25">
      <c r="AT129" s="443"/>
      <c r="AU129" s="443"/>
      <c r="AV129" s="443"/>
      <c r="AW129" s="443"/>
      <c r="AX129" s="443"/>
      <c r="AY129" s="443"/>
      <c r="AZ129" s="443"/>
      <c r="BA129" s="443"/>
      <c r="BB129" s="443"/>
      <c r="BC129" s="443"/>
      <c r="BD129" s="443"/>
      <c r="BE129" s="443"/>
      <c r="BF129" s="443"/>
      <c r="BG129" s="443"/>
      <c r="BH129" s="443"/>
      <c r="BI129" s="443"/>
      <c r="BJ129" s="443"/>
      <c r="BK129" s="443"/>
      <c r="BL129" s="443"/>
      <c r="BM129" s="443"/>
      <c r="BN129" s="443"/>
      <c r="BO129" s="443"/>
      <c r="BP129" s="443"/>
      <c r="BQ129" s="443"/>
      <c r="BR129" s="443"/>
      <c r="BS129" s="443"/>
      <c r="BT129" s="443"/>
      <c r="BU129" s="443"/>
      <c r="BV129" s="443"/>
      <c r="BW129" s="443"/>
      <c r="BX129" s="443"/>
      <c r="BY129" s="443"/>
      <c r="BZ129" s="443"/>
      <c r="CA129" s="443"/>
      <c r="CB129" s="443"/>
      <c r="CC129" s="443"/>
      <c r="CD129" s="443"/>
      <c r="CE129" s="443"/>
      <c r="CF129" s="443"/>
      <c r="CG129" s="443"/>
      <c r="CH129" s="443"/>
      <c r="CI129" s="443"/>
      <c r="CJ129" s="443"/>
      <c r="CK129" s="443"/>
      <c r="CL129" s="443"/>
      <c r="CM129" s="443"/>
      <c r="CN129" s="443"/>
      <c r="CO129" s="443"/>
      <c r="CP129" s="443"/>
      <c r="CQ129" s="443"/>
      <c r="CR129" s="443"/>
      <c r="CS129" s="443"/>
      <c r="CT129" s="443"/>
      <c r="CU129" s="443"/>
      <c r="CV129" s="443"/>
      <c r="CW129" s="443"/>
      <c r="CX129" s="443"/>
      <c r="CY129" s="443"/>
      <c r="CZ129" s="443"/>
      <c r="DA129" s="443"/>
      <c r="DB129" s="443"/>
      <c r="DC129" s="443"/>
      <c r="DD129" s="443"/>
      <c r="DE129" s="443"/>
      <c r="DF129" s="443"/>
      <c r="DG129" s="443"/>
      <c r="DH129" s="443"/>
      <c r="DI129" s="443"/>
      <c r="DJ129" s="443"/>
      <c r="DK129" s="443"/>
      <c r="DL129" s="443"/>
      <c r="DM129" s="443"/>
      <c r="DN129" s="443"/>
      <c r="DO129" s="443"/>
      <c r="DP129" s="443"/>
      <c r="DQ129" s="443"/>
      <c r="DR129" s="443"/>
      <c r="DS129" s="443"/>
      <c r="DT129" s="443"/>
      <c r="DU129" s="443"/>
      <c r="DV129" s="443"/>
      <c r="DW129" s="443"/>
      <c r="DX129" s="443"/>
    </row>
    <row r="130" spans="1:128" s="270" customFormat="1" ht="15" x14ac:dyDescent="0.25">
      <c r="AT130" s="443"/>
      <c r="AU130" s="443"/>
      <c r="AV130" s="443"/>
      <c r="AW130" s="443"/>
      <c r="AX130" s="443"/>
      <c r="AY130" s="443"/>
      <c r="AZ130" s="443"/>
      <c r="BA130" s="443"/>
      <c r="BB130" s="443"/>
      <c r="BC130" s="443"/>
      <c r="BD130" s="443"/>
      <c r="BE130" s="443"/>
      <c r="BF130" s="443"/>
      <c r="BG130" s="443"/>
      <c r="BH130" s="443"/>
      <c r="BI130" s="443"/>
      <c r="BJ130" s="443"/>
      <c r="BK130" s="443"/>
      <c r="BL130" s="443"/>
      <c r="BM130" s="443"/>
      <c r="BN130" s="443"/>
      <c r="BO130" s="443"/>
      <c r="BP130" s="443"/>
      <c r="BQ130" s="443"/>
      <c r="BR130" s="443"/>
      <c r="BS130" s="443"/>
      <c r="BT130" s="443"/>
      <c r="BU130" s="443"/>
      <c r="BV130" s="443"/>
      <c r="BW130" s="443"/>
      <c r="BX130" s="443"/>
      <c r="BY130" s="443"/>
      <c r="BZ130" s="443"/>
      <c r="CA130" s="443"/>
      <c r="CB130" s="443"/>
      <c r="CC130" s="443"/>
      <c r="CD130" s="443"/>
      <c r="CE130" s="443"/>
      <c r="CF130" s="443"/>
      <c r="CG130" s="443"/>
      <c r="CH130" s="443"/>
      <c r="CI130" s="443"/>
      <c r="CJ130" s="443"/>
      <c r="CK130" s="443"/>
      <c r="CL130" s="443"/>
      <c r="CM130" s="443"/>
      <c r="CN130" s="443"/>
      <c r="CO130" s="443"/>
      <c r="CP130" s="443"/>
      <c r="CQ130" s="443"/>
      <c r="CR130" s="443"/>
      <c r="CS130" s="443"/>
      <c r="CT130" s="443"/>
      <c r="CU130" s="443"/>
      <c r="CV130" s="443"/>
      <c r="CW130" s="443"/>
      <c r="CX130" s="443"/>
      <c r="CY130" s="443"/>
      <c r="CZ130" s="443"/>
      <c r="DA130" s="443"/>
      <c r="DB130" s="443"/>
      <c r="DC130" s="443"/>
      <c r="DD130" s="443"/>
      <c r="DE130" s="443"/>
      <c r="DF130" s="443"/>
      <c r="DG130" s="443"/>
      <c r="DH130" s="443"/>
      <c r="DI130" s="443"/>
      <c r="DJ130" s="443"/>
      <c r="DK130" s="443"/>
      <c r="DL130" s="443"/>
      <c r="DM130" s="443"/>
      <c r="DN130" s="443"/>
      <c r="DO130" s="443"/>
      <c r="DP130" s="443"/>
      <c r="DQ130" s="443"/>
      <c r="DR130" s="443"/>
      <c r="DS130" s="443"/>
      <c r="DT130" s="443"/>
      <c r="DU130" s="443"/>
      <c r="DV130" s="443"/>
      <c r="DW130" s="443"/>
      <c r="DX130" s="443"/>
    </row>
    <row r="131" spans="1:128" s="270" customFormat="1" ht="15" x14ac:dyDescent="0.25">
      <c r="AT131" s="443"/>
      <c r="AU131" s="443"/>
      <c r="AV131" s="443"/>
      <c r="AW131" s="443"/>
      <c r="AX131" s="443"/>
      <c r="AY131" s="443"/>
      <c r="AZ131" s="443"/>
      <c r="BA131" s="443"/>
      <c r="BB131" s="443"/>
      <c r="BC131" s="443"/>
      <c r="BD131" s="443"/>
      <c r="BE131" s="443"/>
      <c r="BF131" s="443"/>
      <c r="BG131" s="443"/>
      <c r="BH131" s="443"/>
      <c r="BI131" s="443"/>
      <c r="BJ131" s="443"/>
      <c r="BK131" s="443"/>
      <c r="BL131" s="443"/>
      <c r="BM131" s="443"/>
      <c r="BN131" s="443"/>
      <c r="BO131" s="443"/>
      <c r="BP131" s="443"/>
      <c r="BQ131" s="443"/>
      <c r="BR131" s="443"/>
      <c r="BS131" s="443"/>
      <c r="BT131" s="443"/>
      <c r="BU131" s="443"/>
      <c r="BV131" s="443"/>
      <c r="BW131" s="443"/>
      <c r="BX131" s="443"/>
      <c r="BY131" s="443"/>
      <c r="BZ131" s="443"/>
      <c r="CA131" s="443"/>
      <c r="CB131" s="443"/>
      <c r="CC131" s="443"/>
      <c r="CD131" s="443"/>
      <c r="CE131" s="443"/>
      <c r="CF131" s="443"/>
      <c r="CG131" s="443"/>
      <c r="CH131" s="443"/>
      <c r="CI131" s="443"/>
      <c r="CJ131" s="443"/>
      <c r="CK131" s="443"/>
      <c r="CL131" s="443"/>
      <c r="CM131" s="443"/>
      <c r="CN131" s="443"/>
      <c r="CO131" s="443"/>
      <c r="CP131" s="443"/>
      <c r="CQ131" s="443"/>
      <c r="CR131" s="443"/>
      <c r="CS131" s="443"/>
      <c r="CT131" s="443"/>
      <c r="CU131" s="443"/>
      <c r="CV131" s="443"/>
      <c r="CW131" s="443"/>
      <c r="CX131" s="443"/>
      <c r="CY131" s="443"/>
      <c r="CZ131" s="443"/>
      <c r="DA131" s="443"/>
      <c r="DB131" s="443"/>
      <c r="DC131" s="443"/>
      <c r="DD131" s="443"/>
      <c r="DE131" s="443"/>
      <c r="DF131" s="443"/>
      <c r="DG131" s="443"/>
      <c r="DH131" s="443"/>
      <c r="DI131" s="443"/>
      <c r="DJ131" s="443"/>
      <c r="DK131" s="443"/>
      <c r="DL131" s="443"/>
      <c r="DM131" s="443"/>
      <c r="DN131" s="443"/>
      <c r="DO131" s="443"/>
      <c r="DP131" s="443"/>
      <c r="DQ131" s="443"/>
      <c r="DR131" s="443"/>
      <c r="DS131" s="443"/>
      <c r="DT131" s="443"/>
      <c r="DU131" s="443"/>
      <c r="DV131" s="443"/>
      <c r="DW131" s="443"/>
      <c r="DX131" s="443"/>
    </row>
    <row r="132" spans="1:128" s="270" customFormat="1" ht="15" x14ac:dyDescent="0.25">
      <c r="AT132" s="443"/>
      <c r="AU132" s="443"/>
      <c r="AV132" s="443"/>
      <c r="AW132" s="443"/>
      <c r="AX132" s="443"/>
      <c r="AY132" s="443"/>
      <c r="AZ132" s="443"/>
      <c r="BA132" s="443"/>
      <c r="BB132" s="443"/>
      <c r="BC132" s="443"/>
      <c r="BD132" s="443"/>
      <c r="BE132" s="443"/>
      <c r="BF132" s="443"/>
      <c r="BG132" s="443"/>
      <c r="BH132" s="443"/>
      <c r="BI132" s="443"/>
      <c r="BJ132" s="443"/>
      <c r="BK132" s="443"/>
      <c r="BL132" s="443"/>
      <c r="BM132" s="443"/>
      <c r="BN132" s="443"/>
      <c r="BO132" s="443"/>
      <c r="BP132" s="443"/>
      <c r="BQ132" s="443"/>
      <c r="BR132" s="443"/>
      <c r="BS132" s="443"/>
      <c r="BT132" s="443"/>
      <c r="BU132" s="443"/>
      <c r="BV132" s="443"/>
      <c r="BW132" s="443"/>
      <c r="BX132" s="443"/>
      <c r="BY132" s="443"/>
      <c r="BZ132" s="443"/>
      <c r="CA132" s="443"/>
      <c r="CB132" s="443"/>
      <c r="CC132" s="443"/>
      <c r="CD132" s="443"/>
      <c r="CE132" s="443"/>
      <c r="CF132" s="443"/>
      <c r="CG132" s="443"/>
      <c r="CH132" s="443"/>
      <c r="CI132" s="443"/>
      <c r="CJ132" s="443"/>
      <c r="CK132" s="443"/>
      <c r="CL132" s="443"/>
      <c r="CM132" s="443"/>
      <c r="CN132" s="443"/>
      <c r="CO132" s="443"/>
      <c r="CP132" s="443"/>
      <c r="CQ132" s="443"/>
      <c r="CR132" s="443"/>
      <c r="CS132" s="443"/>
      <c r="CT132" s="443"/>
      <c r="CU132" s="443"/>
      <c r="CV132" s="443"/>
      <c r="CW132" s="443"/>
      <c r="CX132" s="443"/>
      <c r="CY132" s="443"/>
      <c r="CZ132" s="443"/>
      <c r="DA132" s="443"/>
      <c r="DB132" s="443"/>
      <c r="DC132" s="443"/>
      <c r="DD132" s="443"/>
      <c r="DE132" s="443"/>
      <c r="DF132" s="443"/>
      <c r="DG132" s="443"/>
      <c r="DH132" s="443"/>
      <c r="DI132" s="443"/>
      <c r="DJ132" s="443"/>
      <c r="DK132" s="443"/>
      <c r="DL132" s="443"/>
      <c r="DM132" s="443"/>
      <c r="DN132" s="443"/>
      <c r="DO132" s="443"/>
      <c r="DP132" s="443"/>
      <c r="DQ132" s="443"/>
      <c r="DR132" s="443"/>
      <c r="DS132" s="443"/>
      <c r="DT132" s="443"/>
      <c r="DU132" s="443"/>
      <c r="DV132" s="443"/>
      <c r="DW132" s="443"/>
      <c r="DX132" s="443"/>
    </row>
    <row r="133" spans="1:128" s="270" customFormat="1" x14ac:dyDescent="0.3">
      <c r="A133" s="299"/>
      <c r="B133" s="299"/>
      <c r="AT133" s="443"/>
      <c r="AU133" s="443"/>
      <c r="AV133" s="443"/>
      <c r="AW133" s="443"/>
      <c r="AX133" s="443"/>
      <c r="AY133" s="443"/>
      <c r="AZ133" s="443"/>
      <c r="BA133" s="443"/>
      <c r="BB133" s="443"/>
      <c r="BC133" s="443"/>
      <c r="BD133" s="443"/>
      <c r="BE133" s="443"/>
      <c r="BF133" s="443"/>
      <c r="BG133" s="443"/>
      <c r="BH133" s="443"/>
      <c r="BI133" s="443"/>
      <c r="BJ133" s="443"/>
      <c r="BK133" s="443"/>
      <c r="BL133" s="443"/>
      <c r="BM133" s="443"/>
      <c r="BN133" s="443"/>
      <c r="BO133" s="443"/>
      <c r="BP133" s="443"/>
      <c r="BQ133" s="443"/>
      <c r="BR133" s="443"/>
      <c r="BS133" s="443"/>
      <c r="BT133" s="443"/>
      <c r="BU133" s="443"/>
      <c r="BV133" s="443"/>
      <c r="BW133" s="443"/>
      <c r="BX133" s="443"/>
      <c r="BY133" s="443"/>
      <c r="BZ133" s="443"/>
      <c r="CA133" s="443"/>
      <c r="CB133" s="443"/>
      <c r="CC133" s="443"/>
      <c r="CD133" s="443"/>
      <c r="CE133" s="443"/>
      <c r="CF133" s="443"/>
      <c r="CG133" s="443"/>
      <c r="CH133" s="443"/>
      <c r="CI133" s="443"/>
      <c r="CJ133" s="443"/>
      <c r="CK133" s="443"/>
      <c r="CL133" s="443"/>
      <c r="CM133" s="443"/>
      <c r="CN133" s="443"/>
      <c r="CO133" s="443"/>
      <c r="CP133" s="443"/>
      <c r="CQ133" s="443"/>
      <c r="CR133" s="443"/>
      <c r="CS133" s="443"/>
      <c r="CT133" s="443"/>
      <c r="CU133" s="443"/>
      <c r="CV133" s="443"/>
      <c r="CW133" s="443"/>
      <c r="CX133" s="443"/>
      <c r="CY133" s="443"/>
      <c r="CZ133" s="443"/>
      <c r="DA133" s="443"/>
      <c r="DB133" s="443"/>
      <c r="DC133" s="443"/>
      <c r="DD133" s="443"/>
      <c r="DE133" s="443"/>
      <c r="DF133" s="443"/>
      <c r="DG133" s="443"/>
      <c r="DH133" s="443"/>
      <c r="DI133" s="443"/>
      <c r="DJ133" s="443"/>
      <c r="DK133" s="443"/>
      <c r="DL133" s="443"/>
      <c r="DM133" s="443"/>
      <c r="DN133" s="443"/>
      <c r="DO133" s="443"/>
      <c r="DP133" s="443"/>
      <c r="DQ133" s="443"/>
      <c r="DR133" s="443"/>
      <c r="DS133" s="443"/>
      <c r="DT133" s="443"/>
      <c r="DU133" s="443"/>
      <c r="DV133" s="443"/>
      <c r="DW133" s="443"/>
      <c r="DX133" s="443"/>
    </row>
    <row r="134" spans="1:128" s="270" customFormat="1" x14ac:dyDescent="0.3">
      <c r="A134" s="299"/>
      <c r="B134" s="299"/>
      <c r="AT134" s="443"/>
      <c r="AU134" s="443"/>
      <c r="AV134" s="443"/>
      <c r="AW134" s="443"/>
      <c r="AX134" s="443"/>
      <c r="AY134" s="443"/>
      <c r="AZ134" s="443"/>
      <c r="BA134" s="443"/>
      <c r="BB134" s="443"/>
      <c r="BC134" s="443"/>
      <c r="BD134" s="443"/>
      <c r="BE134" s="443"/>
      <c r="BF134" s="443"/>
      <c r="BG134" s="443"/>
      <c r="BH134" s="443"/>
      <c r="BI134" s="443"/>
      <c r="BJ134" s="443"/>
      <c r="BK134" s="443"/>
      <c r="BL134" s="443"/>
      <c r="BM134" s="443"/>
      <c r="BN134" s="443"/>
      <c r="BO134" s="443"/>
      <c r="BP134" s="443"/>
      <c r="BQ134" s="443"/>
      <c r="BR134" s="443"/>
      <c r="BS134" s="443"/>
      <c r="BT134" s="443"/>
      <c r="BU134" s="443"/>
      <c r="BV134" s="443"/>
      <c r="BW134" s="443"/>
      <c r="BX134" s="443"/>
      <c r="BY134" s="443"/>
      <c r="BZ134" s="443"/>
      <c r="CA134" s="443"/>
      <c r="CB134" s="443"/>
      <c r="CC134" s="443"/>
      <c r="CD134" s="443"/>
      <c r="CE134" s="443"/>
      <c r="CF134" s="443"/>
      <c r="CG134" s="443"/>
      <c r="CH134" s="443"/>
      <c r="CI134" s="443"/>
      <c r="CJ134" s="443"/>
      <c r="CK134" s="443"/>
      <c r="CL134" s="443"/>
      <c r="CM134" s="443"/>
      <c r="CN134" s="443"/>
      <c r="CO134" s="443"/>
      <c r="CP134" s="443"/>
      <c r="CQ134" s="443"/>
      <c r="CR134" s="443"/>
      <c r="CS134" s="443"/>
      <c r="CT134" s="443"/>
      <c r="CU134" s="443"/>
      <c r="CV134" s="443"/>
      <c r="CW134" s="443"/>
      <c r="CX134" s="443"/>
      <c r="CY134" s="443"/>
      <c r="CZ134" s="443"/>
      <c r="DA134" s="443"/>
      <c r="DB134" s="443"/>
      <c r="DC134" s="443"/>
      <c r="DD134" s="443"/>
      <c r="DE134" s="443"/>
      <c r="DF134" s="443"/>
      <c r="DG134" s="443"/>
      <c r="DH134" s="443"/>
      <c r="DI134" s="443"/>
      <c r="DJ134" s="443"/>
      <c r="DK134" s="443"/>
      <c r="DL134" s="443"/>
      <c r="DM134" s="443"/>
      <c r="DN134" s="443"/>
      <c r="DO134" s="443"/>
      <c r="DP134" s="443"/>
      <c r="DQ134" s="443"/>
      <c r="DR134" s="443"/>
      <c r="DS134" s="443"/>
      <c r="DT134" s="443"/>
      <c r="DU134" s="443"/>
      <c r="DV134" s="443"/>
      <c r="DW134" s="443"/>
      <c r="DX134" s="443"/>
    </row>
    <row r="135" spans="1:128" s="270" customFormat="1" x14ac:dyDescent="0.3">
      <c r="A135" s="299"/>
      <c r="B135" s="299"/>
      <c r="AT135" s="443"/>
      <c r="AU135" s="443"/>
      <c r="AV135" s="443"/>
      <c r="AW135" s="443"/>
      <c r="AX135" s="443"/>
      <c r="AY135" s="443"/>
      <c r="AZ135" s="443"/>
      <c r="BA135" s="443"/>
      <c r="BB135" s="443"/>
      <c r="BC135" s="443"/>
      <c r="BD135" s="443"/>
      <c r="BE135" s="443"/>
      <c r="BF135" s="443"/>
      <c r="BG135" s="443"/>
      <c r="BH135" s="443"/>
      <c r="BI135" s="443"/>
      <c r="BJ135" s="443"/>
      <c r="BK135" s="443"/>
      <c r="BL135" s="443"/>
      <c r="BM135" s="443"/>
      <c r="BN135" s="443"/>
      <c r="BO135" s="443"/>
      <c r="BP135" s="443"/>
      <c r="BQ135" s="443"/>
      <c r="BR135" s="443"/>
      <c r="BS135" s="443"/>
      <c r="BT135" s="443"/>
      <c r="BU135" s="443"/>
      <c r="BV135" s="443"/>
      <c r="BW135" s="443"/>
      <c r="BX135" s="443"/>
      <c r="BY135" s="443"/>
      <c r="BZ135" s="443"/>
      <c r="CA135" s="443"/>
      <c r="CB135" s="443"/>
      <c r="CC135" s="443"/>
      <c r="CD135" s="443"/>
      <c r="CE135" s="443"/>
      <c r="CF135" s="443"/>
      <c r="CG135" s="443"/>
      <c r="CH135" s="443"/>
      <c r="CI135" s="443"/>
      <c r="CJ135" s="443"/>
      <c r="CK135" s="443"/>
      <c r="CL135" s="443"/>
      <c r="CM135" s="443"/>
      <c r="CN135" s="443"/>
      <c r="CO135" s="443"/>
      <c r="CP135" s="443"/>
      <c r="CQ135" s="443"/>
      <c r="CR135" s="443"/>
      <c r="CS135" s="443"/>
      <c r="CT135" s="443"/>
      <c r="CU135" s="443"/>
      <c r="CV135" s="443"/>
      <c r="CW135" s="443"/>
      <c r="CX135" s="443"/>
      <c r="CY135" s="443"/>
      <c r="CZ135" s="443"/>
      <c r="DA135" s="443"/>
      <c r="DB135" s="443"/>
      <c r="DC135" s="443"/>
      <c r="DD135" s="443"/>
      <c r="DE135" s="443"/>
      <c r="DF135" s="443"/>
      <c r="DG135" s="443"/>
      <c r="DH135" s="443"/>
      <c r="DI135" s="443"/>
      <c r="DJ135" s="443"/>
      <c r="DK135" s="443"/>
      <c r="DL135" s="443"/>
      <c r="DM135" s="443"/>
      <c r="DN135" s="443"/>
      <c r="DO135" s="443"/>
      <c r="DP135" s="443"/>
      <c r="DQ135" s="443"/>
      <c r="DR135" s="443"/>
      <c r="DS135" s="443"/>
      <c r="DT135" s="443"/>
      <c r="DU135" s="443"/>
      <c r="DV135" s="443"/>
      <c r="DW135" s="443"/>
      <c r="DX135" s="443"/>
    </row>
    <row r="136" spans="1:128" s="270" customFormat="1" x14ac:dyDescent="0.3">
      <c r="A136" s="299"/>
      <c r="B136" s="299"/>
      <c r="AT136" s="443"/>
      <c r="AU136" s="443"/>
      <c r="AV136" s="443"/>
      <c r="AW136" s="443"/>
      <c r="AX136" s="443"/>
      <c r="AY136" s="443"/>
      <c r="AZ136" s="443"/>
      <c r="BA136" s="443"/>
      <c r="BB136" s="443"/>
      <c r="BC136" s="443"/>
      <c r="BD136" s="443"/>
      <c r="BE136" s="443"/>
      <c r="BF136" s="443"/>
      <c r="BG136" s="443"/>
      <c r="BH136" s="443"/>
      <c r="BI136" s="443"/>
      <c r="BJ136" s="443"/>
      <c r="BK136" s="443"/>
      <c r="BL136" s="443"/>
      <c r="BM136" s="443"/>
      <c r="BN136" s="443"/>
      <c r="BO136" s="443"/>
      <c r="BP136" s="443"/>
      <c r="BQ136" s="443"/>
      <c r="BR136" s="443"/>
      <c r="BS136" s="443"/>
      <c r="BT136" s="443"/>
      <c r="BU136" s="443"/>
      <c r="BV136" s="443"/>
      <c r="BW136" s="443"/>
      <c r="BX136" s="443"/>
      <c r="BY136" s="443"/>
      <c r="BZ136" s="443"/>
      <c r="CA136" s="443"/>
      <c r="CB136" s="443"/>
      <c r="CC136" s="443"/>
      <c r="CD136" s="443"/>
      <c r="CE136" s="443"/>
      <c r="CF136" s="443"/>
      <c r="CG136" s="443"/>
      <c r="CH136" s="443"/>
      <c r="CI136" s="443"/>
      <c r="CJ136" s="443"/>
      <c r="CK136" s="443"/>
      <c r="CL136" s="443"/>
      <c r="CM136" s="443"/>
      <c r="CN136" s="443"/>
      <c r="CO136" s="443"/>
      <c r="CP136" s="443"/>
      <c r="CQ136" s="443"/>
      <c r="CR136" s="443"/>
      <c r="CS136" s="443"/>
      <c r="CT136" s="443"/>
      <c r="CU136" s="443"/>
      <c r="CV136" s="443"/>
      <c r="CW136" s="443"/>
      <c r="CX136" s="443"/>
      <c r="CY136" s="443"/>
      <c r="CZ136" s="443"/>
      <c r="DA136" s="443"/>
      <c r="DB136" s="443"/>
      <c r="DC136" s="443"/>
      <c r="DD136" s="443"/>
      <c r="DE136" s="443"/>
      <c r="DF136" s="443"/>
      <c r="DG136" s="443"/>
      <c r="DH136" s="443"/>
      <c r="DI136" s="443"/>
      <c r="DJ136" s="443"/>
      <c r="DK136" s="443"/>
      <c r="DL136" s="443"/>
      <c r="DM136" s="443"/>
      <c r="DN136" s="443"/>
      <c r="DO136" s="443"/>
      <c r="DP136" s="443"/>
      <c r="DQ136" s="443"/>
      <c r="DR136" s="443"/>
      <c r="DS136" s="443"/>
      <c r="DT136" s="443"/>
      <c r="DU136" s="443"/>
      <c r="DV136" s="443"/>
      <c r="DW136" s="443"/>
      <c r="DX136" s="443"/>
    </row>
    <row r="137" spans="1:128" s="270" customFormat="1" x14ac:dyDescent="0.3">
      <c r="A137" s="299"/>
      <c r="B137" s="299"/>
      <c r="AT137" s="443"/>
      <c r="AU137" s="443"/>
      <c r="AV137" s="443"/>
      <c r="AW137" s="443"/>
      <c r="AX137" s="443"/>
      <c r="AY137" s="443"/>
      <c r="AZ137" s="443"/>
      <c r="BA137" s="443"/>
      <c r="BB137" s="443"/>
      <c r="BC137" s="443"/>
      <c r="BD137" s="443"/>
      <c r="BE137" s="443"/>
      <c r="BF137" s="443"/>
      <c r="BG137" s="443"/>
      <c r="BH137" s="443"/>
      <c r="BI137" s="443"/>
      <c r="BJ137" s="443"/>
      <c r="BK137" s="443"/>
      <c r="BL137" s="443"/>
      <c r="BM137" s="443"/>
      <c r="BN137" s="443"/>
      <c r="BO137" s="443"/>
      <c r="BP137" s="443"/>
      <c r="BQ137" s="443"/>
      <c r="BR137" s="443"/>
      <c r="BS137" s="443"/>
      <c r="BT137" s="443"/>
      <c r="BU137" s="443"/>
      <c r="BV137" s="443"/>
      <c r="BW137" s="443"/>
      <c r="BX137" s="443"/>
      <c r="BY137" s="443"/>
      <c r="BZ137" s="443"/>
      <c r="CA137" s="443"/>
      <c r="CB137" s="443"/>
      <c r="CC137" s="443"/>
      <c r="CD137" s="443"/>
      <c r="CE137" s="443"/>
      <c r="CF137" s="443"/>
      <c r="CG137" s="443"/>
      <c r="CH137" s="443"/>
      <c r="CI137" s="443"/>
      <c r="CJ137" s="443"/>
      <c r="CK137" s="443"/>
      <c r="CL137" s="443"/>
      <c r="CM137" s="443"/>
      <c r="CN137" s="443"/>
      <c r="CO137" s="443"/>
      <c r="CP137" s="443"/>
      <c r="CQ137" s="443"/>
      <c r="CR137" s="443"/>
      <c r="CS137" s="443"/>
      <c r="CT137" s="443"/>
      <c r="CU137" s="443"/>
      <c r="CV137" s="443"/>
      <c r="CW137" s="443"/>
      <c r="CX137" s="443"/>
      <c r="CY137" s="443"/>
      <c r="CZ137" s="443"/>
      <c r="DA137" s="443"/>
      <c r="DB137" s="443"/>
      <c r="DC137" s="443"/>
      <c r="DD137" s="443"/>
      <c r="DE137" s="443"/>
      <c r="DF137" s="443"/>
      <c r="DG137" s="443"/>
      <c r="DH137" s="443"/>
      <c r="DI137" s="443"/>
      <c r="DJ137" s="443"/>
      <c r="DK137" s="443"/>
      <c r="DL137" s="443"/>
      <c r="DM137" s="443"/>
      <c r="DN137" s="443"/>
      <c r="DO137" s="443"/>
      <c r="DP137" s="443"/>
      <c r="DQ137" s="443"/>
      <c r="DR137" s="443"/>
      <c r="DS137" s="443"/>
      <c r="DT137" s="443"/>
      <c r="DU137" s="443"/>
      <c r="DV137" s="443"/>
      <c r="DW137" s="443"/>
      <c r="DX137" s="443"/>
    </row>
    <row r="138" spans="1:128" s="270" customFormat="1" x14ac:dyDescent="0.3">
      <c r="A138" s="299"/>
      <c r="B138" s="299"/>
      <c r="AT138" s="443"/>
      <c r="AU138" s="443"/>
      <c r="AV138" s="443"/>
      <c r="AW138" s="443"/>
      <c r="AX138" s="443"/>
      <c r="AY138" s="443"/>
      <c r="AZ138" s="443"/>
      <c r="BA138" s="443"/>
      <c r="BB138" s="443"/>
      <c r="BC138" s="443"/>
      <c r="BD138" s="443"/>
      <c r="BE138" s="443"/>
      <c r="BF138" s="443"/>
      <c r="BG138" s="443"/>
      <c r="BH138" s="443"/>
      <c r="BI138" s="443"/>
      <c r="BJ138" s="443"/>
      <c r="BK138" s="443"/>
      <c r="BL138" s="443"/>
      <c r="BM138" s="443"/>
      <c r="BN138" s="443"/>
      <c r="BO138" s="443"/>
      <c r="BP138" s="443"/>
      <c r="BQ138" s="443"/>
      <c r="BR138" s="443"/>
      <c r="BS138" s="443"/>
      <c r="BT138" s="443"/>
      <c r="BU138" s="443"/>
      <c r="BV138" s="443"/>
      <c r="BW138" s="443"/>
      <c r="BX138" s="443"/>
      <c r="BY138" s="443"/>
      <c r="BZ138" s="443"/>
      <c r="CA138" s="443"/>
      <c r="CB138" s="443"/>
      <c r="CC138" s="443"/>
      <c r="CD138" s="443"/>
      <c r="CE138" s="443"/>
      <c r="CF138" s="443"/>
      <c r="CG138" s="443"/>
      <c r="CH138" s="443"/>
      <c r="CI138" s="443"/>
      <c r="CJ138" s="443"/>
      <c r="CK138" s="443"/>
      <c r="CL138" s="443"/>
      <c r="CM138" s="443"/>
      <c r="CN138" s="443"/>
      <c r="CO138" s="443"/>
      <c r="CP138" s="443"/>
      <c r="CQ138" s="443"/>
      <c r="CR138" s="443"/>
      <c r="CS138" s="443"/>
      <c r="CT138" s="443"/>
      <c r="CU138" s="443"/>
      <c r="CV138" s="443"/>
      <c r="CW138" s="443"/>
      <c r="CX138" s="443"/>
      <c r="CY138" s="443"/>
      <c r="CZ138" s="443"/>
      <c r="DA138" s="443"/>
      <c r="DB138" s="443"/>
      <c r="DC138" s="443"/>
      <c r="DD138" s="443"/>
      <c r="DE138" s="443"/>
      <c r="DF138" s="443"/>
      <c r="DG138" s="443"/>
      <c r="DH138" s="443"/>
      <c r="DI138" s="443"/>
      <c r="DJ138" s="443"/>
      <c r="DK138" s="443"/>
      <c r="DL138" s="443"/>
      <c r="DM138" s="443"/>
      <c r="DN138" s="443"/>
      <c r="DO138" s="443"/>
      <c r="DP138" s="443"/>
      <c r="DQ138" s="443"/>
      <c r="DR138" s="443"/>
      <c r="DS138" s="443"/>
      <c r="DT138" s="443"/>
      <c r="DU138" s="443"/>
      <c r="DV138" s="443"/>
      <c r="DW138" s="443"/>
      <c r="DX138" s="443"/>
    </row>
    <row r="139" spans="1:128" s="270" customFormat="1" x14ac:dyDescent="0.3">
      <c r="A139" s="299"/>
      <c r="B139" s="299"/>
      <c r="AT139" s="443"/>
      <c r="AU139" s="443"/>
      <c r="AV139" s="443"/>
      <c r="AW139" s="443"/>
      <c r="AX139" s="443"/>
      <c r="AY139" s="443"/>
      <c r="AZ139" s="443"/>
      <c r="BA139" s="443"/>
      <c r="BB139" s="443"/>
      <c r="BC139" s="443"/>
      <c r="BD139" s="443"/>
      <c r="BE139" s="443"/>
      <c r="BF139" s="443"/>
      <c r="BG139" s="443"/>
      <c r="BH139" s="443"/>
      <c r="BI139" s="443"/>
      <c r="BJ139" s="443"/>
      <c r="BK139" s="443"/>
      <c r="BL139" s="443"/>
      <c r="BM139" s="443"/>
      <c r="BN139" s="443"/>
      <c r="BO139" s="443"/>
      <c r="BP139" s="443"/>
      <c r="BQ139" s="443"/>
      <c r="BR139" s="443"/>
      <c r="BS139" s="443"/>
      <c r="BT139" s="443"/>
      <c r="BU139" s="443"/>
      <c r="BV139" s="443"/>
      <c r="BW139" s="443"/>
      <c r="BX139" s="443"/>
      <c r="BY139" s="443"/>
      <c r="BZ139" s="443"/>
      <c r="CA139" s="443"/>
      <c r="CB139" s="443"/>
      <c r="CC139" s="443"/>
      <c r="CD139" s="443"/>
      <c r="CE139" s="443"/>
      <c r="CF139" s="443"/>
      <c r="CG139" s="443"/>
      <c r="CH139" s="443"/>
      <c r="CI139" s="443"/>
      <c r="CJ139" s="443"/>
      <c r="CK139" s="443"/>
      <c r="CL139" s="443"/>
      <c r="CM139" s="443"/>
      <c r="CN139" s="443"/>
      <c r="CO139" s="443"/>
      <c r="CP139" s="443"/>
      <c r="CQ139" s="443"/>
      <c r="CR139" s="443"/>
      <c r="CS139" s="443"/>
      <c r="CT139" s="443"/>
      <c r="CU139" s="443"/>
      <c r="CV139" s="443"/>
      <c r="CW139" s="443"/>
      <c r="CX139" s="443"/>
      <c r="CY139" s="443"/>
      <c r="CZ139" s="443"/>
      <c r="DA139" s="443"/>
      <c r="DB139" s="443"/>
      <c r="DC139" s="443"/>
      <c r="DD139" s="443"/>
      <c r="DE139" s="443"/>
      <c r="DF139" s="443"/>
      <c r="DG139" s="443"/>
      <c r="DH139" s="443"/>
      <c r="DI139" s="443"/>
      <c r="DJ139" s="443"/>
      <c r="DK139" s="443"/>
      <c r="DL139" s="443"/>
      <c r="DM139" s="443"/>
      <c r="DN139" s="443"/>
      <c r="DO139" s="443"/>
      <c r="DP139" s="443"/>
      <c r="DQ139" s="443"/>
      <c r="DR139" s="443"/>
      <c r="DS139" s="443"/>
      <c r="DT139" s="443"/>
      <c r="DU139" s="443"/>
      <c r="DV139" s="443"/>
      <c r="DW139" s="443"/>
      <c r="DX139" s="443"/>
    </row>
    <row r="140" spans="1:128" s="270" customFormat="1" x14ac:dyDescent="0.3">
      <c r="A140" s="299"/>
      <c r="B140" s="299"/>
      <c r="AT140" s="443"/>
      <c r="AU140" s="443"/>
      <c r="AV140" s="443"/>
      <c r="AW140" s="443"/>
      <c r="AX140" s="443"/>
      <c r="AY140" s="443"/>
      <c r="AZ140" s="443"/>
      <c r="BA140" s="443"/>
      <c r="BB140" s="443"/>
      <c r="BC140" s="443"/>
      <c r="BD140" s="443"/>
      <c r="BE140" s="443"/>
      <c r="BF140" s="443"/>
      <c r="BG140" s="443"/>
      <c r="BH140" s="443"/>
      <c r="BI140" s="443"/>
      <c r="BJ140" s="443"/>
      <c r="BK140" s="443"/>
      <c r="BL140" s="443"/>
      <c r="BM140" s="443"/>
      <c r="BN140" s="443"/>
      <c r="BO140" s="443"/>
      <c r="BP140" s="443"/>
      <c r="BQ140" s="443"/>
      <c r="BR140" s="443"/>
      <c r="BS140" s="443"/>
      <c r="BT140" s="443"/>
      <c r="BU140" s="443"/>
      <c r="BV140" s="443"/>
      <c r="BW140" s="443"/>
      <c r="BX140" s="443"/>
      <c r="BY140" s="443"/>
      <c r="BZ140" s="443"/>
      <c r="CA140" s="443"/>
      <c r="CB140" s="443"/>
      <c r="CC140" s="443"/>
      <c r="CD140" s="443"/>
      <c r="CE140" s="443"/>
      <c r="CF140" s="443"/>
      <c r="CG140" s="443"/>
      <c r="CH140" s="443"/>
      <c r="CI140" s="443"/>
      <c r="CJ140" s="443"/>
      <c r="CK140" s="443"/>
      <c r="CL140" s="443"/>
      <c r="CM140" s="443"/>
      <c r="CN140" s="443"/>
      <c r="CO140" s="443"/>
      <c r="CP140" s="443"/>
      <c r="CQ140" s="443"/>
      <c r="CR140" s="443"/>
      <c r="CS140" s="443"/>
      <c r="CT140" s="443"/>
      <c r="CU140" s="443"/>
      <c r="CV140" s="443"/>
      <c r="CW140" s="443"/>
      <c r="CX140" s="443"/>
      <c r="CY140" s="443"/>
      <c r="CZ140" s="443"/>
      <c r="DA140" s="443"/>
      <c r="DB140" s="443"/>
      <c r="DC140" s="443"/>
      <c r="DD140" s="443"/>
      <c r="DE140" s="443"/>
      <c r="DF140" s="443"/>
      <c r="DG140" s="443"/>
      <c r="DH140" s="443"/>
      <c r="DI140" s="443"/>
      <c r="DJ140" s="443"/>
      <c r="DK140" s="443"/>
      <c r="DL140" s="443"/>
      <c r="DM140" s="443"/>
      <c r="DN140" s="443"/>
      <c r="DO140" s="443"/>
      <c r="DP140" s="443"/>
      <c r="DQ140" s="443"/>
      <c r="DR140" s="443"/>
      <c r="DS140" s="443"/>
      <c r="DT140" s="443"/>
      <c r="DU140" s="443"/>
      <c r="DV140" s="443"/>
      <c r="DW140" s="443"/>
      <c r="DX140" s="443"/>
    </row>
    <row r="141" spans="1:128" s="270" customFormat="1" x14ac:dyDescent="0.3">
      <c r="A141" s="299"/>
      <c r="B141" s="299"/>
      <c r="AT141" s="443"/>
      <c r="AU141" s="443"/>
      <c r="AV141" s="443"/>
      <c r="AW141" s="443"/>
      <c r="AX141" s="443"/>
      <c r="AY141" s="443"/>
      <c r="AZ141" s="443"/>
      <c r="BA141" s="443"/>
      <c r="BB141" s="443"/>
      <c r="BC141" s="443"/>
      <c r="BD141" s="443"/>
      <c r="BE141" s="443"/>
      <c r="BF141" s="443"/>
      <c r="BG141" s="443"/>
      <c r="BH141" s="443"/>
      <c r="BI141" s="443"/>
      <c r="BJ141" s="443"/>
      <c r="BK141" s="443"/>
      <c r="BL141" s="443"/>
      <c r="BM141" s="443"/>
      <c r="BN141" s="443"/>
      <c r="BO141" s="443"/>
      <c r="BP141" s="443"/>
      <c r="BQ141" s="443"/>
      <c r="BR141" s="443"/>
      <c r="BS141" s="443"/>
      <c r="BT141" s="443"/>
      <c r="BU141" s="443"/>
      <c r="BV141" s="443"/>
      <c r="BW141" s="443"/>
      <c r="BX141" s="443"/>
      <c r="BY141" s="443"/>
      <c r="BZ141" s="443"/>
      <c r="CA141" s="443"/>
      <c r="CB141" s="443"/>
      <c r="CC141" s="443"/>
      <c r="CD141" s="443"/>
      <c r="CE141" s="443"/>
      <c r="CF141" s="443"/>
      <c r="CG141" s="443"/>
      <c r="CH141" s="443"/>
      <c r="CI141" s="443"/>
      <c r="CJ141" s="443"/>
      <c r="CK141" s="443"/>
      <c r="CL141" s="443"/>
      <c r="CM141" s="443"/>
      <c r="CN141" s="443"/>
      <c r="CO141" s="443"/>
      <c r="CP141" s="443"/>
      <c r="CQ141" s="443"/>
      <c r="CR141" s="443"/>
      <c r="CS141" s="443"/>
      <c r="CT141" s="443"/>
      <c r="CU141" s="443"/>
      <c r="CV141" s="443"/>
      <c r="CW141" s="443"/>
      <c r="CX141" s="443"/>
      <c r="CY141" s="443"/>
      <c r="CZ141" s="443"/>
      <c r="DA141" s="443"/>
      <c r="DB141" s="443"/>
      <c r="DC141" s="443"/>
      <c r="DD141" s="443"/>
      <c r="DE141" s="443"/>
      <c r="DF141" s="443"/>
      <c r="DG141" s="443"/>
      <c r="DH141" s="443"/>
      <c r="DI141" s="443"/>
      <c r="DJ141" s="443"/>
      <c r="DK141" s="443"/>
      <c r="DL141" s="443"/>
      <c r="DM141" s="443"/>
      <c r="DN141" s="443"/>
      <c r="DO141" s="443"/>
      <c r="DP141" s="443"/>
      <c r="DQ141" s="443"/>
      <c r="DR141" s="443"/>
      <c r="DS141" s="443"/>
      <c r="DT141" s="443"/>
      <c r="DU141" s="443"/>
      <c r="DV141" s="443"/>
      <c r="DW141" s="443"/>
      <c r="DX141" s="443"/>
    </row>
    <row r="142" spans="1:128" s="270" customFormat="1" x14ac:dyDescent="0.3">
      <c r="A142" s="299"/>
      <c r="B142" s="299"/>
      <c r="AT142" s="443"/>
      <c r="AU142" s="443"/>
      <c r="AV142" s="443"/>
      <c r="AW142" s="443"/>
      <c r="AX142" s="443"/>
      <c r="AY142" s="443"/>
      <c r="AZ142" s="443"/>
      <c r="BA142" s="443"/>
      <c r="BB142" s="443"/>
      <c r="BC142" s="443"/>
      <c r="BD142" s="443"/>
      <c r="BE142" s="443"/>
      <c r="BF142" s="443"/>
      <c r="BG142" s="443"/>
      <c r="BH142" s="443"/>
      <c r="BI142" s="443"/>
      <c r="BJ142" s="443"/>
      <c r="BK142" s="443"/>
      <c r="BL142" s="443"/>
      <c r="BM142" s="443"/>
      <c r="BN142" s="443"/>
      <c r="BO142" s="443"/>
      <c r="BP142" s="443"/>
      <c r="BQ142" s="443"/>
      <c r="BR142" s="443"/>
      <c r="BS142" s="443"/>
      <c r="BT142" s="443"/>
      <c r="BU142" s="443"/>
      <c r="BV142" s="443"/>
      <c r="BW142" s="443"/>
      <c r="BX142" s="443"/>
      <c r="BY142" s="443"/>
      <c r="BZ142" s="443"/>
      <c r="CA142" s="443"/>
      <c r="CB142" s="443"/>
      <c r="CC142" s="443"/>
      <c r="CD142" s="443"/>
      <c r="CE142" s="443"/>
      <c r="CF142" s="443"/>
      <c r="CG142" s="443"/>
      <c r="CH142" s="443"/>
      <c r="CI142" s="443"/>
      <c r="CJ142" s="443"/>
      <c r="CK142" s="443"/>
      <c r="CL142" s="443"/>
      <c r="CM142" s="443"/>
      <c r="CN142" s="443"/>
      <c r="CO142" s="443"/>
      <c r="CP142" s="443"/>
      <c r="CQ142" s="443"/>
      <c r="CR142" s="443"/>
      <c r="CS142" s="443"/>
      <c r="CT142" s="443"/>
      <c r="CU142" s="443"/>
      <c r="CV142" s="443"/>
      <c r="CW142" s="443"/>
      <c r="CX142" s="443"/>
      <c r="CY142" s="443"/>
      <c r="CZ142" s="443"/>
      <c r="DA142" s="443"/>
      <c r="DB142" s="443"/>
      <c r="DC142" s="443"/>
      <c r="DD142" s="443"/>
      <c r="DE142" s="443"/>
      <c r="DF142" s="443"/>
      <c r="DG142" s="443"/>
      <c r="DH142" s="443"/>
      <c r="DI142" s="443"/>
      <c r="DJ142" s="443"/>
      <c r="DK142" s="443"/>
      <c r="DL142" s="443"/>
      <c r="DM142" s="443"/>
      <c r="DN142" s="443"/>
      <c r="DO142" s="443"/>
      <c r="DP142" s="443"/>
      <c r="DQ142" s="443"/>
      <c r="DR142" s="443"/>
      <c r="DS142" s="443"/>
      <c r="DT142" s="443"/>
      <c r="DU142" s="443"/>
      <c r="DV142" s="443"/>
      <c r="DW142" s="443"/>
      <c r="DX142" s="443"/>
    </row>
    <row r="143" spans="1:128" s="270" customFormat="1" x14ac:dyDescent="0.3">
      <c r="A143" s="299"/>
      <c r="B143" s="299"/>
      <c r="AT143" s="443"/>
      <c r="AU143" s="443"/>
      <c r="AV143" s="443"/>
      <c r="AW143" s="443"/>
      <c r="AX143" s="443"/>
      <c r="AY143" s="443"/>
      <c r="AZ143" s="443"/>
      <c r="BA143" s="443"/>
      <c r="BB143" s="443"/>
      <c r="BC143" s="443"/>
      <c r="BD143" s="443"/>
      <c r="BE143" s="443"/>
      <c r="BF143" s="443"/>
      <c r="BG143" s="443"/>
      <c r="BH143" s="443"/>
      <c r="BI143" s="443"/>
      <c r="BJ143" s="443"/>
      <c r="BK143" s="443"/>
      <c r="BL143" s="443"/>
      <c r="BM143" s="443"/>
      <c r="BN143" s="443"/>
      <c r="BO143" s="443"/>
      <c r="BP143" s="443"/>
      <c r="BQ143" s="443"/>
      <c r="BR143" s="443"/>
      <c r="BS143" s="443"/>
      <c r="BT143" s="443"/>
      <c r="BU143" s="443"/>
      <c r="BV143" s="443"/>
      <c r="BW143" s="443"/>
      <c r="BX143" s="443"/>
      <c r="BY143" s="443"/>
      <c r="BZ143" s="443"/>
      <c r="CA143" s="443"/>
      <c r="CB143" s="443"/>
      <c r="CC143" s="443"/>
      <c r="CD143" s="443"/>
      <c r="CE143" s="443"/>
      <c r="CF143" s="443"/>
      <c r="CG143" s="443"/>
      <c r="CH143" s="443"/>
      <c r="CI143" s="443"/>
      <c r="CJ143" s="443"/>
      <c r="CK143" s="443"/>
      <c r="CL143" s="443"/>
      <c r="CM143" s="443"/>
      <c r="CN143" s="443"/>
      <c r="CO143" s="443"/>
      <c r="CP143" s="443"/>
      <c r="CQ143" s="443"/>
      <c r="CR143" s="443"/>
      <c r="CS143" s="443"/>
      <c r="CT143" s="443"/>
      <c r="CU143" s="443"/>
      <c r="CV143" s="443"/>
      <c r="CW143" s="443"/>
      <c r="CX143" s="443"/>
      <c r="CY143" s="443"/>
      <c r="CZ143" s="443"/>
      <c r="DA143" s="443"/>
      <c r="DB143" s="443"/>
      <c r="DC143" s="443"/>
      <c r="DD143" s="443"/>
      <c r="DE143" s="443"/>
      <c r="DF143" s="443"/>
      <c r="DG143" s="443"/>
      <c r="DH143" s="443"/>
      <c r="DI143" s="443"/>
      <c r="DJ143" s="443"/>
      <c r="DK143" s="443"/>
      <c r="DL143" s="443"/>
      <c r="DM143" s="443"/>
      <c r="DN143" s="443"/>
      <c r="DO143" s="443"/>
      <c r="DP143" s="443"/>
      <c r="DQ143" s="443"/>
      <c r="DR143" s="443"/>
      <c r="DS143" s="443"/>
      <c r="DT143" s="443"/>
      <c r="DU143" s="443"/>
      <c r="DV143" s="443"/>
      <c r="DW143" s="443"/>
      <c r="DX143" s="443"/>
    </row>
    <row r="144" spans="1:128" s="270" customFormat="1" x14ac:dyDescent="0.3">
      <c r="A144" s="299"/>
      <c r="B144" s="299"/>
      <c r="AT144" s="443"/>
      <c r="AU144" s="443"/>
      <c r="AV144" s="443"/>
      <c r="AW144" s="443"/>
      <c r="AX144" s="443"/>
      <c r="AY144" s="443"/>
      <c r="AZ144" s="443"/>
      <c r="BA144" s="443"/>
      <c r="BB144" s="443"/>
      <c r="BC144" s="443"/>
      <c r="BD144" s="443"/>
      <c r="BE144" s="443"/>
      <c r="BF144" s="443"/>
      <c r="BG144" s="443"/>
      <c r="BH144" s="443"/>
      <c r="BI144" s="443"/>
      <c r="BJ144" s="443"/>
      <c r="BK144" s="443"/>
      <c r="BL144" s="443"/>
      <c r="BM144" s="443"/>
      <c r="BN144" s="443"/>
      <c r="BO144" s="443"/>
      <c r="BP144" s="443"/>
      <c r="BQ144" s="443"/>
      <c r="BR144" s="443"/>
      <c r="BS144" s="443"/>
      <c r="BT144" s="443"/>
      <c r="BU144" s="443"/>
      <c r="BV144" s="443"/>
      <c r="BW144" s="443"/>
      <c r="BX144" s="443"/>
      <c r="BY144" s="443"/>
      <c r="BZ144" s="443"/>
      <c r="CA144" s="443"/>
      <c r="CB144" s="443"/>
      <c r="CC144" s="443"/>
      <c r="CD144" s="443"/>
      <c r="CE144" s="443"/>
      <c r="CF144" s="443"/>
      <c r="CG144" s="443"/>
      <c r="CH144" s="443"/>
      <c r="CI144" s="443"/>
      <c r="CJ144" s="443"/>
      <c r="CK144" s="443"/>
      <c r="CL144" s="443"/>
      <c r="CM144" s="443"/>
      <c r="CN144" s="443"/>
      <c r="CO144" s="443"/>
      <c r="CP144" s="443"/>
      <c r="CQ144" s="443"/>
      <c r="CR144" s="443"/>
      <c r="CS144" s="443"/>
      <c r="CT144" s="443"/>
      <c r="CU144" s="443"/>
      <c r="CV144" s="443"/>
      <c r="CW144" s="443"/>
      <c r="CX144" s="443"/>
      <c r="CY144" s="443"/>
      <c r="CZ144" s="443"/>
      <c r="DA144" s="443"/>
      <c r="DB144" s="443"/>
      <c r="DC144" s="443"/>
      <c r="DD144" s="443"/>
      <c r="DE144" s="443"/>
      <c r="DF144" s="443"/>
      <c r="DG144" s="443"/>
      <c r="DH144" s="443"/>
      <c r="DI144" s="443"/>
      <c r="DJ144" s="443"/>
      <c r="DK144" s="443"/>
      <c r="DL144" s="443"/>
      <c r="DM144" s="443"/>
      <c r="DN144" s="443"/>
      <c r="DO144" s="443"/>
      <c r="DP144" s="443"/>
      <c r="DQ144" s="443"/>
      <c r="DR144" s="443"/>
      <c r="DS144" s="443"/>
      <c r="DT144" s="443"/>
      <c r="DU144" s="443"/>
      <c r="DV144" s="443"/>
      <c r="DW144" s="443"/>
      <c r="DX144" s="443"/>
    </row>
    <row r="145" spans="1:128" s="270" customFormat="1" x14ac:dyDescent="0.3">
      <c r="A145" s="299"/>
      <c r="B145" s="299"/>
      <c r="AT145" s="443"/>
      <c r="AU145" s="443"/>
      <c r="AV145" s="443"/>
      <c r="AW145" s="443"/>
      <c r="AX145" s="443"/>
      <c r="AY145" s="443"/>
      <c r="AZ145" s="443"/>
      <c r="BA145" s="443"/>
      <c r="BB145" s="443"/>
      <c r="BC145" s="443"/>
      <c r="BD145" s="443"/>
      <c r="BE145" s="443"/>
      <c r="BF145" s="443"/>
      <c r="BG145" s="443"/>
      <c r="BH145" s="443"/>
      <c r="BI145" s="443"/>
      <c r="BJ145" s="443"/>
      <c r="BK145" s="443"/>
      <c r="BL145" s="443"/>
      <c r="BM145" s="443"/>
      <c r="BN145" s="443"/>
      <c r="BO145" s="443"/>
      <c r="BP145" s="443"/>
      <c r="BQ145" s="443"/>
      <c r="BR145" s="443"/>
      <c r="BS145" s="443"/>
      <c r="BT145" s="443"/>
      <c r="BU145" s="443"/>
      <c r="BV145" s="443"/>
      <c r="BW145" s="443"/>
      <c r="BX145" s="443"/>
      <c r="BY145" s="443"/>
      <c r="BZ145" s="443"/>
      <c r="CA145" s="443"/>
      <c r="CB145" s="443"/>
      <c r="CC145" s="443"/>
      <c r="CD145" s="443"/>
      <c r="CE145" s="443"/>
      <c r="CF145" s="443"/>
      <c r="CG145" s="443"/>
      <c r="CH145" s="443"/>
      <c r="CI145" s="443"/>
      <c r="CJ145" s="443"/>
      <c r="CK145" s="443"/>
      <c r="CL145" s="443"/>
      <c r="CM145" s="443"/>
      <c r="CN145" s="443"/>
      <c r="CO145" s="443"/>
      <c r="CP145" s="443"/>
      <c r="CQ145" s="443"/>
      <c r="CR145" s="443"/>
      <c r="CS145" s="443"/>
      <c r="CT145" s="443"/>
      <c r="CU145" s="443"/>
      <c r="CV145" s="443"/>
      <c r="CW145" s="443"/>
      <c r="CX145" s="443"/>
      <c r="CY145" s="443"/>
      <c r="CZ145" s="443"/>
      <c r="DA145" s="443"/>
      <c r="DB145" s="443"/>
      <c r="DC145" s="443"/>
      <c r="DD145" s="443"/>
      <c r="DE145" s="443"/>
      <c r="DF145" s="443"/>
      <c r="DG145" s="443"/>
      <c r="DH145" s="443"/>
      <c r="DI145" s="443"/>
      <c r="DJ145" s="443"/>
      <c r="DK145" s="443"/>
      <c r="DL145" s="443"/>
      <c r="DM145" s="443"/>
      <c r="DN145" s="443"/>
      <c r="DO145" s="443"/>
      <c r="DP145" s="443"/>
      <c r="DQ145" s="443"/>
      <c r="DR145" s="443"/>
      <c r="DS145" s="443"/>
      <c r="DT145" s="443"/>
      <c r="DU145" s="443"/>
      <c r="DV145" s="443"/>
      <c r="DW145" s="443"/>
      <c r="DX145" s="443"/>
    </row>
    <row r="146" spans="1:128" s="270" customFormat="1" x14ac:dyDescent="0.3">
      <c r="A146" s="299"/>
      <c r="B146" s="299"/>
      <c r="AT146" s="443"/>
      <c r="AU146" s="443"/>
      <c r="AV146" s="443"/>
      <c r="AW146" s="443"/>
      <c r="AX146" s="443"/>
      <c r="AY146" s="443"/>
      <c r="AZ146" s="443"/>
      <c r="BA146" s="443"/>
      <c r="BB146" s="443"/>
      <c r="BC146" s="443"/>
      <c r="BD146" s="443"/>
      <c r="BE146" s="443"/>
      <c r="BF146" s="443"/>
      <c r="BG146" s="443"/>
      <c r="BH146" s="443"/>
      <c r="BI146" s="443"/>
      <c r="BJ146" s="443"/>
      <c r="BK146" s="443"/>
      <c r="BL146" s="443"/>
      <c r="BM146" s="443"/>
      <c r="BN146" s="443"/>
      <c r="BO146" s="443"/>
      <c r="BP146" s="443"/>
      <c r="BQ146" s="443"/>
      <c r="BR146" s="443"/>
      <c r="BS146" s="443"/>
      <c r="BT146" s="443"/>
      <c r="BU146" s="443"/>
      <c r="BV146" s="443"/>
      <c r="BW146" s="443"/>
      <c r="BX146" s="443"/>
      <c r="BY146" s="443"/>
      <c r="BZ146" s="443"/>
      <c r="CA146" s="443"/>
      <c r="CB146" s="443"/>
      <c r="CC146" s="443"/>
      <c r="CD146" s="443"/>
      <c r="CE146" s="443"/>
      <c r="CF146" s="443"/>
      <c r="CG146" s="443"/>
      <c r="CH146" s="443"/>
      <c r="CI146" s="443"/>
      <c r="CJ146" s="443"/>
      <c r="CK146" s="443"/>
      <c r="CL146" s="443"/>
      <c r="CM146" s="443"/>
      <c r="CN146" s="443"/>
      <c r="CO146" s="443"/>
      <c r="CP146" s="443"/>
      <c r="CQ146" s="443"/>
      <c r="CR146" s="443"/>
      <c r="CS146" s="443"/>
      <c r="CT146" s="443"/>
      <c r="CU146" s="443"/>
      <c r="CV146" s="443"/>
      <c r="CW146" s="443"/>
      <c r="CX146" s="443"/>
      <c r="CY146" s="443"/>
      <c r="CZ146" s="443"/>
      <c r="DA146" s="443"/>
      <c r="DB146" s="443"/>
      <c r="DC146" s="443"/>
      <c r="DD146" s="443"/>
      <c r="DE146" s="443"/>
      <c r="DF146" s="443"/>
      <c r="DG146" s="443"/>
      <c r="DH146" s="443"/>
      <c r="DI146" s="443"/>
      <c r="DJ146" s="443"/>
      <c r="DK146" s="443"/>
      <c r="DL146" s="443"/>
      <c r="DM146" s="443"/>
      <c r="DN146" s="443"/>
      <c r="DO146" s="443"/>
      <c r="DP146" s="443"/>
      <c r="DQ146" s="443"/>
      <c r="DR146" s="443"/>
      <c r="DS146" s="443"/>
      <c r="DT146" s="443"/>
      <c r="DU146" s="443"/>
      <c r="DV146" s="443"/>
      <c r="DW146" s="443"/>
      <c r="DX146" s="443"/>
    </row>
    <row r="147" spans="1:128" s="270" customFormat="1" x14ac:dyDescent="0.3">
      <c r="A147" s="299"/>
      <c r="B147" s="299"/>
      <c r="AT147" s="443"/>
      <c r="AU147" s="443"/>
      <c r="AV147" s="443"/>
      <c r="AW147" s="443"/>
      <c r="AX147" s="443"/>
      <c r="AY147" s="443"/>
      <c r="AZ147" s="443"/>
      <c r="BA147" s="443"/>
      <c r="BB147" s="443"/>
      <c r="BC147" s="443"/>
      <c r="BD147" s="443"/>
      <c r="BE147" s="443"/>
      <c r="BF147" s="443"/>
      <c r="BG147" s="443"/>
      <c r="BH147" s="443"/>
      <c r="BI147" s="443"/>
      <c r="BJ147" s="443"/>
      <c r="BK147" s="443"/>
      <c r="BL147" s="443"/>
      <c r="BM147" s="443"/>
      <c r="BN147" s="443"/>
      <c r="BO147" s="443"/>
      <c r="BP147" s="443"/>
      <c r="BQ147" s="443"/>
      <c r="BR147" s="443"/>
      <c r="BS147" s="443"/>
      <c r="BT147" s="443"/>
      <c r="BU147" s="443"/>
      <c r="BV147" s="443"/>
      <c r="BW147" s="443"/>
      <c r="BX147" s="443"/>
      <c r="BY147" s="443"/>
      <c r="BZ147" s="443"/>
      <c r="CA147" s="443"/>
      <c r="CB147" s="443"/>
      <c r="CC147" s="443"/>
      <c r="CD147" s="443"/>
      <c r="CE147" s="443"/>
      <c r="CF147" s="443"/>
      <c r="CG147" s="443"/>
      <c r="CH147" s="443"/>
      <c r="CI147" s="443"/>
      <c r="CJ147" s="443"/>
      <c r="CK147" s="443"/>
      <c r="CL147" s="443"/>
      <c r="CM147" s="443"/>
      <c r="CN147" s="443"/>
      <c r="CO147" s="443"/>
      <c r="CP147" s="443"/>
      <c r="CQ147" s="443"/>
      <c r="CR147" s="443"/>
      <c r="CS147" s="443"/>
      <c r="CT147" s="443"/>
      <c r="CU147" s="443"/>
      <c r="CV147" s="443"/>
      <c r="CW147" s="443"/>
      <c r="CX147" s="443"/>
      <c r="CY147" s="443"/>
      <c r="CZ147" s="443"/>
      <c r="DA147" s="443"/>
      <c r="DB147" s="443"/>
      <c r="DC147" s="443"/>
      <c r="DD147" s="443"/>
      <c r="DE147" s="443"/>
      <c r="DF147" s="443"/>
      <c r="DG147" s="443"/>
      <c r="DH147" s="443"/>
      <c r="DI147" s="443"/>
      <c r="DJ147" s="443"/>
      <c r="DK147" s="443"/>
      <c r="DL147" s="443"/>
      <c r="DM147" s="443"/>
      <c r="DN147" s="443"/>
      <c r="DO147" s="443"/>
      <c r="DP147" s="443"/>
      <c r="DQ147" s="443"/>
      <c r="DR147" s="443"/>
      <c r="DS147" s="443"/>
      <c r="DT147" s="443"/>
      <c r="DU147" s="443"/>
      <c r="DV147" s="443"/>
      <c r="DW147" s="443"/>
      <c r="DX147" s="443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H147"/>
  <sheetViews>
    <sheetView showGridLines="0" view="pageBreakPreview" zoomScale="55" zoomScaleNormal="82" zoomScaleSheetLayoutView="55" workbookViewId="0">
      <selection sqref="A1:U1"/>
    </sheetView>
  </sheetViews>
  <sheetFormatPr baseColWidth="10" defaultColWidth="12.6640625" defaultRowHeight="15.6" x14ac:dyDescent="0.3"/>
  <cols>
    <col min="1" max="1" width="4.44140625" style="299" customWidth="1"/>
    <col min="2" max="2" width="25" style="299" customWidth="1"/>
    <col min="3" max="41" width="10.44140625" style="299" customWidth="1"/>
    <col min="42" max="44" width="12.6640625" style="299" customWidth="1"/>
    <col min="45" max="45" width="12.6640625" style="448" customWidth="1"/>
    <col min="46" max="126" width="12.6640625" style="435" customWidth="1"/>
    <col min="127" max="138" width="12.6640625" style="435"/>
    <col min="139" max="16384" width="12.6640625" style="299"/>
  </cols>
  <sheetData>
    <row r="1" spans="1:138" s="255" customFormat="1" ht="36" customHeight="1" x14ac:dyDescent="0.5">
      <c r="A1" s="756" t="s">
        <v>260</v>
      </c>
      <c r="B1" s="757"/>
      <c r="C1" s="757"/>
      <c r="D1" s="757"/>
      <c r="E1" s="757"/>
      <c r="F1" s="757"/>
      <c r="G1" s="757"/>
      <c r="H1" s="757"/>
      <c r="I1" s="757"/>
      <c r="J1" s="757"/>
      <c r="K1" s="757"/>
      <c r="L1" s="757"/>
      <c r="M1" s="757"/>
      <c r="N1" s="757"/>
      <c r="O1" s="757"/>
      <c r="P1" s="757"/>
      <c r="Q1" s="757"/>
      <c r="R1" s="757"/>
      <c r="S1" s="757"/>
      <c r="T1" s="757"/>
      <c r="U1" s="757"/>
      <c r="V1" s="253" t="str">
        <f>"en naar plaats van tewerkstelling op "&amp;Feuil1!A7&amp;" "&amp;Feuil1!A8&amp;" "</f>
        <v xml:space="preserve">en naar plaats van tewerkstelling op 31 december 2023 </v>
      </c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S1" s="443"/>
      <c r="AT1" s="416"/>
      <c r="AU1" s="416"/>
      <c r="AV1" s="416"/>
      <c r="AW1" s="416"/>
      <c r="AX1" s="416"/>
      <c r="AY1" s="416"/>
      <c r="AZ1" s="416"/>
      <c r="BA1" s="416"/>
      <c r="BB1" s="416"/>
      <c r="BC1" s="416"/>
      <c r="BD1" s="416"/>
      <c r="BE1" s="416"/>
      <c r="BF1" s="416"/>
      <c r="BG1" s="416"/>
      <c r="BH1" s="416"/>
      <c r="BI1" s="416"/>
      <c r="BJ1" s="416"/>
      <c r="BK1" s="416"/>
      <c r="BL1" s="416"/>
      <c r="BM1" s="416"/>
      <c r="BN1" s="416"/>
      <c r="BO1" s="416"/>
      <c r="BP1" s="416"/>
      <c r="BQ1" s="416"/>
      <c r="BR1" s="416"/>
      <c r="BS1" s="416"/>
      <c r="BT1" s="416"/>
      <c r="BU1" s="416"/>
      <c r="BV1" s="416"/>
      <c r="BW1" s="416"/>
      <c r="BX1" s="416"/>
      <c r="BY1" s="416"/>
      <c r="BZ1" s="416"/>
      <c r="CA1" s="416"/>
      <c r="CB1" s="416"/>
      <c r="CC1" s="416"/>
      <c r="CD1" s="416"/>
      <c r="CE1" s="416"/>
      <c r="CF1" s="416"/>
      <c r="CG1" s="416"/>
      <c r="CH1" s="416"/>
      <c r="CI1" s="416"/>
      <c r="CJ1" s="416"/>
      <c r="CK1" s="416"/>
      <c r="CL1" s="416"/>
      <c r="CM1" s="416"/>
      <c r="CN1" s="416"/>
      <c r="CO1" s="416"/>
      <c r="CP1" s="416"/>
      <c r="CQ1" s="416"/>
      <c r="CR1" s="416"/>
      <c r="CS1" s="416"/>
      <c r="CT1" s="416"/>
      <c r="CU1" s="416"/>
      <c r="CV1" s="416"/>
      <c r="CW1" s="416"/>
      <c r="CX1" s="416"/>
      <c r="CY1" s="416"/>
      <c r="CZ1" s="416"/>
      <c r="DA1" s="416"/>
      <c r="DB1" s="416"/>
      <c r="DC1" s="416"/>
      <c r="DD1" s="416"/>
      <c r="DE1" s="416"/>
      <c r="DF1" s="416"/>
      <c r="DG1" s="416"/>
      <c r="DH1" s="416"/>
      <c r="DI1" s="416"/>
      <c r="DJ1" s="416"/>
      <c r="DK1" s="416"/>
      <c r="DL1" s="416"/>
      <c r="DM1" s="416"/>
      <c r="DN1" s="416"/>
      <c r="DO1" s="416"/>
      <c r="DP1" s="416"/>
      <c r="DQ1" s="416"/>
      <c r="DR1" s="416"/>
      <c r="DS1" s="416"/>
      <c r="DT1" s="416"/>
      <c r="DU1" s="416"/>
      <c r="DV1" s="416"/>
      <c r="DW1" s="416"/>
      <c r="DX1" s="416"/>
      <c r="DY1" s="416"/>
      <c r="DZ1" s="416"/>
      <c r="EA1" s="416"/>
      <c r="EB1" s="416"/>
      <c r="EC1" s="416"/>
      <c r="ED1" s="416"/>
      <c r="EE1" s="416"/>
      <c r="EF1" s="416"/>
      <c r="EG1" s="416"/>
      <c r="EH1" s="416"/>
    </row>
    <row r="2" spans="1:138" s="256" customFormat="1" ht="27.9" customHeight="1" x14ac:dyDescent="0.4">
      <c r="G2" s="257"/>
      <c r="M2" s="309"/>
      <c r="N2" s="309"/>
      <c r="U2" s="258" t="s">
        <v>225</v>
      </c>
      <c r="V2" s="300" t="s">
        <v>220</v>
      </c>
      <c r="AS2" s="452"/>
      <c r="AT2" s="451"/>
      <c r="AU2" s="451"/>
      <c r="AV2" s="451"/>
      <c r="AW2" s="451"/>
      <c r="AX2" s="451"/>
      <c r="AY2" s="451"/>
      <c r="AZ2" s="451"/>
      <c r="BA2" s="451"/>
      <c r="BB2" s="451"/>
      <c r="BC2" s="451"/>
      <c r="BD2" s="451"/>
      <c r="BE2" s="451"/>
      <c r="BF2" s="451"/>
      <c r="BG2" s="451"/>
      <c r="BH2" s="451"/>
      <c r="BI2" s="451"/>
      <c r="BJ2" s="451"/>
      <c r="BK2" s="451"/>
      <c r="BL2" s="451"/>
      <c r="BM2" s="451"/>
      <c r="BN2" s="451"/>
      <c r="BO2" s="451"/>
      <c r="BP2" s="451"/>
      <c r="BQ2" s="451"/>
      <c r="BR2" s="451"/>
      <c r="BS2" s="451"/>
      <c r="BT2" s="451"/>
      <c r="BU2" s="451"/>
      <c r="BV2" s="451"/>
      <c r="BW2" s="451"/>
      <c r="BX2" s="451"/>
      <c r="BY2" s="451"/>
      <c r="BZ2" s="451"/>
      <c r="CA2" s="451"/>
      <c r="CB2" s="451"/>
      <c r="CC2" s="451"/>
      <c r="CD2" s="451"/>
      <c r="CE2" s="451"/>
      <c r="CF2" s="451"/>
      <c r="CG2" s="451"/>
      <c r="CH2" s="451"/>
      <c r="CI2" s="451"/>
      <c r="CJ2" s="451"/>
      <c r="CK2" s="451"/>
      <c r="CL2" s="451"/>
      <c r="CM2" s="451"/>
      <c r="CN2" s="451"/>
      <c r="CO2" s="451"/>
      <c r="CP2" s="451"/>
      <c r="CQ2" s="451"/>
      <c r="CR2" s="451"/>
      <c r="CS2" s="451"/>
      <c r="CT2" s="451"/>
      <c r="CU2" s="451"/>
      <c r="CV2" s="451"/>
      <c r="CW2" s="451"/>
      <c r="CX2" s="451"/>
      <c r="CY2" s="451"/>
      <c r="CZ2" s="451"/>
      <c r="DA2" s="451"/>
      <c r="DB2" s="451"/>
      <c r="DC2" s="451"/>
      <c r="DD2" s="451"/>
      <c r="DE2" s="451"/>
      <c r="DF2" s="451"/>
      <c r="DG2" s="451"/>
      <c r="DH2" s="451"/>
      <c r="DI2" s="451"/>
      <c r="DJ2" s="451"/>
      <c r="DK2" s="451"/>
      <c r="DL2" s="451"/>
      <c r="DM2" s="451"/>
      <c r="DN2" s="451"/>
      <c r="DO2" s="451"/>
      <c r="DP2" s="451"/>
      <c r="DQ2" s="451"/>
      <c r="DR2" s="451"/>
      <c r="DS2" s="451"/>
      <c r="DT2" s="451"/>
      <c r="DU2" s="451"/>
      <c r="DV2" s="451"/>
      <c r="DW2" s="451"/>
      <c r="DX2" s="451"/>
      <c r="DY2" s="451"/>
      <c r="DZ2" s="451"/>
      <c r="EA2" s="451"/>
      <c r="EB2" s="451"/>
      <c r="EC2" s="451"/>
      <c r="ED2" s="451"/>
      <c r="EE2" s="451"/>
      <c r="EF2" s="451"/>
      <c r="EG2" s="451"/>
      <c r="EH2" s="451"/>
    </row>
    <row r="3" spans="1:138" s="256" customFormat="1" ht="27.9" customHeight="1" x14ac:dyDescent="0.4">
      <c r="A3" s="304"/>
      <c r="B3" s="304"/>
      <c r="C3" s="304"/>
      <c r="D3" s="304"/>
      <c r="E3" s="304"/>
      <c r="F3" s="304"/>
      <c r="G3" s="305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1" t="s">
        <v>5</v>
      </c>
      <c r="V3" s="310" t="s">
        <v>8</v>
      </c>
      <c r="W3" s="304"/>
      <c r="AS3" s="452"/>
      <c r="AT3" s="451"/>
      <c r="AU3" s="451"/>
      <c r="AV3" s="451"/>
      <c r="AW3" s="451"/>
      <c r="AX3" s="451"/>
      <c r="AY3" s="451"/>
      <c r="AZ3" s="451"/>
      <c r="BA3" s="451"/>
      <c r="BB3" s="451"/>
      <c r="BC3" s="451"/>
      <c r="BD3" s="451"/>
      <c r="BE3" s="451"/>
      <c r="BF3" s="451"/>
      <c r="BG3" s="451"/>
      <c r="BH3" s="451"/>
      <c r="BI3" s="451"/>
      <c r="BJ3" s="451"/>
      <c r="BK3" s="451"/>
      <c r="BL3" s="451"/>
      <c r="BM3" s="451"/>
      <c r="BN3" s="451"/>
      <c r="BO3" s="451"/>
      <c r="BP3" s="451"/>
      <c r="BQ3" s="451"/>
      <c r="BR3" s="451"/>
      <c r="BS3" s="451"/>
      <c r="BT3" s="451"/>
      <c r="BU3" s="451"/>
      <c r="BV3" s="451"/>
      <c r="BW3" s="451"/>
      <c r="BX3" s="451"/>
      <c r="BY3" s="451"/>
      <c r="BZ3" s="451"/>
      <c r="CA3" s="451"/>
      <c r="CB3" s="451"/>
      <c r="CC3" s="451"/>
      <c r="CD3" s="451"/>
      <c r="CE3" s="451"/>
      <c r="CF3" s="451"/>
      <c r="CG3" s="451"/>
      <c r="CH3" s="451"/>
      <c r="CI3" s="451"/>
      <c r="CJ3" s="451"/>
      <c r="CK3" s="451"/>
      <c r="CL3" s="451"/>
      <c r="CM3" s="451"/>
      <c r="CN3" s="451"/>
      <c r="CO3" s="451"/>
      <c r="CP3" s="451"/>
      <c r="CQ3" s="451"/>
      <c r="CR3" s="451"/>
      <c r="CS3" s="451"/>
      <c r="CT3" s="451"/>
      <c r="CU3" s="451"/>
      <c r="CV3" s="451"/>
      <c r="CW3" s="451"/>
      <c r="CX3" s="451"/>
      <c r="CY3" s="451"/>
      <c r="CZ3" s="451"/>
      <c r="DA3" s="451"/>
      <c r="DB3" s="451"/>
      <c r="DC3" s="451"/>
      <c r="DD3" s="451"/>
      <c r="DE3" s="451"/>
      <c r="DF3" s="451"/>
      <c r="DG3" s="451"/>
      <c r="DH3" s="451"/>
      <c r="DI3" s="451"/>
      <c r="DJ3" s="451"/>
      <c r="DK3" s="451"/>
      <c r="DL3" s="451"/>
      <c r="DM3" s="451"/>
      <c r="DN3" s="451"/>
      <c r="DO3" s="451"/>
      <c r="DP3" s="451"/>
      <c r="DQ3" s="451"/>
      <c r="DR3" s="451"/>
      <c r="DS3" s="451"/>
      <c r="DT3" s="451"/>
      <c r="DU3" s="451"/>
      <c r="DV3" s="451"/>
      <c r="DW3" s="451"/>
      <c r="DX3" s="451"/>
      <c r="DY3" s="451"/>
      <c r="DZ3" s="451"/>
      <c r="EA3" s="451"/>
      <c r="EB3" s="451"/>
      <c r="EC3" s="451"/>
      <c r="ED3" s="451"/>
      <c r="EE3" s="451"/>
      <c r="EF3" s="451"/>
      <c r="EG3" s="451"/>
      <c r="EH3" s="451"/>
    </row>
    <row r="4" spans="1:138" s="266" customFormat="1" ht="20.100000000000001" customHeight="1" x14ac:dyDescent="0.25">
      <c r="A4" s="261"/>
      <c r="B4" s="262"/>
      <c r="C4" s="262"/>
      <c r="D4" s="262"/>
      <c r="E4" s="262"/>
      <c r="F4" s="262"/>
      <c r="G4" s="263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4"/>
      <c r="V4" s="264"/>
      <c r="W4" s="264"/>
      <c r="AS4" s="453"/>
      <c r="AT4" s="419"/>
      <c r="AU4" s="419"/>
      <c r="AV4" s="419"/>
      <c r="AW4" s="419"/>
      <c r="AX4" s="419"/>
      <c r="AY4" s="419"/>
      <c r="AZ4" s="419"/>
      <c r="BA4" s="419"/>
      <c r="BB4" s="419"/>
      <c r="BC4" s="419"/>
      <c r="BD4" s="419"/>
      <c r="BE4" s="419"/>
      <c r="BF4" s="419"/>
      <c r="BG4" s="419"/>
      <c r="BH4" s="419"/>
      <c r="BI4" s="419"/>
      <c r="BJ4" s="419"/>
      <c r="BK4" s="419"/>
      <c r="BL4" s="419"/>
      <c r="BM4" s="419"/>
      <c r="BN4" s="419"/>
      <c r="BO4" s="419"/>
      <c r="BP4" s="419"/>
      <c r="BQ4" s="419"/>
      <c r="BR4" s="419"/>
      <c r="BS4" s="419"/>
      <c r="BT4" s="419"/>
      <c r="BU4" s="419"/>
      <c r="BV4" s="419"/>
      <c r="BW4" s="419"/>
      <c r="BX4" s="419"/>
      <c r="BY4" s="419"/>
      <c r="BZ4" s="419"/>
      <c r="CA4" s="419"/>
      <c r="CB4" s="419"/>
      <c r="CC4" s="419"/>
      <c r="CD4" s="419"/>
      <c r="CE4" s="419"/>
      <c r="CF4" s="419"/>
      <c r="CG4" s="419"/>
      <c r="CH4" s="419"/>
      <c r="CI4" s="419"/>
      <c r="CJ4" s="419"/>
      <c r="CK4" s="419"/>
      <c r="CL4" s="419"/>
      <c r="CM4" s="419"/>
      <c r="CN4" s="419"/>
      <c r="CO4" s="419"/>
      <c r="CP4" s="419"/>
      <c r="CQ4" s="419"/>
      <c r="CR4" s="419"/>
      <c r="CS4" s="419"/>
      <c r="CT4" s="419"/>
      <c r="CU4" s="419"/>
      <c r="CV4" s="419"/>
      <c r="CW4" s="419"/>
      <c r="CX4" s="419"/>
      <c r="CY4" s="419"/>
      <c r="CZ4" s="419"/>
      <c r="DA4" s="419"/>
      <c r="DB4" s="419"/>
      <c r="DC4" s="419"/>
      <c r="DD4" s="419"/>
      <c r="DE4" s="419"/>
      <c r="DF4" s="419"/>
      <c r="DG4" s="419"/>
      <c r="DH4" s="419"/>
      <c r="DI4" s="419"/>
      <c r="DJ4" s="419"/>
      <c r="DK4" s="419"/>
      <c r="DL4" s="419"/>
      <c r="DM4" s="419"/>
      <c r="DN4" s="419"/>
      <c r="DO4" s="419"/>
      <c r="DP4" s="419"/>
      <c r="DQ4" s="419"/>
      <c r="DR4" s="419"/>
      <c r="DS4" s="419"/>
      <c r="DT4" s="419"/>
      <c r="DU4" s="419"/>
      <c r="DV4" s="419"/>
      <c r="DW4" s="419"/>
      <c r="DX4" s="419"/>
      <c r="DY4" s="419"/>
      <c r="DZ4" s="419"/>
      <c r="EA4" s="419"/>
      <c r="EB4" s="419"/>
      <c r="EC4" s="419"/>
      <c r="ED4" s="419"/>
      <c r="EE4" s="419"/>
      <c r="EF4" s="419"/>
      <c r="EG4" s="419"/>
      <c r="EH4" s="419"/>
    </row>
    <row r="5" spans="1:138" s="270" customFormat="1" ht="22.5" customHeight="1" thickBot="1" x14ac:dyDescent="0.3">
      <c r="A5" s="267" t="s">
        <v>231</v>
      </c>
      <c r="B5" s="268"/>
      <c r="C5" s="268"/>
      <c r="D5" s="268"/>
      <c r="E5" s="268"/>
      <c r="F5" s="268"/>
      <c r="G5" s="269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AS5" s="443"/>
      <c r="AT5" s="420"/>
      <c r="AU5" s="420"/>
      <c r="AV5" s="420"/>
      <c r="AW5" s="420"/>
      <c r="AX5" s="420"/>
      <c r="AY5" s="420"/>
      <c r="AZ5" s="420"/>
      <c r="BA5" s="420"/>
      <c r="BB5" s="420"/>
      <c r="BC5" s="420"/>
      <c r="BD5" s="420"/>
      <c r="BE5" s="420"/>
      <c r="BF5" s="420"/>
      <c r="BG5" s="420"/>
      <c r="BH5" s="420"/>
      <c r="BI5" s="420"/>
      <c r="BJ5" s="420"/>
      <c r="BK5" s="420"/>
      <c r="BL5" s="420"/>
      <c r="BM5" s="420"/>
      <c r="BN5" s="420"/>
      <c r="BO5" s="420"/>
      <c r="BP5" s="420"/>
      <c r="BQ5" s="420"/>
      <c r="BR5" s="420"/>
      <c r="BS5" s="420"/>
      <c r="BT5" s="420"/>
      <c r="BU5" s="420"/>
      <c r="BV5" s="420"/>
      <c r="BW5" s="420"/>
      <c r="BX5" s="420"/>
      <c r="BY5" s="420"/>
      <c r="BZ5" s="420"/>
      <c r="CA5" s="420"/>
      <c r="CB5" s="420"/>
      <c r="CC5" s="420"/>
      <c r="CD5" s="420"/>
      <c r="CE5" s="420"/>
      <c r="CF5" s="420"/>
      <c r="CG5" s="420"/>
      <c r="CH5" s="420"/>
      <c r="CI5" s="420"/>
      <c r="CJ5" s="420"/>
      <c r="CK5" s="420"/>
      <c r="CL5" s="420"/>
      <c r="CM5" s="420"/>
      <c r="CN5" s="420"/>
      <c r="CO5" s="420"/>
      <c r="CP5" s="420"/>
      <c r="CQ5" s="420"/>
      <c r="CR5" s="420"/>
      <c r="CS5" s="420"/>
      <c r="CT5" s="420"/>
      <c r="CU5" s="420"/>
      <c r="CV5" s="420"/>
      <c r="CW5" s="420"/>
      <c r="CX5" s="420"/>
      <c r="CY5" s="420"/>
      <c r="CZ5" s="420"/>
      <c r="DA5" s="420"/>
      <c r="DB5" s="420"/>
      <c r="DC5" s="420"/>
      <c r="DD5" s="420"/>
      <c r="DE5" s="420"/>
      <c r="DF5" s="420"/>
      <c r="DG5" s="420"/>
      <c r="DH5" s="420"/>
      <c r="DI5" s="420"/>
      <c r="DJ5" s="420"/>
      <c r="DK5" s="420"/>
      <c r="DL5" s="420"/>
      <c r="DM5" s="420"/>
      <c r="DN5" s="420"/>
      <c r="DO5" s="420"/>
      <c r="DP5" s="420"/>
      <c r="DQ5" s="420"/>
      <c r="DR5" s="420"/>
      <c r="DS5" s="420"/>
      <c r="DT5" s="420"/>
      <c r="DU5" s="420"/>
      <c r="DV5" s="420"/>
      <c r="DW5" s="420"/>
      <c r="DX5" s="420"/>
      <c r="DY5" s="420"/>
      <c r="DZ5" s="420"/>
      <c r="EA5" s="420"/>
      <c r="EB5" s="420"/>
      <c r="EC5" s="420"/>
      <c r="ED5" s="420"/>
      <c r="EE5" s="420"/>
      <c r="EF5" s="420"/>
      <c r="EG5" s="420"/>
      <c r="EH5" s="420"/>
    </row>
    <row r="6" spans="1:138" s="276" customFormat="1" ht="33" customHeight="1" x14ac:dyDescent="0.25">
      <c r="A6" s="742" t="s">
        <v>51</v>
      </c>
      <c r="B6" s="758"/>
      <c r="C6" s="271"/>
      <c r="D6" s="272"/>
      <c r="E6" s="273" t="s">
        <v>115</v>
      </c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5"/>
      <c r="AS6" s="443"/>
      <c r="AT6" s="421"/>
      <c r="AU6" s="421"/>
      <c r="AV6" s="421"/>
      <c r="AW6" s="421"/>
      <c r="AX6" s="421"/>
      <c r="AY6" s="421"/>
      <c r="AZ6" s="421"/>
      <c r="BA6" s="421"/>
      <c r="BB6" s="421"/>
      <c r="BC6" s="421"/>
      <c r="BD6" s="421"/>
      <c r="BE6" s="421"/>
      <c r="BF6" s="421"/>
      <c r="BG6" s="421"/>
      <c r="BH6" s="421"/>
      <c r="BI6" s="421"/>
      <c r="BJ6" s="421"/>
      <c r="BK6" s="421"/>
      <c r="BL6" s="421"/>
      <c r="BM6" s="421"/>
      <c r="BN6" s="421"/>
      <c r="BO6" s="421"/>
      <c r="BP6" s="421"/>
      <c r="BQ6" s="421"/>
      <c r="BR6" s="421"/>
      <c r="BS6" s="421"/>
      <c r="BT6" s="421"/>
      <c r="BU6" s="421"/>
      <c r="BV6" s="421"/>
      <c r="BW6" s="421"/>
      <c r="BX6" s="421"/>
      <c r="BY6" s="421"/>
      <c r="BZ6" s="421"/>
      <c r="CA6" s="421"/>
      <c r="CB6" s="421"/>
      <c r="CC6" s="421"/>
      <c r="CD6" s="421"/>
      <c r="CE6" s="421"/>
      <c r="CF6" s="421"/>
      <c r="CG6" s="421"/>
      <c r="CH6" s="421"/>
      <c r="CI6" s="421"/>
      <c r="CJ6" s="421"/>
      <c r="CK6" s="421"/>
      <c r="CL6" s="421"/>
      <c r="CM6" s="421"/>
      <c r="CN6" s="421"/>
      <c r="CO6" s="421"/>
      <c r="CP6" s="421"/>
      <c r="CQ6" s="421"/>
      <c r="CR6" s="421"/>
      <c r="CS6" s="421"/>
      <c r="CT6" s="421"/>
      <c r="CU6" s="421"/>
      <c r="CV6" s="421"/>
      <c r="CW6" s="421"/>
      <c r="CX6" s="421"/>
      <c r="CY6" s="421"/>
      <c r="CZ6" s="421"/>
      <c r="DA6" s="421"/>
      <c r="DB6" s="421"/>
      <c r="DC6" s="421"/>
      <c r="DD6" s="421"/>
      <c r="DE6" s="421"/>
      <c r="DF6" s="421"/>
      <c r="DG6" s="421"/>
      <c r="DH6" s="421"/>
      <c r="DI6" s="421"/>
      <c r="DJ6" s="421"/>
      <c r="DK6" s="421"/>
      <c r="DL6" s="421"/>
      <c r="DM6" s="421"/>
      <c r="DN6" s="421"/>
      <c r="DO6" s="421"/>
      <c r="DP6" s="421"/>
      <c r="DQ6" s="421"/>
      <c r="DR6" s="421"/>
      <c r="DS6" s="421"/>
      <c r="DT6" s="421"/>
      <c r="DU6" s="421"/>
      <c r="DV6" s="421"/>
      <c r="DW6" s="421"/>
      <c r="DX6" s="421"/>
      <c r="DY6" s="421"/>
      <c r="DZ6" s="421"/>
      <c r="EA6" s="421"/>
      <c r="EB6" s="421"/>
      <c r="EC6" s="421"/>
      <c r="ED6" s="421"/>
      <c r="EE6" s="421"/>
      <c r="EF6" s="421"/>
      <c r="EG6" s="421"/>
      <c r="EH6" s="421"/>
    </row>
    <row r="7" spans="1:138" s="276" customFormat="1" ht="204.9" customHeight="1" x14ac:dyDescent="0.25">
      <c r="A7" s="759"/>
      <c r="B7" s="760"/>
      <c r="C7" s="277" t="s">
        <v>108</v>
      </c>
      <c r="D7" s="278" t="s">
        <v>113</v>
      </c>
      <c r="E7" s="279" t="s">
        <v>116</v>
      </c>
      <c r="F7" s="279" t="s">
        <v>117</v>
      </c>
      <c r="G7" s="279" t="s">
        <v>202</v>
      </c>
      <c r="H7" s="279" t="s">
        <v>121</v>
      </c>
      <c r="I7" s="279" t="s">
        <v>122</v>
      </c>
      <c r="J7" s="279" t="s">
        <v>123</v>
      </c>
      <c r="K7" s="279" t="s">
        <v>203</v>
      </c>
      <c r="L7" s="279" t="s">
        <v>204</v>
      </c>
      <c r="M7" s="279" t="s">
        <v>128</v>
      </c>
      <c r="N7" s="279" t="s">
        <v>129</v>
      </c>
      <c r="O7" s="279" t="s">
        <v>130</v>
      </c>
      <c r="P7" s="279" t="s">
        <v>205</v>
      </c>
      <c r="Q7" s="279" t="s">
        <v>206</v>
      </c>
      <c r="R7" s="279" t="s">
        <v>9</v>
      </c>
      <c r="S7" s="278" t="s">
        <v>136</v>
      </c>
      <c r="T7" s="278" t="s">
        <v>207</v>
      </c>
      <c r="U7" s="278" t="s">
        <v>142</v>
      </c>
      <c r="V7" s="278" t="s">
        <v>208</v>
      </c>
      <c r="W7" s="278" t="s">
        <v>149</v>
      </c>
      <c r="X7" s="278" t="s">
        <v>154</v>
      </c>
      <c r="Y7" s="278" t="s">
        <v>209</v>
      </c>
      <c r="Z7" s="278" t="s">
        <v>159</v>
      </c>
      <c r="AA7" s="278" t="s">
        <v>210</v>
      </c>
      <c r="AB7" s="278" t="s">
        <v>162</v>
      </c>
      <c r="AC7" s="278" t="s">
        <v>164</v>
      </c>
      <c r="AD7" s="278" t="s">
        <v>211</v>
      </c>
      <c r="AE7" s="278" t="s">
        <v>169</v>
      </c>
      <c r="AF7" s="278" t="s">
        <v>212</v>
      </c>
      <c r="AG7" s="278" t="s">
        <v>173</v>
      </c>
      <c r="AH7" s="278" t="s">
        <v>179</v>
      </c>
      <c r="AI7" s="278" t="s">
        <v>181</v>
      </c>
      <c r="AJ7" s="278" t="s">
        <v>184</v>
      </c>
      <c r="AK7" s="278" t="s">
        <v>213</v>
      </c>
      <c r="AL7" s="278" t="s">
        <v>188</v>
      </c>
      <c r="AM7" s="278" t="s">
        <v>192</v>
      </c>
      <c r="AN7" s="278" t="s">
        <v>197</v>
      </c>
      <c r="AO7" s="278" t="s">
        <v>199</v>
      </c>
      <c r="AP7" s="280" t="s">
        <v>214</v>
      </c>
      <c r="AS7" s="443"/>
      <c r="AT7" s="422"/>
      <c r="AU7" s="422"/>
      <c r="AV7" s="422"/>
      <c r="AW7" s="422"/>
      <c r="AX7" s="422"/>
      <c r="AY7" s="422"/>
      <c r="AZ7" s="422"/>
      <c r="BA7" s="422"/>
      <c r="BB7" s="422"/>
      <c r="BC7" s="422"/>
      <c r="BD7" s="422"/>
      <c r="BE7" s="422"/>
      <c r="BF7" s="422"/>
      <c r="BG7" s="422"/>
      <c r="BH7" s="422"/>
      <c r="BI7" s="422"/>
      <c r="BJ7" s="422"/>
      <c r="BK7" s="422"/>
      <c r="BL7" s="422"/>
      <c r="BM7" s="422"/>
      <c r="BN7" s="422"/>
      <c r="BO7" s="422"/>
      <c r="BP7" s="422"/>
      <c r="BQ7" s="422"/>
      <c r="BR7" s="422"/>
      <c r="BS7" s="422"/>
      <c r="BT7" s="422"/>
      <c r="BU7" s="422"/>
      <c r="BV7" s="422"/>
      <c r="BW7" s="422"/>
      <c r="BX7" s="422"/>
      <c r="BY7" s="422"/>
      <c r="BZ7" s="422"/>
      <c r="CA7" s="422"/>
      <c r="CB7" s="422"/>
      <c r="CC7" s="422"/>
      <c r="CD7" s="422"/>
      <c r="CE7" s="422"/>
      <c r="CF7" s="422"/>
      <c r="CG7" s="421"/>
      <c r="CH7" s="421"/>
      <c r="CI7" s="421"/>
      <c r="CJ7" s="421"/>
      <c r="CK7" s="421"/>
      <c r="CL7" s="421"/>
      <c r="CM7" s="421"/>
      <c r="CN7" s="421"/>
      <c r="CO7" s="421"/>
      <c r="CP7" s="421"/>
      <c r="CQ7" s="421"/>
      <c r="CR7" s="421"/>
      <c r="CS7" s="421"/>
      <c r="CT7" s="421"/>
      <c r="CU7" s="421"/>
      <c r="CV7" s="421"/>
      <c r="CW7" s="421"/>
      <c r="CX7" s="421"/>
      <c r="CY7" s="421"/>
      <c r="CZ7" s="421"/>
      <c r="DA7" s="421"/>
      <c r="DB7" s="421"/>
      <c r="DC7" s="421"/>
      <c r="DD7" s="421"/>
      <c r="DE7" s="421"/>
      <c r="DF7" s="421"/>
      <c r="DG7" s="421"/>
      <c r="DH7" s="421"/>
      <c r="DI7" s="421"/>
      <c r="DJ7" s="421"/>
      <c r="DK7" s="421"/>
      <c r="DL7" s="421"/>
      <c r="DM7" s="421"/>
      <c r="DN7" s="421"/>
      <c r="DO7" s="421"/>
      <c r="DP7" s="421"/>
      <c r="DQ7" s="421"/>
      <c r="DR7" s="421"/>
      <c r="DS7" s="421"/>
      <c r="DT7" s="421"/>
      <c r="DU7" s="421"/>
      <c r="DV7" s="421"/>
      <c r="DW7" s="421"/>
      <c r="DX7" s="421"/>
      <c r="DY7" s="421"/>
      <c r="DZ7" s="421"/>
      <c r="EA7" s="421"/>
      <c r="EB7" s="421"/>
      <c r="EC7" s="421"/>
      <c r="ED7" s="421"/>
      <c r="EE7" s="421"/>
      <c r="EF7" s="421"/>
      <c r="EG7" s="421"/>
      <c r="EH7" s="421"/>
    </row>
    <row r="8" spans="1:138" s="283" customFormat="1" ht="33.9" customHeight="1" x14ac:dyDescent="0.35">
      <c r="A8" s="281" t="s">
        <v>215</v>
      </c>
      <c r="B8" s="282"/>
      <c r="C8" s="641">
        <f t="shared" ref="C8:AP8" si="0">C9</f>
        <v>0</v>
      </c>
      <c r="D8" s="641">
        <f t="shared" si="0"/>
        <v>0</v>
      </c>
      <c r="E8" s="641">
        <f t="shared" si="0"/>
        <v>0</v>
      </c>
      <c r="F8" s="641">
        <f t="shared" si="0"/>
        <v>0</v>
      </c>
      <c r="G8" s="641">
        <f t="shared" si="0"/>
        <v>0</v>
      </c>
      <c r="H8" s="641">
        <f t="shared" si="0"/>
        <v>0</v>
      </c>
      <c r="I8" s="641">
        <f t="shared" si="0"/>
        <v>0</v>
      </c>
      <c r="J8" s="641">
        <f t="shared" si="0"/>
        <v>0</v>
      </c>
      <c r="K8" s="641">
        <f t="shared" si="0"/>
        <v>0</v>
      </c>
      <c r="L8" s="641">
        <f t="shared" si="0"/>
        <v>0</v>
      </c>
      <c r="M8" s="641">
        <f t="shared" si="0"/>
        <v>0</v>
      </c>
      <c r="N8" s="641">
        <f t="shared" si="0"/>
        <v>0</v>
      </c>
      <c r="O8" s="641">
        <f t="shared" si="0"/>
        <v>0</v>
      </c>
      <c r="P8" s="641">
        <f t="shared" si="0"/>
        <v>0</v>
      </c>
      <c r="Q8" s="641">
        <f t="shared" si="0"/>
        <v>8</v>
      </c>
      <c r="R8" s="641">
        <f t="shared" si="0"/>
        <v>8</v>
      </c>
      <c r="S8" s="641">
        <f t="shared" si="0"/>
        <v>0</v>
      </c>
      <c r="T8" s="641">
        <f t="shared" si="0"/>
        <v>256</v>
      </c>
      <c r="U8" s="641">
        <f t="shared" si="0"/>
        <v>19</v>
      </c>
      <c r="V8" s="641">
        <f t="shared" si="0"/>
        <v>0</v>
      </c>
      <c r="W8" s="641">
        <f t="shared" si="0"/>
        <v>1966</v>
      </c>
      <c r="X8" s="641">
        <f t="shared" si="0"/>
        <v>80</v>
      </c>
      <c r="Y8" s="641">
        <f t="shared" si="0"/>
        <v>186</v>
      </c>
      <c r="Z8" s="641">
        <f t="shared" si="0"/>
        <v>214</v>
      </c>
      <c r="AA8" s="641">
        <f t="shared" si="0"/>
        <v>5</v>
      </c>
      <c r="AB8" s="641">
        <f t="shared" si="0"/>
        <v>16</v>
      </c>
      <c r="AC8" s="641">
        <f t="shared" si="0"/>
        <v>62</v>
      </c>
      <c r="AD8" s="641">
        <f t="shared" si="0"/>
        <v>547</v>
      </c>
      <c r="AE8" s="641">
        <f t="shared" si="0"/>
        <v>148</v>
      </c>
      <c r="AF8" s="641">
        <f t="shared" si="0"/>
        <v>8</v>
      </c>
      <c r="AG8" s="641">
        <f t="shared" si="0"/>
        <v>605</v>
      </c>
      <c r="AH8" s="641">
        <f t="shared" si="0"/>
        <v>30971</v>
      </c>
      <c r="AI8" s="641">
        <f t="shared" si="0"/>
        <v>21130</v>
      </c>
      <c r="AJ8" s="641">
        <f t="shared" si="0"/>
        <v>790</v>
      </c>
      <c r="AK8" s="641">
        <f t="shared" si="0"/>
        <v>916</v>
      </c>
      <c r="AL8" s="641">
        <f t="shared" si="0"/>
        <v>294</v>
      </c>
      <c r="AM8" s="641">
        <f t="shared" si="0"/>
        <v>209</v>
      </c>
      <c r="AN8" s="641">
        <f t="shared" si="0"/>
        <v>0</v>
      </c>
      <c r="AO8" s="641">
        <f t="shared" si="0"/>
        <v>0</v>
      </c>
      <c r="AP8" s="642">
        <f t="shared" si="0"/>
        <v>58430</v>
      </c>
      <c r="AS8" s="455"/>
      <c r="AT8" s="423"/>
      <c r="AU8" s="423"/>
      <c r="AV8" s="423"/>
      <c r="AW8" s="423"/>
      <c r="AX8" s="423"/>
      <c r="AY8" s="423"/>
      <c r="AZ8" s="423"/>
      <c r="BA8" s="423"/>
      <c r="BB8" s="423"/>
      <c r="BC8" s="423"/>
      <c r="BD8" s="423"/>
      <c r="BE8" s="423"/>
      <c r="BF8" s="423"/>
      <c r="BG8" s="423"/>
      <c r="BH8" s="423"/>
      <c r="BI8" s="423"/>
      <c r="BJ8" s="423"/>
      <c r="BK8" s="423"/>
      <c r="BL8" s="423"/>
      <c r="BM8" s="423"/>
      <c r="BN8" s="423"/>
      <c r="BO8" s="423"/>
      <c r="BP8" s="423"/>
      <c r="BQ8" s="423"/>
      <c r="BR8" s="423"/>
      <c r="BS8" s="423"/>
      <c r="BT8" s="423"/>
      <c r="BU8" s="423"/>
      <c r="BV8" s="423"/>
      <c r="BW8" s="423"/>
      <c r="BX8" s="423"/>
      <c r="BY8" s="423"/>
      <c r="BZ8" s="423"/>
      <c r="CA8" s="423"/>
      <c r="CB8" s="423"/>
      <c r="CC8" s="423"/>
      <c r="CD8" s="423"/>
      <c r="CE8" s="423"/>
      <c r="CF8" s="423"/>
      <c r="CG8" s="424"/>
      <c r="CH8" s="424"/>
      <c r="CI8" s="425"/>
      <c r="CJ8" s="424"/>
      <c r="CK8" s="424"/>
      <c r="CL8" s="424"/>
      <c r="CM8" s="424"/>
      <c r="CN8" s="424"/>
      <c r="CO8" s="424"/>
      <c r="CP8" s="424"/>
      <c r="CQ8" s="424"/>
      <c r="CR8" s="424"/>
      <c r="CS8" s="424"/>
      <c r="CT8" s="424"/>
      <c r="CU8" s="424"/>
      <c r="CV8" s="424"/>
      <c r="CW8" s="424"/>
      <c r="CX8" s="424"/>
      <c r="CY8" s="424"/>
      <c r="CZ8" s="424"/>
      <c r="DA8" s="424"/>
      <c r="DB8" s="424"/>
      <c r="DC8" s="424"/>
      <c r="DD8" s="424"/>
      <c r="DE8" s="424"/>
      <c r="DF8" s="424"/>
      <c r="DG8" s="424"/>
      <c r="DH8" s="424"/>
      <c r="DI8" s="424"/>
      <c r="DJ8" s="424"/>
      <c r="DK8" s="424"/>
      <c r="DL8" s="424"/>
      <c r="DM8" s="424"/>
      <c r="DN8" s="424"/>
      <c r="DO8" s="424"/>
      <c r="DP8" s="424"/>
      <c r="DQ8" s="424"/>
      <c r="DR8" s="424"/>
      <c r="DS8" s="424"/>
      <c r="DT8" s="424"/>
      <c r="DU8" s="424"/>
      <c r="DV8" s="424"/>
      <c r="DW8" s="424"/>
      <c r="DX8" s="424"/>
      <c r="DY8" s="424"/>
      <c r="DZ8" s="424"/>
      <c r="EA8" s="424"/>
      <c r="EB8" s="424"/>
      <c r="EC8" s="424"/>
      <c r="ED8" s="424"/>
      <c r="EE8" s="424"/>
      <c r="EF8" s="424"/>
      <c r="EG8" s="424"/>
      <c r="EH8" s="424"/>
    </row>
    <row r="9" spans="1:138" s="286" customFormat="1" ht="21" customHeight="1" x14ac:dyDescent="0.35">
      <c r="A9" s="284"/>
      <c r="B9" s="285" t="s">
        <v>54</v>
      </c>
      <c r="C9" s="643">
        <v>0</v>
      </c>
      <c r="D9" s="643">
        <v>0</v>
      </c>
      <c r="E9" s="643">
        <v>0</v>
      </c>
      <c r="F9" s="643">
        <v>0</v>
      </c>
      <c r="G9" s="643">
        <v>0</v>
      </c>
      <c r="H9" s="643">
        <v>0</v>
      </c>
      <c r="I9" s="643">
        <v>0</v>
      </c>
      <c r="J9" s="643">
        <v>0</v>
      </c>
      <c r="K9" s="643">
        <v>0</v>
      </c>
      <c r="L9" s="643">
        <v>0</v>
      </c>
      <c r="M9" s="643">
        <v>0</v>
      </c>
      <c r="N9" s="643">
        <v>0</v>
      </c>
      <c r="O9" s="643">
        <v>0</v>
      </c>
      <c r="P9" s="643">
        <v>0</v>
      </c>
      <c r="Q9" s="643">
        <v>8</v>
      </c>
      <c r="R9" s="643">
        <f>SUM(E9:Q9)</f>
        <v>8</v>
      </c>
      <c r="S9" s="643">
        <v>0</v>
      </c>
      <c r="T9" s="643">
        <v>256</v>
      </c>
      <c r="U9" s="643">
        <v>19</v>
      </c>
      <c r="V9" s="643">
        <v>0</v>
      </c>
      <c r="W9" s="643">
        <v>1966</v>
      </c>
      <c r="X9" s="643">
        <v>80</v>
      </c>
      <c r="Y9" s="643">
        <v>186</v>
      </c>
      <c r="Z9" s="643">
        <v>214</v>
      </c>
      <c r="AA9" s="643">
        <v>5</v>
      </c>
      <c r="AB9" s="643">
        <v>16</v>
      </c>
      <c r="AC9" s="643">
        <v>62</v>
      </c>
      <c r="AD9" s="643">
        <v>547</v>
      </c>
      <c r="AE9" s="643">
        <v>148</v>
      </c>
      <c r="AF9" s="643">
        <v>8</v>
      </c>
      <c r="AG9" s="643">
        <v>605</v>
      </c>
      <c r="AH9" s="643">
        <v>30971</v>
      </c>
      <c r="AI9" s="643">
        <v>21130</v>
      </c>
      <c r="AJ9" s="643">
        <v>790</v>
      </c>
      <c r="AK9" s="643">
        <v>916</v>
      </c>
      <c r="AL9" s="643">
        <v>294</v>
      </c>
      <c r="AM9" s="643">
        <v>209</v>
      </c>
      <c r="AN9" s="643">
        <v>0</v>
      </c>
      <c r="AO9" s="643">
        <v>0</v>
      </c>
      <c r="AP9" s="644">
        <f>SUM(S9:AO9)+R9+C9+D9</f>
        <v>58430</v>
      </c>
      <c r="AS9" s="456"/>
      <c r="AT9" s="427"/>
      <c r="AU9" s="427"/>
      <c r="AV9" s="427"/>
      <c r="AW9" s="427"/>
      <c r="AX9" s="427"/>
      <c r="AY9" s="427"/>
      <c r="AZ9" s="427"/>
      <c r="BA9" s="427"/>
      <c r="BB9" s="427"/>
      <c r="BC9" s="427"/>
      <c r="BD9" s="427"/>
      <c r="BE9" s="427"/>
      <c r="BF9" s="427"/>
      <c r="BG9" s="427"/>
      <c r="BH9" s="427"/>
      <c r="BI9" s="427"/>
      <c r="BJ9" s="427"/>
      <c r="BK9" s="427"/>
      <c r="BL9" s="427"/>
      <c r="BM9" s="427"/>
      <c r="BN9" s="427"/>
      <c r="BO9" s="427"/>
      <c r="BP9" s="427"/>
      <c r="BQ9" s="427"/>
      <c r="BR9" s="427"/>
      <c r="BS9" s="427"/>
      <c r="BT9" s="427"/>
      <c r="BU9" s="427"/>
      <c r="BV9" s="427"/>
      <c r="BW9" s="427"/>
      <c r="BX9" s="427"/>
      <c r="BY9" s="427"/>
      <c r="BZ9" s="427"/>
      <c r="CA9" s="427"/>
      <c r="CB9" s="427"/>
      <c r="CC9" s="427"/>
      <c r="CD9" s="427"/>
      <c r="CE9" s="427"/>
      <c r="CF9" s="427"/>
      <c r="CG9" s="428"/>
      <c r="CH9" s="425"/>
      <c r="CI9" s="429"/>
      <c r="CJ9" s="429"/>
      <c r="CK9" s="429"/>
      <c r="CL9" s="429"/>
      <c r="CM9" s="429"/>
      <c r="CN9" s="429"/>
      <c r="CO9" s="429"/>
      <c r="CP9" s="429"/>
      <c r="CQ9" s="429"/>
      <c r="CR9" s="429"/>
      <c r="CS9" s="429"/>
      <c r="CT9" s="429"/>
      <c r="CU9" s="429"/>
      <c r="CV9" s="429"/>
      <c r="CW9" s="429"/>
      <c r="CX9" s="429"/>
      <c r="CY9" s="429"/>
      <c r="CZ9" s="429"/>
      <c r="DA9" s="429"/>
      <c r="DB9" s="429"/>
      <c r="DC9" s="429"/>
      <c r="DD9" s="429"/>
      <c r="DE9" s="429"/>
      <c r="DF9" s="429"/>
      <c r="DG9" s="429"/>
      <c r="DH9" s="429"/>
      <c r="DI9" s="429"/>
      <c r="DJ9" s="429"/>
      <c r="DK9" s="429"/>
      <c r="DL9" s="429"/>
      <c r="DM9" s="429"/>
      <c r="DN9" s="429"/>
      <c r="DO9" s="429"/>
      <c r="DP9" s="429"/>
      <c r="DQ9" s="429"/>
      <c r="DR9" s="429"/>
      <c r="DS9" s="429"/>
      <c r="DT9" s="429"/>
      <c r="DU9" s="429"/>
      <c r="DV9" s="428"/>
      <c r="DW9" s="428"/>
      <c r="DX9" s="428"/>
      <c r="DY9" s="428"/>
      <c r="DZ9" s="428"/>
      <c r="EA9" s="428"/>
      <c r="EB9" s="428"/>
      <c r="EC9" s="428"/>
      <c r="ED9" s="428"/>
      <c r="EE9" s="428"/>
      <c r="EF9" s="428"/>
      <c r="EG9" s="428"/>
      <c r="EH9" s="428"/>
    </row>
    <row r="10" spans="1:138" s="283" customFormat="1" ht="33.9" customHeight="1" x14ac:dyDescent="0.35">
      <c r="A10" s="281" t="s">
        <v>55</v>
      </c>
      <c r="B10" s="288"/>
      <c r="C10" s="645">
        <f>C11+C15+C18+C22+C29+C38</f>
        <v>0</v>
      </c>
      <c r="D10" s="645">
        <f t="shared" ref="D10:AP10" si="1">D11+D15+D18+D22+D29+D38</f>
        <v>0</v>
      </c>
      <c r="E10" s="645">
        <f t="shared" si="1"/>
        <v>0</v>
      </c>
      <c r="F10" s="645">
        <f t="shared" si="1"/>
        <v>0</v>
      </c>
      <c r="G10" s="645">
        <f t="shared" si="1"/>
        <v>0</v>
      </c>
      <c r="H10" s="645">
        <f t="shared" si="1"/>
        <v>0</v>
      </c>
      <c r="I10" s="645">
        <f t="shared" si="1"/>
        <v>0</v>
      </c>
      <c r="J10" s="645">
        <f t="shared" si="1"/>
        <v>0</v>
      </c>
      <c r="K10" s="645">
        <f t="shared" si="1"/>
        <v>0</v>
      </c>
      <c r="L10" s="645">
        <f t="shared" si="1"/>
        <v>0</v>
      </c>
      <c r="M10" s="645">
        <f t="shared" si="1"/>
        <v>0</v>
      </c>
      <c r="N10" s="645">
        <f t="shared" si="1"/>
        <v>0</v>
      </c>
      <c r="O10" s="645">
        <f t="shared" si="1"/>
        <v>0</v>
      </c>
      <c r="P10" s="645">
        <f t="shared" si="1"/>
        <v>0</v>
      </c>
      <c r="Q10" s="645">
        <f t="shared" si="1"/>
        <v>35</v>
      </c>
      <c r="R10" s="645">
        <f t="shared" si="1"/>
        <v>35</v>
      </c>
      <c r="S10" s="645">
        <f t="shared" si="1"/>
        <v>114</v>
      </c>
      <c r="T10" s="645">
        <f t="shared" si="1"/>
        <v>580</v>
      </c>
      <c r="U10" s="645">
        <f t="shared" si="1"/>
        <v>130</v>
      </c>
      <c r="V10" s="645">
        <f t="shared" si="1"/>
        <v>1</v>
      </c>
      <c r="W10" s="645">
        <f t="shared" si="1"/>
        <v>2628</v>
      </c>
      <c r="X10" s="645">
        <f t="shared" si="1"/>
        <v>504</v>
      </c>
      <c r="Y10" s="645">
        <f t="shared" si="1"/>
        <v>0</v>
      </c>
      <c r="Z10" s="645">
        <f t="shared" si="1"/>
        <v>78</v>
      </c>
      <c r="AA10" s="645">
        <f t="shared" si="1"/>
        <v>4</v>
      </c>
      <c r="AB10" s="645">
        <f t="shared" si="1"/>
        <v>7</v>
      </c>
      <c r="AC10" s="645">
        <f t="shared" si="1"/>
        <v>0</v>
      </c>
      <c r="AD10" s="645">
        <f t="shared" si="1"/>
        <v>287</v>
      </c>
      <c r="AE10" s="645">
        <f t="shared" si="1"/>
        <v>109</v>
      </c>
      <c r="AF10" s="645">
        <f t="shared" si="1"/>
        <v>0</v>
      </c>
      <c r="AG10" s="645">
        <f t="shared" si="1"/>
        <v>1651</v>
      </c>
      <c r="AH10" s="645">
        <f t="shared" si="1"/>
        <v>32414</v>
      </c>
      <c r="AI10" s="645">
        <f t="shared" si="1"/>
        <v>105121</v>
      </c>
      <c r="AJ10" s="645">
        <f t="shared" si="1"/>
        <v>6316</v>
      </c>
      <c r="AK10" s="645">
        <f t="shared" si="1"/>
        <v>4112</v>
      </c>
      <c r="AL10" s="645">
        <f t="shared" si="1"/>
        <v>1634</v>
      </c>
      <c r="AM10" s="645">
        <f t="shared" si="1"/>
        <v>345</v>
      </c>
      <c r="AN10" s="645">
        <f t="shared" si="1"/>
        <v>0</v>
      </c>
      <c r="AO10" s="645">
        <f t="shared" si="1"/>
        <v>0</v>
      </c>
      <c r="AP10" s="646">
        <f t="shared" si="1"/>
        <v>156070</v>
      </c>
      <c r="AS10" s="457"/>
      <c r="AT10" s="427"/>
      <c r="AU10" s="427"/>
      <c r="AV10" s="427"/>
      <c r="AW10" s="427"/>
      <c r="AX10" s="427"/>
      <c r="AY10" s="427"/>
      <c r="AZ10" s="427"/>
      <c r="BA10" s="427"/>
      <c r="BB10" s="427"/>
      <c r="BC10" s="427"/>
      <c r="BD10" s="427"/>
      <c r="BE10" s="427"/>
      <c r="BF10" s="427"/>
      <c r="BG10" s="427"/>
      <c r="BH10" s="427"/>
      <c r="BI10" s="427"/>
      <c r="BJ10" s="427"/>
      <c r="BK10" s="427"/>
      <c r="BL10" s="427"/>
      <c r="BM10" s="427"/>
      <c r="BN10" s="427"/>
      <c r="BO10" s="427"/>
      <c r="BP10" s="427"/>
      <c r="BQ10" s="427"/>
      <c r="BR10" s="427"/>
      <c r="BS10" s="427"/>
      <c r="BT10" s="427"/>
      <c r="BU10" s="427"/>
      <c r="BV10" s="427"/>
      <c r="BW10" s="427"/>
      <c r="BX10" s="427"/>
      <c r="BY10" s="427"/>
      <c r="BZ10" s="427"/>
      <c r="CA10" s="427"/>
      <c r="CB10" s="427"/>
      <c r="CC10" s="427"/>
      <c r="CD10" s="427"/>
      <c r="CE10" s="427"/>
      <c r="CF10" s="427"/>
      <c r="CG10" s="424"/>
      <c r="CH10" s="431"/>
      <c r="CI10" s="429"/>
      <c r="CJ10" s="429"/>
      <c r="CK10" s="429"/>
      <c r="CL10" s="429"/>
      <c r="CM10" s="429"/>
      <c r="CN10" s="429"/>
      <c r="CO10" s="429"/>
      <c r="CP10" s="429"/>
      <c r="CQ10" s="429"/>
      <c r="CR10" s="429"/>
      <c r="CS10" s="429"/>
      <c r="CT10" s="429"/>
      <c r="CU10" s="429"/>
      <c r="CV10" s="429"/>
      <c r="CW10" s="429"/>
      <c r="CX10" s="429"/>
      <c r="CY10" s="429"/>
      <c r="CZ10" s="429"/>
      <c r="DA10" s="429"/>
      <c r="DB10" s="429"/>
      <c r="DC10" s="429"/>
      <c r="DD10" s="429"/>
      <c r="DE10" s="429"/>
      <c r="DF10" s="429"/>
      <c r="DG10" s="429"/>
      <c r="DH10" s="429"/>
      <c r="DI10" s="429"/>
      <c r="DJ10" s="429"/>
      <c r="DK10" s="429"/>
      <c r="DL10" s="429"/>
      <c r="DM10" s="429"/>
      <c r="DN10" s="429"/>
      <c r="DO10" s="429"/>
      <c r="DP10" s="429"/>
      <c r="DQ10" s="429"/>
      <c r="DR10" s="429"/>
      <c r="DS10" s="429"/>
      <c r="DT10" s="429"/>
      <c r="DU10" s="429"/>
      <c r="DV10" s="424"/>
      <c r="DW10" s="424"/>
      <c r="DX10" s="424"/>
      <c r="DY10" s="424"/>
      <c r="DZ10" s="424"/>
      <c r="EA10" s="424"/>
      <c r="EB10" s="424"/>
      <c r="EC10" s="424"/>
      <c r="ED10" s="424"/>
      <c r="EE10" s="424"/>
      <c r="EF10" s="424"/>
      <c r="EG10" s="424"/>
      <c r="EH10" s="424"/>
    </row>
    <row r="11" spans="1:138" s="291" customFormat="1" ht="26.4" customHeight="1" x14ac:dyDescent="0.35">
      <c r="A11" s="289" t="s">
        <v>56</v>
      </c>
      <c r="B11" s="290"/>
      <c r="C11" s="647">
        <f t="shared" ref="C11:AP11" si="2">SUM(C12:C14)</f>
        <v>0</v>
      </c>
      <c r="D11" s="647">
        <f t="shared" si="2"/>
        <v>0</v>
      </c>
      <c r="E11" s="647">
        <f t="shared" si="2"/>
        <v>0</v>
      </c>
      <c r="F11" s="647">
        <f t="shared" si="2"/>
        <v>0</v>
      </c>
      <c r="G11" s="647">
        <f t="shared" si="2"/>
        <v>0</v>
      </c>
      <c r="H11" s="647">
        <f t="shared" si="2"/>
        <v>0</v>
      </c>
      <c r="I11" s="647">
        <f t="shared" si="2"/>
        <v>0</v>
      </c>
      <c r="J11" s="647">
        <f t="shared" si="2"/>
        <v>0</v>
      </c>
      <c r="K11" s="647">
        <f t="shared" si="2"/>
        <v>0</v>
      </c>
      <c r="L11" s="647">
        <f t="shared" si="2"/>
        <v>0</v>
      </c>
      <c r="M11" s="647">
        <f t="shared" si="2"/>
        <v>0</v>
      </c>
      <c r="N11" s="647">
        <f t="shared" si="2"/>
        <v>0</v>
      </c>
      <c r="O11" s="647">
        <f t="shared" si="2"/>
        <v>0</v>
      </c>
      <c r="P11" s="647">
        <f t="shared" si="2"/>
        <v>0</v>
      </c>
      <c r="Q11" s="647">
        <f t="shared" si="2"/>
        <v>35</v>
      </c>
      <c r="R11" s="647">
        <f t="shared" si="2"/>
        <v>35</v>
      </c>
      <c r="S11" s="647">
        <f t="shared" si="2"/>
        <v>0</v>
      </c>
      <c r="T11" s="647">
        <f t="shared" si="2"/>
        <v>182</v>
      </c>
      <c r="U11" s="647">
        <f t="shared" si="2"/>
        <v>68</v>
      </c>
      <c r="V11" s="647">
        <f t="shared" si="2"/>
        <v>1</v>
      </c>
      <c r="W11" s="647">
        <f t="shared" si="2"/>
        <v>674</v>
      </c>
      <c r="X11" s="647">
        <f t="shared" si="2"/>
        <v>119</v>
      </c>
      <c r="Y11" s="647">
        <f t="shared" si="2"/>
        <v>0</v>
      </c>
      <c r="Z11" s="647">
        <f t="shared" si="2"/>
        <v>18</v>
      </c>
      <c r="AA11" s="647">
        <f t="shared" si="2"/>
        <v>4</v>
      </c>
      <c r="AB11" s="647">
        <f t="shared" si="2"/>
        <v>3</v>
      </c>
      <c r="AC11" s="647">
        <f t="shared" si="2"/>
        <v>0</v>
      </c>
      <c r="AD11" s="647">
        <f t="shared" si="2"/>
        <v>78</v>
      </c>
      <c r="AE11" s="647">
        <f t="shared" si="2"/>
        <v>5</v>
      </c>
      <c r="AF11" s="647">
        <f t="shared" si="2"/>
        <v>0</v>
      </c>
      <c r="AG11" s="647">
        <f t="shared" si="2"/>
        <v>486</v>
      </c>
      <c r="AH11" s="647">
        <f t="shared" si="2"/>
        <v>9340</v>
      </c>
      <c r="AI11" s="647">
        <f t="shared" si="2"/>
        <v>31428</v>
      </c>
      <c r="AJ11" s="647">
        <f t="shared" si="2"/>
        <v>1001</v>
      </c>
      <c r="AK11" s="647">
        <f t="shared" si="2"/>
        <v>1002</v>
      </c>
      <c r="AL11" s="647">
        <f t="shared" si="2"/>
        <v>360</v>
      </c>
      <c r="AM11" s="647">
        <f t="shared" si="2"/>
        <v>108</v>
      </c>
      <c r="AN11" s="647">
        <f t="shared" si="2"/>
        <v>0</v>
      </c>
      <c r="AO11" s="647">
        <f t="shared" si="2"/>
        <v>0</v>
      </c>
      <c r="AP11" s="648">
        <f t="shared" si="2"/>
        <v>44912</v>
      </c>
      <c r="AS11" s="458"/>
      <c r="AT11" s="427"/>
      <c r="AU11" s="427"/>
      <c r="AV11" s="427"/>
      <c r="AW11" s="427"/>
      <c r="AX11" s="427"/>
      <c r="AY11" s="427"/>
      <c r="AZ11" s="427"/>
      <c r="BA11" s="427"/>
      <c r="BB11" s="427"/>
      <c r="BC11" s="427"/>
      <c r="BD11" s="427"/>
      <c r="BE11" s="427"/>
      <c r="BF11" s="427"/>
      <c r="BG11" s="427"/>
      <c r="BH11" s="427"/>
      <c r="BI11" s="427"/>
      <c r="BJ11" s="427"/>
      <c r="BK11" s="427"/>
      <c r="BL11" s="427"/>
      <c r="BM11" s="427"/>
      <c r="BN11" s="427"/>
      <c r="BO11" s="427"/>
      <c r="BP11" s="427"/>
      <c r="BQ11" s="427"/>
      <c r="BR11" s="427"/>
      <c r="BS11" s="427"/>
      <c r="BT11" s="427"/>
      <c r="BU11" s="427"/>
      <c r="BV11" s="427"/>
      <c r="BW11" s="427"/>
      <c r="BX11" s="427"/>
      <c r="BY11" s="427"/>
      <c r="BZ11" s="427"/>
      <c r="CA11" s="427"/>
      <c r="CB11" s="427"/>
      <c r="CC11" s="427"/>
      <c r="CD11" s="427"/>
      <c r="CE11" s="427"/>
      <c r="CF11" s="427"/>
      <c r="CG11" s="424"/>
      <c r="CH11" s="431"/>
      <c r="CI11" s="429"/>
      <c r="CJ11" s="429"/>
      <c r="CK11" s="429"/>
      <c r="CL11" s="429"/>
      <c r="CM11" s="429"/>
      <c r="CN11" s="429"/>
      <c r="CO11" s="429"/>
      <c r="CP11" s="429"/>
      <c r="CQ11" s="429"/>
      <c r="CR11" s="429"/>
      <c r="CS11" s="429"/>
      <c r="CT11" s="429"/>
      <c r="CU11" s="429"/>
      <c r="CV11" s="429"/>
      <c r="CW11" s="429"/>
      <c r="CX11" s="429"/>
      <c r="CY11" s="429"/>
      <c r="CZ11" s="429"/>
      <c r="DA11" s="429"/>
      <c r="DB11" s="429"/>
      <c r="DC11" s="429"/>
      <c r="DD11" s="429"/>
      <c r="DE11" s="429"/>
      <c r="DF11" s="429"/>
      <c r="DG11" s="429"/>
      <c r="DH11" s="429"/>
      <c r="DI11" s="429"/>
      <c r="DJ11" s="429"/>
      <c r="DK11" s="429"/>
      <c r="DL11" s="429"/>
      <c r="DM11" s="429"/>
      <c r="DN11" s="429"/>
      <c r="DO11" s="429"/>
      <c r="DP11" s="429"/>
      <c r="DQ11" s="429"/>
      <c r="DR11" s="429"/>
      <c r="DS11" s="429"/>
      <c r="DT11" s="429"/>
      <c r="DU11" s="429"/>
      <c r="DV11" s="437"/>
      <c r="DW11" s="437"/>
      <c r="DX11" s="437"/>
      <c r="DY11" s="437"/>
      <c r="DZ11" s="437"/>
      <c r="EA11" s="437"/>
      <c r="EB11" s="437"/>
      <c r="EC11" s="437"/>
      <c r="ED11" s="437"/>
      <c r="EE11" s="437"/>
      <c r="EF11" s="437"/>
      <c r="EG11" s="437"/>
      <c r="EH11" s="437"/>
    </row>
    <row r="12" spans="1:138" s="286" customFormat="1" ht="21" customHeight="1" x14ac:dyDescent="0.35">
      <c r="A12" s="292"/>
      <c r="B12" s="285" t="s">
        <v>56</v>
      </c>
      <c r="C12" s="643">
        <v>0</v>
      </c>
      <c r="D12" s="643">
        <v>0</v>
      </c>
      <c r="E12" s="643">
        <v>0</v>
      </c>
      <c r="F12" s="643">
        <v>0</v>
      </c>
      <c r="G12" s="643">
        <v>0</v>
      </c>
      <c r="H12" s="643">
        <v>0</v>
      </c>
      <c r="I12" s="643">
        <v>0</v>
      </c>
      <c r="J12" s="643">
        <v>0</v>
      </c>
      <c r="K12" s="643">
        <v>0</v>
      </c>
      <c r="L12" s="643">
        <v>0</v>
      </c>
      <c r="M12" s="643">
        <v>0</v>
      </c>
      <c r="N12" s="643">
        <v>0</v>
      </c>
      <c r="O12" s="643">
        <v>0</v>
      </c>
      <c r="P12" s="643">
        <v>0</v>
      </c>
      <c r="Q12" s="643">
        <v>0</v>
      </c>
      <c r="R12" s="643">
        <f>SUM(E12:Q12)</f>
        <v>0</v>
      </c>
      <c r="S12" s="643">
        <v>0</v>
      </c>
      <c r="T12" s="643">
        <v>135</v>
      </c>
      <c r="U12" s="643">
        <v>65</v>
      </c>
      <c r="V12" s="643">
        <v>1</v>
      </c>
      <c r="W12" s="643">
        <v>425</v>
      </c>
      <c r="X12" s="643">
        <v>48</v>
      </c>
      <c r="Y12" s="643">
        <v>0</v>
      </c>
      <c r="Z12" s="643">
        <v>18</v>
      </c>
      <c r="AA12" s="643">
        <v>2</v>
      </c>
      <c r="AB12" s="643">
        <v>0</v>
      </c>
      <c r="AC12" s="643">
        <v>0</v>
      </c>
      <c r="AD12" s="643">
        <v>78</v>
      </c>
      <c r="AE12" s="643">
        <v>0</v>
      </c>
      <c r="AF12" s="643">
        <v>0</v>
      </c>
      <c r="AG12" s="643">
        <v>292</v>
      </c>
      <c r="AH12" s="643">
        <v>6152</v>
      </c>
      <c r="AI12" s="643">
        <v>18215</v>
      </c>
      <c r="AJ12" s="643">
        <v>831</v>
      </c>
      <c r="AK12" s="643">
        <v>596</v>
      </c>
      <c r="AL12" s="643">
        <v>236</v>
      </c>
      <c r="AM12" s="643">
        <v>64</v>
      </c>
      <c r="AN12" s="643">
        <v>0</v>
      </c>
      <c r="AO12" s="643">
        <v>0</v>
      </c>
      <c r="AP12" s="644">
        <f>SUM(S12:AO12)+R12+C12+D12</f>
        <v>27158</v>
      </c>
      <c r="AS12" s="456"/>
      <c r="AT12" s="427"/>
      <c r="AU12" s="427"/>
      <c r="AV12" s="427"/>
      <c r="AW12" s="427"/>
      <c r="AX12" s="427"/>
      <c r="AY12" s="427"/>
      <c r="AZ12" s="427"/>
      <c r="BA12" s="427"/>
      <c r="BB12" s="427"/>
      <c r="BC12" s="427"/>
      <c r="BD12" s="427"/>
      <c r="BE12" s="427"/>
      <c r="BF12" s="427"/>
      <c r="BG12" s="427"/>
      <c r="BH12" s="427"/>
      <c r="BI12" s="427"/>
      <c r="BJ12" s="427"/>
      <c r="BK12" s="427"/>
      <c r="BL12" s="427"/>
      <c r="BM12" s="427"/>
      <c r="BN12" s="427"/>
      <c r="BO12" s="427"/>
      <c r="BP12" s="427"/>
      <c r="BQ12" s="427"/>
      <c r="BR12" s="427"/>
      <c r="BS12" s="427"/>
      <c r="BT12" s="427"/>
      <c r="BU12" s="427"/>
      <c r="BV12" s="427"/>
      <c r="BW12" s="427"/>
      <c r="BX12" s="427"/>
      <c r="BY12" s="427"/>
      <c r="BZ12" s="427"/>
      <c r="CA12" s="427"/>
      <c r="CB12" s="427"/>
      <c r="CC12" s="427"/>
      <c r="CD12" s="427"/>
      <c r="CE12" s="427"/>
      <c r="CF12" s="427"/>
      <c r="CG12" s="428"/>
      <c r="CH12" s="425"/>
      <c r="CI12" s="429"/>
      <c r="CJ12" s="429"/>
      <c r="CK12" s="429"/>
      <c r="CL12" s="429"/>
      <c r="CM12" s="429"/>
      <c r="CN12" s="429"/>
      <c r="CO12" s="429"/>
      <c r="CP12" s="429"/>
      <c r="CQ12" s="429"/>
      <c r="CR12" s="429"/>
      <c r="CS12" s="429"/>
      <c r="CT12" s="429"/>
      <c r="CU12" s="429"/>
      <c r="CV12" s="429"/>
      <c r="CW12" s="429"/>
      <c r="CX12" s="429"/>
      <c r="CY12" s="429"/>
      <c r="CZ12" s="429"/>
      <c r="DA12" s="429"/>
      <c r="DB12" s="429"/>
      <c r="DC12" s="429"/>
      <c r="DD12" s="429"/>
      <c r="DE12" s="429"/>
      <c r="DF12" s="429"/>
      <c r="DG12" s="429"/>
      <c r="DH12" s="429"/>
      <c r="DI12" s="429"/>
      <c r="DJ12" s="429"/>
      <c r="DK12" s="429"/>
      <c r="DL12" s="429"/>
      <c r="DM12" s="429"/>
      <c r="DN12" s="429"/>
      <c r="DO12" s="429"/>
      <c r="DP12" s="429"/>
      <c r="DQ12" s="429"/>
      <c r="DR12" s="429"/>
      <c r="DS12" s="429"/>
      <c r="DT12" s="429"/>
      <c r="DU12" s="429"/>
      <c r="DV12" s="428"/>
      <c r="DW12" s="428"/>
      <c r="DX12" s="428"/>
      <c r="DY12" s="428"/>
      <c r="DZ12" s="428"/>
      <c r="EA12" s="428"/>
      <c r="EB12" s="428"/>
      <c r="EC12" s="428"/>
      <c r="ED12" s="428"/>
      <c r="EE12" s="428"/>
      <c r="EF12" s="428"/>
      <c r="EG12" s="428"/>
      <c r="EH12" s="428"/>
    </row>
    <row r="13" spans="1:138" s="286" customFormat="1" ht="21" customHeight="1" x14ac:dyDescent="0.35">
      <c r="A13" s="284"/>
      <c r="B13" s="285" t="s">
        <v>57</v>
      </c>
      <c r="C13" s="643">
        <v>0</v>
      </c>
      <c r="D13" s="643">
        <v>0</v>
      </c>
      <c r="E13" s="643">
        <v>0</v>
      </c>
      <c r="F13" s="643">
        <v>0</v>
      </c>
      <c r="G13" s="643">
        <v>0</v>
      </c>
      <c r="H13" s="643">
        <v>0</v>
      </c>
      <c r="I13" s="643">
        <v>0</v>
      </c>
      <c r="J13" s="643">
        <v>0</v>
      </c>
      <c r="K13" s="643">
        <v>0</v>
      </c>
      <c r="L13" s="643">
        <v>0</v>
      </c>
      <c r="M13" s="643">
        <v>0</v>
      </c>
      <c r="N13" s="643">
        <v>0</v>
      </c>
      <c r="O13" s="643">
        <v>0</v>
      </c>
      <c r="P13" s="643">
        <v>0</v>
      </c>
      <c r="Q13" s="643">
        <v>35</v>
      </c>
      <c r="R13" s="643">
        <f>SUM(E13:Q13)</f>
        <v>35</v>
      </c>
      <c r="S13" s="643">
        <v>0</v>
      </c>
      <c r="T13" s="643">
        <v>0</v>
      </c>
      <c r="U13" s="643">
        <v>3</v>
      </c>
      <c r="V13" s="643">
        <v>0</v>
      </c>
      <c r="W13" s="643">
        <v>139</v>
      </c>
      <c r="X13" s="643">
        <v>6</v>
      </c>
      <c r="Y13" s="643">
        <v>0</v>
      </c>
      <c r="Z13" s="643">
        <v>0</v>
      </c>
      <c r="AA13" s="643">
        <v>0</v>
      </c>
      <c r="AB13" s="643">
        <v>2</v>
      </c>
      <c r="AC13" s="643">
        <v>0</v>
      </c>
      <c r="AD13" s="643">
        <v>0</v>
      </c>
      <c r="AE13" s="643">
        <v>0</v>
      </c>
      <c r="AF13" s="643">
        <v>0</v>
      </c>
      <c r="AG13" s="643">
        <v>78</v>
      </c>
      <c r="AH13" s="643">
        <v>1266</v>
      </c>
      <c r="AI13" s="643">
        <v>5989</v>
      </c>
      <c r="AJ13" s="643">
        <v>12</v>
      </c>
      <c r="AK13" s="643">
        <v>195</v>
      </c>
      <c r="AL13" s="643">
        <v>50</v>
      </c>
      <c r="AM13" s="643">
        <v>38</v>
      </c>
      <c r="AN13" s="643">
        <v>0</v>
      </c>
      <c r="AO13" s="643">
        <v>0</v>
      </c>
      <c r="AP13" s="644">
        <f>SUM(S13:AO13)+R13+C13+D13</f>
        <v>7813</v>
      </c>
      <c r="AS13" s="456"/>
      <c r="AT13" s="427"/>
      <c r="AU13" s="427"/>
      <c r="AV13" s="427"/>
      <c r="AW13" s="427"/>
      <c r="AX13" s="427"/>
      <c r="AY13" s="427"/>
      <c r="AZ13" s="427"/>
      <c r="BA13" s="427"/>
      <c r="BB13" s="427"/>
      <c r="BC13" s="427"/>
      <c r="BD13" s="427"/>
      <c r="BE13" s="427"/>
      <c r="BF13" s="427"/>
      <c r="BG13" s="427"/>
      <c r="BH13" s="427"/>
      <c r="BI13" s="427"/>
      <c r="BJ13" s="427"/>
      <c r="BK13" s="427"/>
      <c r="BL13" s="427"/>
      <c r="BM13" s="427"/>
      <c r="BN13" s="427"/>
      <c r="BO13" s="427"/>
      <c r="BP13" s="427"/>
      <c r="BQ13" s="427"/>
      <c r="BR13" s="427"/>
      <c r="BS13" s="427"/>
      <c r="BT13" s="427"/>
      <c r="BU13" s="427"/>
      <c r="BV13" s="427"/>
      <c r="BW13" s="427"/>
      <c r="BX13" s="427"/>
      <c r="BY13" s="427"/>
      <c r="BZ13" s="427"/>
      <c r="CA13" s="427"/>
      <c r="CB13" s="427"/>
      <c r="CC13" s="427"/>
      <c r="CD13" s="427"/>
      <c r="CE13" s="427"/>
      <c r="CF13" s="427"/>
      <c r="CG13" s="428"/>
      <c r="CH13" s="425"/>
      <c r="CI13" s="429"/>
      <c r="CJ13" s="429"/>
      <c r="CK13" s="429"/>
      <c r="CL13" s="429"/>
      <c r="CM13" s="429"/>
      <c r="CN13" s="429"/>
      <c r="CO13" s="429"/>
      <c r="CP13" s="429"/>
      <c r="CQ13" s="429"/>
      <c r="CR13" s="429"/>
      <c r="CS13" s="429"/>
      <c r="CT13" s="429"/>
      <c r="CU13" s="429"/>
      <c r="CV13" s="429"/>
      <c r="CW13" s="429"/>
      <c r="CX13" s="429"/>
      <c r="CY13" s="429"/>
      <c r="CZ13" s="429"/>
      <c r="DA13" s="429"/>
      <c r="DB13" s="429"/>
      <c r="DC13" s="429"/>
      <c r="DD13" s="429"/>
      <c r="DE13" s="429"/>
      <c r="DF13" s="429"/>
      <c r="DG13" s="429"/>
      <c r="DH13" s="429"/>
      <c r="DI13" s="429"/>
      <c r="DJ13" s="429"/>
      <c r="DK13" s="429"/>
      <c r="DL13" s="429"/>
      <c r="DM13" s="429"/>
      <c r="DN13" s="429"/>
      <c r="DO13" s="429"/>
      <c r="DP13" s="429"/>
      <c r="DQ13" s="429"/>
      <c r="DR13" s="429"/>
      <c r="DS13" s="429"/>
      <c r="DT13" s="429"/>
      <c r="DU13" s="429"/>
      <c r="DV13" s="428"/>
      <c r="DW13" s="428"/>
      <c r="DX13" s="428"/>
      <c r="DY13" s="428"/>
      <c r="DZ13" s="428"/>
      <c r="EA13" s="428"/>
      <c r="EB13" s="428"/>
      <c r="EC13" s="428"/>
      <c r="ED13" s="428"/>
      <c r="EE13" s="428"/>
      <c r="EF13" s="428"/>
      <c r="EG13" s="428"/>
      <c r="EH13" s="428"/>
    </row>
    <row r="14" spans="1:138" s="286" customFormat="1" ht="21" customHeight="1" x14ac:dyDescent="0.35">
      <c r="A14" s="293"/>
      <c r="B14" s="285" t="s">
        <v>58</v>
      </c>
      <c r="C14" s="643">
        <v>0</v>
      </c>
      <c r="D14" s="643">
        <v>0</v>
      </c>
      <c r="E14" s="643">
        <v>0</v>
      </c>
      <c r="F14" s="643">
        <v>0</v>
      </c>
      <c r="G14" s="643">
        <v>0</v>
      </c>
      <c r="H14" s="643">
        <v>0</v>
      </c>
      <c r="I14" s="643">
        <v>0</v>
      </c>
      <c r="J14" s="643">
        <v>0</v>
      </c>
      <c r="K14" s="643">
        <v>0</v>
      </c>
      <c r="L14" s="643">
        <v>0</v>
      </c>
      <c r="M14" s="643">
        <v>0</v>
      </c>
      <c r="N14" s="643">
        <v>0</v>
      </c>
      <c r="O14" s="643">
        <v>0</v>
      </c>
      <c r="P14" s="643">
        <v>0</v>
      </c>
      <c r="Q14" s="643">
        <v>0</v>
      </c>
      <c r="R14" s="643">
        <f>SUM(E14:Q14)</f>
        <v>0</v>
      </c>
      <c r="S14" s="643">
        <v>0</v>
      </c>
      <c r="T14" s="643">
        <v>47</v>
      </c>
      <c r="U14" s="643">
        <v>0</v>
      </c>
      <c r="V14" s="643">
        <v>0</v>
      </c>
      <c r="W14" s="643">
        <v>110</v>
      </c>
      <c r="X14" s="643">
        <v>65</v>
      </c>
      <c r="Y14" s="643">
        <v>0</v>
      </c>
      <c r="Z14" s="643">
        <v>0</v>
      </c>
      <c r="AA14" s="643">
        <v>2</v>
      </c>
      <c r="AB14" s="643">
        <v>1</v>
      </c>
      <c r="AC14" s="643">
        <v>0</v>
      </c>
      <c r="AD14" s="643">
        <v>0</v>
      </c>
      <c r="AE14" s="643">
        <v>5</v>
      </c>
      <c r="AF14" s="643">
        <v>0</v>
      </c>
      <c r="AG14" s="643">
        <v>116</v>
      </c>
      <c r="AH14" s="643">
        <v>1922</v>
      </c>
      <c r="AI14" s="643">
        <v>7224</v>
      </c>
      <c r="AJ14" s="643">
        <v>158</v>
      </c>
      <c r="AK14" s="643">
        <v>211</v>
      </c>
      <c r="AL14" s="643">
        <v>74</v>
      </c>
      <c r="AM14" s="643">
        <v>6</v>
      </c>
      <c r="AN14" s="643">
        <v>0</v>
      </c>
      <c r="AO14" s="643">
        <v>0</v>
      </c>
      <c r="AP14" s="644">
        <f>SUM(S14:AO14)+R14+C14+D14</f>
        <v>9941</v>
      </c>
      <c r="AS14" s="456"/>
      <c r="AT14" s="427"/>
      <c r="AU14" s="427"/>
      <c r="AV14" s="427"/>
      <c r="AW14" s="427"/>
      <c r="AX14" s="427"/>
      <c r="AY14" s="427"/>
      <c r="AZ14" s="427"/>
      <c r="BA14" s="427"/>
      <c r="BB14" s="427"/>
      <c r="BC14" s="427"/>
      <c r="BD14" s="427"/>
      <c r="BE14" s="427"/>
      <c r="BF14" s="427"/>
      <c r="BG14" s="427"/>
      <c r="BH14" s="427"/>
      <c r="BI14" s="427"/>
      <c r="BJ14" s="427"/>
      <c r="BK14" s="427"/>
      <c r="BL14" s="427"/>
      <c r="BM14" s="427"/>
      <c r="BN14" s="427"/>
      <c r="BO14" s="427"/>
      <c r="BP14" s="427"/>
      <c r="BQ14" s="427"/>
      <c r="BR14" s="427"/>
      <c r="BS14" s="427"/>
      <c r="BT14" s="427"/>
      <c r="BU14" s="427"/>
      <c r="BV14" s="427"/>
      <c r="BW14" s="427"/>
      <c r="BX14" s="427"/>
      <c r="BY14" s="427"/>
      <c r="BZ14" s="427"/>
      <c r="CA14" s="427"/>
      <c r="CB14" s="427"/>
      <c r="CC14" s="427"/>
      <c r="CD14" s="427"/>
      <c r="CE14" s="427"/>
      <c r="CF14" s="427"/>
      <c r="CG14" s="428"/>
      <c r="CH14" s="425"/>
      <c r="CI14" s="429"/>
      <c r="CJ14" s="429"/>
      <c r="CK14" s="429"/>
      <c r="CL14" s="429"/>
      <c r="CM14" s="429"/>
      <c r="CN14" s="429"/>
      <c r="CO14" s="429"/>
      <c r="CP14" s="429"/>
      <c r="CQ14" s="429"/>
      <c r="CR14" s="429"/>
      <c r="CS14" s="429"/>
      <c r="CT14" s="429"/>
      <c r="CU14" s="429"/>
      <c r="CV14" s="429"/>
      <c r="CW14" s="429"/>
      <c r="CX14" s="429"/>
      <c r="CY14" s="429"/>
      <c r="CZ14" s="429"/>
      <c r="DA14" s="429"/>
      <c r="DB14" s="429"/>
      <c r="DC14" s="429"/>
      <c r="DD14" s="429"/>
      <c r="DE14" s="429"/>
      <c r="DF14" s="429"/>
      <c r="DG14" s="429"/>
      <c r="DH14" s="429"/>
      <c r="DI14" s="429"/>
      <c r="DJ14" s="429"/>
      <c r="DK14" s="429"/>
      <c r="DL14" s="429"/>
      <c r="DM14" s="429"/>
      <c r="DN14" s="429"/>
      <c r="DO14" s="429"/>
      <c r="DP14" s="429"/>
      <c r="DQ14" s="429"/>
      <c r="DR14" s="429"/>
      <c r="DS14" s="429"/>
      <c r="DT14" s="429"/>
      <c r="DU14" s="429"/>
      <c r="DV14" s="428"/>
      <c r="DW14" s="428"/>
      <c r="DX14" s="428"/>
      <c r="DY14" s="428"/>
      <c r="DZ14" s="428"/>
      <c r="EA14" s="428"/>
      <c r="EB14" s="428"/>
      <c r="EC14" s="428"/>
      <c r="ED14" s="428"/>
      <c r="EE14" s="428"/>
      <c r="EF14" s="428"/>
      <c r="EG14" s="428"/>
      <c r="EH14" s="428"/>
    </row>
    <row r="15" spans="1:138" s="291" customFormat="1" ht="26.4" customHeight="1" x14ac:dyDescent="0.35">
      <c r="A15" s="289" t="s">
        <v>59</v>
      </c>
      <c r="B15" s="244"/>
      <c r="C15" s="647">
        <f t="shared" ref="C15:AP15" si="3">SUM(C16:C17)</f>
        <v>0</v>
      </c>
      <c r="D15" s="647">
        <f t="shared" si="3"/>
        <v>0</v>
      </c>
      <c r="E15" s="647">
        <f t="shared" si="3"/>
        <v>0</v>
      </c>
      <c r="F15" s="647">
        <f t="shared" si="3"/>
        <v>0</v>
      </c>
      <c r="G15" s="647">
        <f t="shared" si="3"/>
        <v>0</v>
      </c>
      <c r="H15" s="647">
        <f t="shared" si="3"/>
        <v>0</v>
      </c>
      <c r="I15" s="647">
        <f t="shared" si="3"/>
        <v>0</v>
      </c>
      <c r="J15" s="647">
        <f t="shared" si="3"/>
        <v>0</v>
      </c>
      <c r="K15" s="647">
        <f t="shared" si="3"/>
        <v>0</v>
      </c>
      <c r="L15" s="647">
        <f t="shared" si="3"/>
        <v>0</v>
      </c>
      <c r="M15" s="647">
        <f t="shared" si="3"/>
        <v>0</v>
      </c>
      <c r="N15" s="647">
        <f t="shared" si="3"/>
        <v>0</v>
      </c>
      <c r="O15" s="647">
        <f t="shared" si="3"/>
        <v>0</v>
      </c>
      <c r="P15" s="647">
        <f t="shared" si="3"/>
        <v>0</v>
      </c>
      <c r="Q15" s="647">
        <f t="shared" si="3"/>
        <v>0</v>
      </c>
      <c r="R15" s="647">
        <f t="shared" si="3"/>
        <v>0</v>
      </c>
      <c r="S15" s="647">
        <f t="shared" si="3"/>
        <v>0</v>
      </c>
      <c r="T15" s="647">
        <f t="shared" si="3"/>
        <v>65</v>
      </c>
      <c r="U15" s="647">
        <f t="shared" si="3"/>
        <v>3</v>
      </c>
      <c r="V15" s="647">
        <f t="shared" si="3"/>
        <v>0</v>
      </c>
      <c r="W15" s="647">
        <f t="shared" si="3"/>
        <v>326</v>
      </c>
      <c r="X15" s="647">
        <f t="shared" si="3"/>
        <v>56</v>
      </c>
      <c r="Y15" s="647">
        <f t="shared" si="3"/>
        <v>0</v>
      </c>
      <c r="Z15" s="647">
        <f t="shared" si="3"/>
        <v>3</v>
      </c>
      <c r="AA15" s="647">
        <f t="shared" si="3"/>
        <v>0</v>
      </c>
      <c r="AB15" s="647">
        <f t="shared" si="3"/>
        <v>2</v>
      </c>
      <c r="AC15" s="647">
        <f t="shared" si="3"/>
        <v>0</v>
      </c>
      <c r="AD15" s="647">
        <f t="shared" si="3"/>
        <v>22</v>
      </c>
      <c r="AE15" s="647">
        <f t="shared" si="3"/>
        <v>5</v>
      </c>
      <c r="AF15" s="647">
        <f t="shared" si="3"/>
        <v>0</v>
      </c>
      <c r="AG15" s="647">
        <f t="shared" si="3"/>
        <v>196</v>
      </c>
      <c r="AH15" s="647">
        <f t="shared" si="3"/>
        <v>5112</v>
      </c>
      <c r="AI15" s="647">
        <f t="shared" si="3"/>
        <v>15292</v>
      </c>
      <c r="AJ15" s="647">
        <f t="shared" si="3"/>
        <v>1</v>
      </c>
      <c r="AK15" s="647">
        <f t="shared" si="3"/>
        <v>517</v>
      </c>
      <c r="AL15" s="647">
        <f t="shared" si="3"/>
        <v>331</v>
      </c>
      <c r="AM15" s="647">
        <f t="shared" si="3"/>
        <v>6</v>
      </c>
      <c r="AN15" s="647">
        <f t="shared" si="3"/>
        <v>0</v>
      </c>
      <c r="AO15" s="647">
        <f t="shared" si="3"/>
        <v>0</v>
      </c>
      <c r="AP15" s="648">
        <f t="shared" si="3"/>
        <v>21937</v>
      </c>
      <c r="AS15" s="458"/>
      <c r="AT15" s="427"/>
      <c r="AU15" s="427"/>
      <c r="AV15" s="427"/>
      <c r="AW15" s="427"/>
      <c r="AX15" s="427"/>
      <c r="AY15" s="427"/>
      <c r="AZ15" s="427"/>
      <c r="BA15" s="427"/>
      <c r="BB15" s="427"/>
      <c r="BC15" s="427"/>
      <c r="BD15" s="427"/>
      <c r="BE15" s="427"/>
      <c r="BF15" s="427"/>
      <c r="BG15" s="427"/>
      <c r="BH15" s="427"/>
      <c r="BI15" s="427"/>
      <c r="BJ15" s="427"/>
      <c r="BK15" s="427"/>
      <c r="BL15" s="427"/>
      <c r="BM15" s="427"/>
      <c r="BN15" s="427"/>
      <c r="BO15" s="427"/>
      <c r="BP15" s="427"/>
      <c r="BQ15" s="427"/>
      <c r="BR15" s="427"/>
      <c r="BS15" s="427"/>
      <c r="BT15" s="427"/>
      <c r="BU15" s="427"/>
      <c r="BV15" s="427"/>
      <c r="BW15" s="427"/>
      <c r="BX15" s="427"/>
      <c r="BY15" s="427"/>
      <c r="BZ15" s="427"/>
      <c r="CA15" s="427"/>
      <c r="CB15" s="427"/>
      <c r="CC15" s="427"/>
      <c r="CD15" s="427"/>
      <c r="CE15" s="427"/>
      <c r="CF15" s="427"/>
      <c r="CG15" s="424"/>
      <c r="CH15" s="431"/>
      <c r="CI15" s="429"/>
      <c r="CJ15" s="429"/>
      <c r="CK15" s="429"/>
      <c r="CL15" s="429"/>
      <c r="CM15" s="429"/>
      <c r="CN15" s="429"/>
      <c r="CO15" s="429"/>
      <c r="CP15" s="429"/>
      <c r="CQ15" s="429"/>
      <c r="CR15" s="429"/>
      <c r="CS15" s="429"/>
      <c r="CT15" s="429"/>
      <c r="CU15" s="429"/>
      <c r="CV15" s="429"/>
      <c r="CW15" s="429"/>
      <c r="CX15" s="429"/>
      <c r="CY15" s="429"/>
      <c r="CZ15" s="429"/>
      <c r="DA15" s="429"/>
      <c r="DB15" s="429"/>
      <c r="DC15" s="429"/>
      <c r="DD15" s="429"/>
      <c r="DE15" s="429"/>
      <c r="DF15" s="429"/>
      <c r="DG15" s="429"/>
      <c r="DH15" s="429"/>
      <c r="DI15" s="429"/>
      <c r="DJ15" s="429"/>
      <c r="DK15" s="429"/>
      <c r="DL15" s="429"/>
      <c r="DM15" s="429"/>
      <c r="DN15" s="429"/>
      <c r="DO15" s="429"/>
      <c r="DP15" s="429"/>
      <c r="DQ15" s="429"/>
      <c r="DR15" s="429"/>
      <c r="DS15" s="429"/>
      <c r="DT15" s="429"/>
      <c r="DU15" s="429"/>
      <c r="DV15" s="437"/>
      <c r="DW15" s="437"/>
      <c r="DX15" s="437"/>
      <c r="DY15" s="437"/>
      <c r="DZ15" s="437"/>
      <c r="EA15" s="437"/>
      <c r="EB15" s="437"/>
      <c r="EC15" s="437"/>
      <c r="ED15" s="437"/>
      <c r="EE15" s="437"/>
      <c r="EF15" s="437"/>
      <c r="EG15" s="437"/>
      <c r="EH15" s="437"/>
    </row>
    <row r="16" spans="1:138" s="286" customFormat="1" ht="21" customHeight="1" x14ac:dyDescent="0.35">
      <c r="A16" s="293"/>
      <c r="B16" s="285" t="s">
        <v>60</v>
      </c>
      <c r="C16" s="643">
        <v>0</v>
      </c>
      <c r="D16" s="643">
        <v>0</v>
      </c>
      <c r="E16" s="643">
        <v>0</v>
      </c>
      <c r="F16" s="643">
        <v>0</v>
      </c>
      <c r="G16" s="643">
        <v>0</v>
      </c>
      <c r="H16" s="643">
        <v>0</v>
      </c>
      <c r="I16" s="643">
        <v>0</v>
      </c>
      <c r="J16" s="643">
        <v>0</v>
      </c>
      <c r="K16" s="643">
        <v>0</v>
      </c>
      <c r="L16" s="643">
        <v>0</v>
      </c>
      <c r="M16" s="643">
        <v>0</v>
      </c>
      <c r="N16" s="643">
        <v>0</v>
      </c>
      <c r="O16" s="643">
        <v>0</v>
      </c>
      <c r="P16" s="643">
        <v>0</v>
      </c>
      <c r="Q16" s="643">
        <v>0</v>
      </c>
      <c r="R16" s="643">
        <f>SUM(E16:Q16)</f>
        <v>0</v>
      </c>
      <c r="S16" s="643">
        <v>0</v>
      </c>
      <c r="T16" s="643">
        <v>16</v>
      </c>
      <c r="U16" s="643">
        <v>0</v>
      </c>
      <c r="V16" s="643">
        <v>0</v>
      </c>
      <c r="W16" s="643">
        <v>184</v>
      </c>
      <c r="X16" s="643">
        <v>18</v>
      </c>
      <c r="Y16" s="643">
        <v>0</v>
      </c>
      <c r="Z16" s="643">
        <v>2</v>
      </c>
      <c r="AA16" s="643">
        <v>0</v>
      </c>
      <c r="AB16" s="643">
        <v>1</v>
      </c>
      <c r="AC16" s="643">
        <v>0</v>
      </c>
      <c r="AD16" s="643">
        <v>4</v>
      </c>
      <c r="AE16" s="643">
        <v>0</v>
      </c>
      <c r="AF16" s="643">
        <v>0</v>
      </c>
      <c r="AG16" s="643">
        <v>79</v>
      </c>
      <c r="AH16" s="643">
        <v>2277</v>
      </c>
      <c r="AI16" s="643">
        <v>7334</v>
      </c>
      <c r="AJ16" s="643">
        <v>0</v>
      </c>
      <c r="AK16" s="643">
        <v>285</v>
      </c>
      <c r="AL16" s="643">
        <v>136</v>
      </c>
      <c r="AM16" s="643">
        <v>2</v>
      </c>
      <c r="AN16" s="643">
        <v>0</v>
      </c>
      <c r="AO16" s="643">
        <v>0</v>
      </c>
      <c r="AP16" s="644">
        <f>SUM(S16:AO16)+R16+C16+D16</f>
        <v>10338</v>
      </c>
      <c r="AS16" s="456"/>
      <c r="AT16" s="427"/>
      <c r="AU16" s="427"/>
      <c r="AV16" s="427"/>
      <c r="AW16" s="427"/>
      <c r="AX16" s="427"/>
      <c r="AY16" s="427"/>
      <c r="AZ16" s="427"/>
      <c r="BA16" s="427"/>
      <c r="BB16" s="427"/>
      <c r="BC16" s="427"/>
      <c r="BD16" s="427"/>
      <c r="BE16" s="427"/>
      <c r="BF16" s="427"/>
      <c r="BG16" s="427"/>
      <c r="BH16" s="427"/>
      <c r="BI16" s="427"/>
      <c r="BJ16" s="427"/>
      <c r="BK16" s="427"/>
      <c r="BL16" s="427"/>
      <c r="BM16" s="427"/>
      <c r="BN16" s="427"/>
      <c r="BO16" s="427"/>
      <c r="BP16" s="427"/>
      <c r="BQ16" s="427"/>
      <c r="BR16" s="427"/>
      <c r="BS16" s="427"/>
      <c r="BT16" s="427"/>
      <c r="BU16" s="427"/>
      <c r="BV16" s="427"/>
      <c r="BW16" s="427"/>
      <c r="BX16" s="427"/>
      <c r="BY16" s="427"/>
      <c r="BZ16" s="427"/>
      <c r="CA16" s="427"/>
      <c r="CB16" s="427"/>
      <c r="CC16" s="427"/>
      <c r="CD16" s="427"/>
      <c r="CE16" s="427"/>
      <c r="CF16" s="427"/>
      <c r="CG16" s="428"/>
      <c r="CH16" s="425"/>
      <c r="CI16" s="429"/>
      <c r="CJ16" s="429"/>
      <c r="CK16" s="429"/>
      <c r="CL16" s="429"/>
      <c r="CM16" s="429"/>
      <c r="CN16" s="429"/>
      <c r="CO16" s="429"/>
      <c r="CP16" s="429"/>
      <c r="CQ16" s="429"/>
      <c r="CR16" s="429"/>
      <c r="CS16" s="429"/>
      <c r="CT16" s="429"/>
      <c r="CU16" s="429"/>
      <c r="CV16" s="429"/>
      <c r="CW16" s="429"/>
      <c r="CX16" s="429"/>
      <c r="CY16" s="429"/>
      <c r="CZ16" s="429"/>
      <c r="DA16" s="429"/>
      <c r="DB16" s="429"/>
      <c r="DC16" s="429"/>
      <c r="DD16" s="429"/>
      <c r="DE16" s="429"/>
      <c r="DF16" s="429"/>
      <c r="DG16" s="429"/>
      <c r="DH16" s="429"/>
      <c r="DI16" s="429"/>
      <c r="DJ16" s="429"/>
      <c r="DK16" s="429"/>
      <c r="DL16" s="429"/>
      <c r="DM16" s="429"/>
      <c r="DN16" s="429"/>
      <c r="DO16" s="429"/>
      <c r="DP16" s="429"/>
      <c r="DQ16" s="429"/>
      <c r="DR16" s="429"/>
      <c r="DS16" s="429"/>
      <c r="DT16" s="429"/>
      <c r="DU16" s="429"/>
      <c r="DV16" s="428"/>
      <c r="DW16" s="428"/>
      <c r="DX16" s="428"/>
      <c r="DY16" s="428"/>
      <c r="DZ16" s="428"/>
      <c r="EA16" s="428"/>
      <c r="EB16" s="428"/>
      <c r="EC16" s="428"/>
      <c r="ED16" s="428"/>
      <c r="EE16" s="428"/>
      <c r="EF16" s="428"/>
      <c r="EG16" s="428"/>
      <c r="EH16" s="428"/>
    </row>
    <row r="17" spans="1:138" s="286" customFormat="1" ht="21" customHeight="1" x14ac:dyDescent="0.35">
      <c r="A17" s="293"/>
      <c r="B17" s="285" t="s">
        <v>61</v>
      </c>
      <c r="C17" s="643">
        <v>0</v>
      </c>
      <c r="D17" s="643">
        <v>0</v>
      </c>
      <c r="E17" s="643">
        <v>0</v>
      </c>
      <c r="F17" s="643">
        <v>0</v>
      </c>
      <c r="G17" s="643">
        <v>0</v>
      </c>
      <c r="H17" s="643">
        <v>0</v>
      </c>
      <c r="I17" s="643">
        <v>0</v>
      </c>
      <c r="J17" s="643">
        <v>0</v>
      </c>
      <c r="K17" s="643">
        <v>0</v>
      </c>
      <c r="L17" s="643">
        <v>0</v>
      </c>
      <c r="M17" s="643">
        <v>0</v>
      </c>
      <c r="N17" s="643">
        <v>0</v>
      </c>
      <c r="O17" s="643">
        <v>0</v>
      </c>
      <c r="P17" s="643">
        <v>0</v>
      </c>
      <c r="Q17" s="643">
        <v>0</v>
      </c>
      <c r="R17" s="643">
        <f>SUM(E17:Q17)</f>
        <v>0</v>
      </c>
      <c r="S17" s="643">
        <v>0</v>
      </c>
      <c r="T17" s="643">
        <v>49</v>
      </c>
      <c r="U17" s="643">
        <v>3</v>
      </c>
      <c r="V17" s="643">
        <v>0</v>
      </c>
      <c r="W17" s="643">
        <v>142</v>
      </c>
      <c r="X17" s="643">
        <v>38</v>
      </c>
      <c r="Y17" s="643">
        <v>0</v>
      </c>
      <c r="Z17" s="643">
        <v>1</v>
      </c>
      <c r="AA17" s="643">
        <v>0</v>
      </c>
      <c r="AB17" s="643">
        <v>1</v>
      </c>
      <c r="AC17" s="643">
        <v>0</v>
      </c>
      <c r="AD17" s="643">
        <v>18</v>
      </c>
      <c r="AE17" s="643">
        <v>5</v>
      </c>
      <c r="AF17" s="643">
        <v>0</v>
      </c>
      <c r="AG17" s="643">
        <v>117</v>
      </c>
      <c r="AH17" s="643">
        <v>2835</v>
      </c>
      <c r="AI17" s="643">
        <v>7958</v>
      </c>
      <c r="AJ17" s="643">
        <v>1</v>
      </c>
      <c r="AK17" s="643">
        <v>232</v>
      </c>
      <c r="AL17" s="643">
        <v>195</v>
      </c>
      <c r="AM17" s="643">
        <v>4</v>
      </c>
      <c r="AN17" s="643">
        <v>0</v>
      </c>
      <c r="AO17" s="643">
        <v>0</v>
      </c>
      <c r="AP17" s="644">
        <f>SUM(S17:AO17)+R17+C17+D17</f>
        <v>11599</v>
      </c>
      <c r="AS17" s="456"/>
      <c r="AT17" s="427"/>
      <c r="AU17" s="427"/>
      <c r="AV17" s="427"/>
      <c r="AW17" s="427"/>
      <c r="AX17" s="427"/>
      <c r="AY17" s="427"/>
      <c r="AZ17" s="427"/>
      <c r="BA17" s="427"/>
      <c r="BB17" s="427"/>
      <c r="BC17" s="427"/>
      <c r="BD17" s="427"/>
      <c r="BE17" s="427"/>
      <c r="BF17" s="427"/>
      <c r="BG17" s="427"/>
      <c r="BH17" s="427"/>
      <c r="BI17" s="427"/>
      <c r="BJ17" s="427"/>
      <c r="BK17" s="427"/>
      <c r="BL17" s="427"/>
      <c r="BM17" s="427"/>
      <c r="BN17" s="427"/>
      <c r="BO17" s="427"/>
      <c r="BP17" s="427"/>
      <c r="BQ17" s="427"/>
      <c r="BR17" s="427"/>
      <c r="BS17" s="427"/>
      <c r="BT17" s="427"/>
      <c r="BU17" s="427"/>
      <c r="BV17" s="427"/>
      <c r="BW17" s="427"/>
      <c r="BX17" s="427"/>
      <c r="BY17" s="427"/>
      <c r="BZ17" s="427"/>
      <c r="CA17" s="427"/>
      <c r="CB17" s="427"/>
      <c r="CC17" s="427"/>
      <c r="CD17" s="427"/>
      <c r="CE17" s="427"/>
      <c r="CF17" s="427"/>
      <c r="CG17" s="428"/>
      <c r="CH17" s="425"/>
      <c r="CI17" s="429"/>
      <c r="CJ17" s="429"/>
      <c r="CK17" s="429"/>
      <c r="CL17" s="429"/>
      <c r="CM17" s="429"/>
      <c r="CN17" s="429"/>
      <c r="CO17" s="429"/>
      <c r="CP17" s="429"/>
      <c r="CQ17" s="429"/>
      <c r="CR17" s="429"/>
      <c r="CS17" s="429"/>
      <c r="CT17" s="429"/>
      <c r="CU17" s="429"/>
      <c r="CV17" s="429"/>
      <c r="CW17" s="429"/>
      <c r="CX17" s="429"/>
      <c r="CY17" s="429"/>
      <c r="CZ17" s="429"/>
      <c r="DA17" s="429"/>
      <c r="DB17" s="429"/>
      <c r="DC17" s="429"/>
      <c r="DD17" s="429"/>
      <c r="DE17" s="429"/>
      <c r="DF17" s="429"/>
      <c r="DG17" s="429"/>
      <c r="DH17" s="429"/>
      <c r="DI17" s="429"/>
      <c r="DJ17" s="429"/>
      <c r="DK17" s="429"/>
      <c r="DL17" s="429"/>
      <c r="DM17" s="429"/>
      <c r="DN17" s="429"/>
      <c r="DO17" s="429"/>
      <c r="DP17" s="429"/>
      <c r="DQ17" s="429"/>
      <c r="DR17" s="429"/>
      <c r="DS17" s="429"/>
      <c r="DT17" s="429"/>
      <c r="DU17" s="429"/>
      <c r="DV17" s="428"/>
      <c r="DW17" s="428"/>
      <c r="DX17" s="428"/>
      <c r="DY17" s="428"/>
      <c r="DZ17" s="428"/>
      <c r="EA17" s="428"/>
      <c r="EB17" s="428"/>
      <c r="EC17" s="428"/>
      <c r="ED17" s="428"/>
      <c r="EE17" s="428"/>
      <c r="EF17" s="428"/>
      <c r="EG17" s="428"/>
      <c r="EH17" s="428"/>
    </row>
    <row r="18" spans="1:138" s="291" customFormat="1" ht="26.4" customHeight="1" x14ac:dyDescent="0.35">
      <c r="A18" s="289" t="s">
        <v>62</v>
      </c>
      <c r="B18" s="285"/>
      <c r="C18" s="647">
        <f t="shared" ref="C18:AP18" si="4">SUM(C19:C21)</f>
        <v>0</v>
      </c>
      <c r="D18" s="647">
        <f t="shared" si="4"/>
        <v>0</v>
      </c>
      <c r="E18" s="647">
        <f t="shared" si="4"/>
        <v>0</v>
      </c>
      <c r="F18" s="647">
        <f t="shared" si="4"/>
        <v>0</v>
      </c>
      <c r="G18" s="647">
        <f t="shared" si="4"/>
        <v>0</v>
      </c>
      <c r="H18" s="647">
        <f t="shared" si="4"/>
        <v>0</v>
      </c>
      <c r="I18" s="647">
        <f t="shared" si="4"/>
        <v>0</v>
      </c>
      <c r="J18" s="647">
        <f t="shared" si="4"/>
        <v>0</v>
      </c>
      <c r="K18" s="647">
        <f t="shared" si="4"/>
        <v>0</v>
      </c>
      <c r="L18" s="647">
        <f t="shared" si="4"/>
        <v>0</v>
      </c>
      <c r="M18" s="647">
        <f t="shared" si="4"/>
        <v>0</v>
      </c>
      <c r="N18" s="647">
        <f t="shared" si="4"/>
        <v>0</v>
      </c>
      <c r="O18" s="647">
        <f t="shared" si="4"/>
        <v>0</v>
      </c>
      <c r="P18" s="647">
        <f t="shared" si="4"/>
        <v>0</v>
      </c>
      <c r="Q18" s="647">
        <f t="shared" si="4"/>
        <v>0</v>
      </c>
      <c r="R18" s="647">
        <f t="shared" si="4"/>
        <v>0</v>
      </c>
      <c r="S18" s="647">
        <f t="shared" si="4"/>
        <v>114</v>
      </c>
      <c r="T18" s="647">
        <f t="shared" si="4"/>
        <v>51</v>
      </c>
      <c r="U18" s="647">
        <f t="shared" si="4"/>
        <v>3</v>
      </c>
      <c r="V18" s="647">
        <f t="shared" si="4"/>
        <v>0</v>
      </c>
      <c r="W18" s="647">
        <f t="shared" si="4"/>
        <v>288</v>
      </c>
      <c r="X18" s="647">
        <f t="shared" si="4"/>
        <v>84</v>
      </c>
      <c r="Y18" s="647">
        <f t="shared" si="4"/>
        <v>0</v>
      </c>
      <c r="Z18" s="647">
        <f t="shared" si="4"/>
        <v>17</v>
      </c>
      <c r="AA18" s="647">
        <f t="shared" si="4"/>
        <v>0</v>
      </c>
      <c r="AB18" s="647">
        <f t="shared" si="4"/>
        <v>2</v>
      </c>
      <c r="AC18" s="647">
        <f t="shared" si="4"/>
        <v>0</v>
      </c>
      <c r="AD18" s="647">
        <f t="shared" si="4"/>
        <v>28</v>
      </c>
      <c r="AE18" s="647">
        <f t="shared" si="4"/>
        <v>0</v>
      </c>
      <c r="AF18" s="647">
        <f t="shared" si="4"/>
        <v>0</v>
      </c>
      <c r="AG18" s="647">
        <f t="shared" si="4"/>
        <v>278</v>
      </c>
      <c r="AH18" s="647">
        <f t="shared" si="4"/>
        <v>4154</v>
      </c>
      <c r="AI18" s="647">
        <f t="shared" si="4"/>
        <v>14337</v>
      </c>
      <c r="AJ18" s="647">
        <f t="shared" si="4"/>
        <v>496</v>
      </c>
      <c r="AK18" s="647">
        <f t="shared" si="4"/>
        <v>268</v>
      </c>
      <c r="AL18" s="647">
        <f t="shared" si="4"/>
        <v>194</v>
      </c>
      <c r="AM18" s="647">
        <f t="shared" si="4"/>
        <v>63</v>
      </c>
      <c r="AN18" s="647">
        <f t="shared" si="4"/>
        <v>0</v>
      </c>
      <c r="AO18" s="647">
        <f t="shared" si="4"/>
        <v>0</v>
      </c>
      <c r="AP18" s="648">
        <f t="shared" si="4"/>
        <v>20377</v>
      </c>
      <c r="AS18" s="458"/>
      <c r="AT18" s="427"/>
      <c r="AU18" s="427"/>
      <c r="AV18" s="427"/>
      <c r="AW18" s="427"/>
      <c r="AX18" s="427"/>
      <c r="AY18" s="427"/>
      <c r="AZ18" s="427"/>
      <c r="BA18" s="427"/>
      <c r="BB18" s="427"/>
      <c r="BC18" s="427"/>
      <c r="BD18" s="427"/>
      <c r="BE18" s="427"/>
      <c r="BF18" s="427"/>
      <c r="BG18" s="427"/>
      <c r="BH18" s="427"/>
      <c r="BI18" s="427"/>
      <c r="BJ18" s="427"/>
      <c r="BK18" s="427"/>
      <c r="BL18" s="427"/>
      <c r="BM18" s="427"/>
      <c r="BN18" s="427"/>
      <c r="BO18" s="427"/>
      <c r="BP18" s="427"/>
      <c r="BQ18" s="427"/>
      <c r="BR18" s="427"/>
      <c r="BS18" s="427"/>
      <c r="BT18" s="427"/>
      <c r="BU18" s="427"/>
      <c r="BV18" s="427"/>
      <c r="BW18" s="427"/>
      <c r="BX18" s="427"/>
      <c r="BY18" s="427"/>
      <c r="BZ18" s="427"/>
      <c r="CA18" s="427"/>
      <c r="CB18" s="427"/>
      <c r="CC18" s="427"/>
      <c r="CD18" s="427"/>
      <c r="CE18" s="427"/>
      <c r="CF18" s="427"/>
      <c r="CG18" s="424"/>
      <c r="CH18" s="431"/>
      <c r="CI18" s="429"/>
      <c r="CJ18" s="429"/>
      <c r="CK18" s="429"/>
      <c r="CL18" s="429"/>
      <c r="CM18" s="429"/>
      <c r="CN18" s="429"/>
      <c r="CO18" s="429"/>
      <c r="CP18" s="429"/>
      <c r="CQ18" s="429"/>
      <c r="CR18" s="429"/>
      <c r="CS18" s="429"/>
      <c r="CT18" s="429"/>
      <c r="CU18" s="429"/>
      <c r="CV18" s="429"/>
      <c r="CW18" s="429"/>
      <c r="CX18" s="429"/>
      <c r="CY18" s="429"/>
      <c r="CZ18" s="429"/>
      <c r="DA18" s="429"/>
      <c r="DB18" s="429"/>
      <c r="DC18" s="429"/>
      <c r="DD18" s="429"/>
      <c r="DE18" s="429"/>
      <c r="DF18" s="429"/>
      <c r="DG18" s="429"/>
      <c r="DH18" s="429"/>
      <c r="DI18" s="429"/>
      <c r="DJ18" s="429"/>
      <c r="DK18" s="429"/>
      <c r="DL18" s="429"/>
      <c r="DM18" s="429"/>
      <c r="DN18" s="429"/>
      <c r="DO18" s="429"/>
      <c r="DP18" s="429"/>
      <c r="DQ18" s="429"/>
      <c r="DR18" s="429"/>
      <c r="DS18" s="429"/>
      <c r="DT18" s="429"/>
      <c r="DU18" s="429"/>
      <c r="DV18" s="437"/>
      <c r="DW18" s="437"/>
      <c r="DX18" s="437"/>
      <c r="DY18" s="437"/>
      <c r="DZ18" s="437"/>
      <c r="EA18" s="437"/>
      <c r="EB18" s="437"/>
      <c r="EC18" s="437"/>
      <c r="ED18" s="437"/>
      <c r="EE18" s="437"/>
      <c r="EF18" s="437"/>
      <c r="EG18" s="437"/>
      <c r="EH18" s="437"/>
    </row>
    <row r="19" spans="1:138" s="286" customFormat="1" ht="21" customHeight="1" x14ac:dyDescent="0.35">
      <c r="A19" s="293"/>
      <c r="B19" s="285" t="s">
        <v>63</v>
      </c>
      <c r="C19" s="643">
        <v>0</v>
      </c>
      <c r="D19" s="643">
        <v>0</v>
      </c>
      <c r="E19" s="643">
        <v>0</v>
      </c>
      <c r="F19" s="643">
        <v>0</v>
      </c>
      <c r="G19" s="643">
        <v>0</v>
      </c>
      <c r="H19" s="643">
        <v>0</v>
      </c>
      <c r="I19" s="643">
        <v>0</v>
      </c>
      <c r="J19" s="643">
        <v>0</v>
      </c>
      <c r="K19" s="643">
        <v>0</v>
      </c>
      <c r="L19" s="643">
        <v>0</v>
      </c>
      <c r="M19" s="643">
        <v>0</v>
      </c>
      <c r="N19" s="643">
        <v>0</v>
      </c>
      <c r="O19" s="643">
        <v>0</v>
      </c>
      <c r="P19" s="643">
        <v>0</v>
      </c>
      <c r="Q19" s="643">
        <v>0</v>
      </c>
      <c r="R19" s="643">
        <f>SUM(E19:Q19)</f>
        <v>0</v>
      </c>
      <c r="S19" s="643">
        <v>114</v>
      </c>
      <c r="T19" s="643">
        <v>49</v>
      </c>
      <c r="U19" s="643">
        <v>3</v>
      </c>
      <c r="V19" s="643">
        <v>0</v>
      </c>
      <c r="W19" s="643">
        <v>245</v>
      </c>
      <c r="X19" s="643">
        <v>30</v>
      </c>
      <c r="Y19" s="643">
        <v>0</v>
      </c>
      <c r="Z19" s="643">
        <v>17</v>
      </c>
      <c r="AA19" s="643">
        <v>0</v>
      </c>
      <c r="AB19" s="643">
        <v>2</v>
      </c>
      <c r="AC19" s="643">
        <v>0</v>
      </c>
      <c r="AD19" s="643">
        <v>28</v>
      </c>
      <c r="AE19" s="643">
        <v>0</v>
      </c>
      <c r="AF19" s="643">
        <v>0</v>
      </c>
      <c r="AG19" s="643">
        <v>213</v>
      </c>
      <c r="AH19" s="643">
        <v>3105</v>
      </c>
      <c r="AI19" s="643">
        <v>7814</v>
      </c>
      <c r="AJ19" s="643">
        <v>421</v>
      </c>
      <c r="AK19" s="643">
        <v>121</v>
      </c>
      <c r="AL19" s="643">
        <v>123</v>
      </c>
      <c r="AM19" s="643">
        <v>63</v>
      </c>
      <c r="AN19" s="643">
        <v>0</v>
      </c>
      <c r="AO19" s="643">
        <v>0</v>
      </c>
      <c r="AP19" s="644">
        <f>SUM(S19:AO19)+R19+C19+D19</f>
        <v>12348</v>
      </c>
      <c r="AS19" s="456"/>
      <c r="AT19" s="427"/>
      <c r="AU19" s="427"/>
      <c r="AV19" s="427"/>
      <c r="AW19" s="427"/>
      <c r="AX19" s="427"/>
      <c r="AY19" s="427"/>
      <c r="AZ19" s="427"/>
      <c r="BA19" s="427"/>
      <c r="BB19" s="427"/>
      <c r="BC19" s="427"/>
      <c r="BD19" s="427"/>
      <c r="BE19" s="427"/>
      <c r="BF19" s="427"/>
      <c r="BG19" s="427"/>
      <c r="BH19" s="427"/>
      <c r="BI19" s="427"/>
      <c r="BJ19" s="427"/>
      <c r="BK19" s="427"/>
      <c r="BL19" s="427"/>
      <c r="BM19" s="427"/>
      <c r="BN19" s="427"/>
      <c r="BO19" s="427"/>
      <c r="BP19" s="427"/>
      <c r="BQ19" s="427"/>
      <c r="BR19" s="427"/>
      <c r="BS19" s="427"/>
      <c r="BT19" s="427"/>
      <c r="BU19" s="427"/>
      <c r="BV19" s="427"/>
      <c r="BW19" s="427"/>
      <c r="BX19" s="427"/>
      <c r="BY19" s="427"/>
      <c r="BZ19" s="427"/>
      <c r="CA19" s="427"/>
      <c r="CB19" s="427"/>
      <c r="CC19" s="427"/>
      <c r="CD19" s="427"/>
      <c r="CE19" s="427"/>
      <c r="CF19" s="427"/>
      <c r="CG19" s="428"/>
      <c r="CH19" s="425"/>
      <c r="CI19" s="429"/>
      <c r="CJ19" s="429"/>
      <c r="CK19" s="429"/>
      <c r="CL19" s="429"/>
      <c r="CM19" s="429"/>
      <c r="CN19" s="429"/>
      <c r="CO19" s="429"/>
      <c r="CP19" s="429"/>
      <c r="CQ19" s="429"/>
      <c r="CR19" s="429"/>
      <c r="CS19" s="429"/>
      <c r="CT19" s="429"/>
      <c r="CU19" s="429"/>
      <c r="CV19" s="429"/>
      <c r="CW19" s="429"/>
      <c r="CX19" s="429"/>
      <c r="CY19" s="429"/>
      <c r="CZ19" s="429"/>
      <c r="DA19" s="429"/>
      <c r="DB19" s="429"/>
      <c r="DC19" s="429"/>
      <c r="DD19" s="429"/>
      <c r="DE19" s="429"/>
      <c r="DF19" s="429"/>
      <c r="DG19" s="429"/>
      <c r="DH19" s="429"/>
      <c r="DI19" s="429"/>
      <c r="DJ19" s="429"/>
      <c r="DK19" s="429"/>
      <c r="DL19" s="429"/>
      <c r="DM19" s="429"/>
      <c r="DN19" s="429"/>
      <c r="DO19" s="429"/>
      <c r="DP19" s="429"/>
      <c r="DQ19" s="429"/>
      <c r="DR19" s="429"/>
      <c r="DS19" s="429"/>
      <c r="DT19" s="429"/>
      <c r="DU19" s="429"/>
      <c r="DV19" s="428"/>
      <c r="DW19" s="428"/>
      <c r="DX19" s="428"/>
      <c r="DY19" s="428"/>
      <c r="DZ19" s="428"/>
      <c r="EA19" s="428"/>
      <c r="EB19" s="428"/>
      <c r="EC19" s="428"/>
      <c r="ED19" s="428"/>
      <c r="EE19" s="428"/>
      <c r="EF19" s="428"/>
      <c r="EG19" s="428"/>
      <c r="EH19" s="428"/>
    </row>
    <row r="20" spans="1:138" s="286" customFormat="1" ht="21" customHeight="1" x14ac:dyDescent="0.35">
      <c r="A20" s="245"/>
      <c r="B20" s="285" t="s">
        <v>64</v>
      </c>
      <c r="C20" s="643">
        <v>0</v>
      </c>
      <c r="D20" s="643">
        <v>0</v>
      </c>
      <c r="E20" s="643">
        <v>0</v>
      </c>
      <c r="F20" s="643">
        <v>0</v>
      </c>
      <c r="G20" s="643">
        <v>0</v>
      </c>
      <c r="H20" s="643">
        <v>0</v>
      </c>
      <c r="I20" s="643">
        <v>0</v>
      </c>
      <c r="J20" s="643">
        <v>0</v>
      </c>
      <c r="K20" s="643">
        <v>0</v>
      </c>
      <c r="L20" s="643">
        <v>0</v>
      </c>
      <c r="M20" s="643">
        <v>0</v>
      </c>
      <c r="N20" s="643">
        <v>0</v>
      </c>
      <c r="O20" s="643">
        <v>0</v>
      </c>
      <c r="P20" s="643">
        <v>0</v>
      </c>
      <c r="Q20" s="643">
        <v>0</v>
      </c>
      <c r="R20" s="643">
        <f>SUM(E20:Q20)</f>
        <v>0</v>
      </c>
      <c r="S20" s="643">
        <v>0</v>
      </c>
      <c r="T20" s="643">
        <v>1</v>
      </c>
      <c r="U20" s="643">
        <v>0</v>
      </c>
      <c r="V20" s="643">
        <v>0</v>
      </c>
      <c r="W20" s="643">
        <v>32</v>
      </c>
      <c r="X20" s="643">
        <v>43</v>
      </c>
      <c r="Y20" s="643">
        <v>0</v>
      </c>
      <c r="Z20" s="643">
        <v>0</v>
      </c>
      <c r="AA20" s="643">
        <v>0</v>
      </c>
      <c r="AB20" s="643">
        <v>0</v>
      </c>
      <c r="AC20" s="643">
        <v>0</v>
      </c>
      <c r="AD20" s="643">
        <v>0</v>
      </c>
      <c r="AE20" s="643">
        <v>0</v>
      </c>
      <c r="AF20" s="643">
        <v>0</v>
      </c>
      <c r="AG20" s="643">
        <v>19</v>
      </c>
      <c r="AH20" s="643">
        <v>485</v>
      </c>
      <c r="AI20" s="643">
        <v>3611</v>
      </c>
      <c r="AJ20" s="643">
        <v>0</v>
      </c>
      <c r="AK20" s="643">
        <v>55</v>
      </c>
      <c r="AL20" s="643">
        <v>28</v>
      </c>
      <c r="AM20" s="643">
        <v>0</v>
      </c>
      <c r="AN20" s="643">
        <v>0</v>
      </c>
      <c r="AO20" s="643">
        <v>0</v>
      </c>
      <c r="AP20" s="644">
        <f>SUM(S20:AO20)+R20+C20+D20</f>
        <v>4274</v>
      </c>
      <c r="AS20" s="456"/>
      <c r="AT20" s="427"/>
      <c r="AU20" s="427"/>
      <c r="AV20" s="427"/>
      <c r="AW20" s="427"/>
      <c r="AX20" s="427"/>
      <c r="AY20" s="427"/>
      <c r="AZ20" s="427"/>
      <c r="BA20" s="427"/>
      <c r="BB20" s="427"/>
      <c r="BC20" s="427"/>
      <c r="BD20" s="427"/>
      <c r="BE20" s="427"/>
      <c r="BF20" s="427"/>
      <c r="BG20" s="427"/>
      <c r="BH20" s="427"/>
      <c r="BI20" s="427"/>
      <c r="BJ20" s="427"/>
      <c r="BK20" s="427"/>
      <c r="BL20" s="427"/>
      <c r="BM20" s="427"/>
      <c r="BN20" s="427"/>
      <c r="BO20" s="427"/>
      <c r="BP20" s="427"/>
      <c r="BQ20" s="427"/>
      <c r="BR20" s="427"/>
      <c r="BS20" s="427"/>
      <c r="BT20" s="427"/>
      <c r="BU20" s="427"/>
      <c r="BV20" s="427"/>
      <c r="BW20" s="427"/>
      <c r="BX20" s="427"/>
      <c r="BY20" s="427"/>
      <c r="BZ20" s="427"/>
      <c r="CA20" s="427"/>
      <c r="CB20" s="427"/>
      <c r="CC20" s="427"/>
      <c r="CD20" s="427"/>
      <c r="CE20" s="427"/>
      <c r="CF20" s="427"/>
      <c r="CG20" s="428"/>
      <c r="CH20" s="425"/>
      <c r="CI20" s="429"/>
      <c r="CJ20" s="429"/>
      <c r="CK20" s="429"/>
      <c r="CL20" s="429"/>
      <c r="CM20" s="429"/>
      <c r="CN20" s="429"/>
      <c r="CO20" s="429"/>
      <c r="CP20" s="429"/>
      <c r="CQ20" s="429"/>
      <c r="CR20" s="429"/>
      <c r="CS20" s="429"/>
      <c r="CT20" s="429"/>
      <c r="CU20" s="429"/>
      <c r="CV20" s="429"/>
      <c r="CW20" s="429"/>
      <c r="CX20" s="429"/>
      <c r="CY20" s="429"/>
      <c r="CZ20" s="429"/>
      <c r="DA20" s="429"/>
      <c r="DB20" s="429"/>
      <c r="DC20" s="429"/>
      <c r="DD20" s="429"/>
      <c r="DE20" s="429"/>
      <c r="DF20" s="429"/>
      <c r="DG20" s="429"/>
      <c r="DH20" s="429"/>
      <c r="DI20" s="429"/>
      <c r="DJ20" s="429"/>
      <c r="DK20" s="429"/>
      <c r="DL20" s="429"/>
      <c r="DM20" s="429"/>
      <c r="DN20" s="429"/>
      <c r="DO20" s="429"/>
      <c r="DP20" s="429"/>
      <c r="DQ20" s="429"/>
      <c r="DR20" s="429"/>
      <c r="DS20" s="429"/>
      <c r="DT20" s="429"/>
      <c r="DU20" s="429"/>
      <c r="DV20" s="428"/>
      <c r="DW20" s="428"/>
      <c r="DX20" s="428"/>
      <c r="DY20" s="428"/>
      <c r="DZ20" s="428"/>
      <c r="EA20" s="428"/>
      <c r="EB20" s="428"/>
      <c r="EC20" s="428"/>
      <c r="ED20" s="428"/>
      <c r="EE20" s="428"/>
      <c r="EF20" s="428"/>
      <c r="EG20" s="428"/>
      <c r="EH20" s="428"/>
    </row>
    <row r="21" spans="1:138" s="286" customFormat="1" ht="21" customHeight="1" x14ac:dyDescent="0.35">
      <c r="A21" s="245"/>
      <c r="B21" s="285" t="s">
        <v>65</v>
      </c>
      <c r="C21" s="643">
        <v>0</v>
      </c>
      <c r="D21" s="643">
        <v>0</v>
      </c>
      <c r="E21" s="643">
        <v>0</v>
      </c>
      <c r="F21" s="643">
        <v>0</v>
      </c>
      <c r="G21" s="643">
        <v>0</v>
      </c>
      <c r="H21" s="643">
        <v>0</v>
      </c>
      <c r="I21" s="643">
        <v>0</v>
      </c>
      <c r="J21" s="643">
        <v>0</v>
      </c>
      <c r="K21" s="643">
        <v>0</v>
      </c>
      <c r="L21" s="643">
        <v>0</v>
      </c>
      <c r="M21" s="643">
        <v>0</v>
      </c>
      <c r="N21" s="643">
        <v>0</v>
      </c>
      <c r="O21" s="643">
        <v>0</v>
      </c>
      <c r="P21" s="643">
        <v>0</v>
      </c>
      <c r="Q21" s="643">
        <v>0</v>
      </c>
      <c r="R21" s="643">
        <f>SUM(E21:Q21)</f>
        <v>0</v>
      </c>
      <c r="S21" s="643">
        <v>0</v>
      </c>
      <c r="T21" s="643">
        <v>1</v>
      </c>
      <c r="U21" s="643">
        <v>0</v>
      </c>
      <c r="V21" s="643">
        <v>0</v>
      </c>
      <c r="W21" s="643">
        <v>11</v>
      </c>
      <c r="X21" s="643">
        <v>11</v>
      </c>
      <c r="Y21" s="643">
        <v>0</v>
      </c>
      <c r="Z21" s="643">
        <v>0</v>
      </c>
      <c r="AA21" s="643">
        <v>0</v>
      </c>
      <c r="AB21" s="643">
        <v>0</v>
      </c>
      <c r="AC21" s="643">
        <v>0</v>
      </c>
      <c r="AD21" s="643">
        <v>0</v>
      </c>
      <c r="AE21" s="643">
        <v>0</v>
      </c>
      <c r="AF21" s="643">
        <v>0</v>
      </c>
      <c r="AG21" s="643">
        <v>46</v>
      </c>
      <c r="AH21" s="643">
        <v>564</v>
      </c>
      <c r="AI21" s="643">
        <v>2912</v>
      </c>
      <c r="AJ21" s="643">
        <v>75</v>
      </c>
      <c r="AK21" s="643">
        <v>92</v>
      </c>
      <c r="AL21" s="643">
        <v>43</v>
      </c>
      <c r="AM21" s="643">
        <v>0</v>
      </c>
      <c r="AN21" s="643">
        <v>0</v>
      </c>
      <c r="AO21" s="643">
        <v>0</v>
      </c>
      <c r="AP21" s="644">
        <f>SUM(S21:AO21)+R21+C21+D21</f>
        <v>3755</v>
      </c>
      <c r="AS21" s="456"/>
      <c r="AT21" s="427"/>
      <c r="AU21" s="427"/>
      <c r="AV21" s="427"/>
      <c r="AW21" s="427"/>
      <c r="AX21" s="427"/>
      <c r="AY21" s="427"/>
      <c r="AZ21" s="427"/>
      <c r="BA21" s="427"/>
      <c r="BB21" s="427"/>
      <c r="BC21" s="427"/>
      <c r="BD21" s="427"/>
      <c r="BE21" s="427"/>
      <c r="BF21" s="427"/>
      <c r="BG21" s="427"/>
      <c r="BH21" s="427"/>
      <c r="BI21" s="427"/>
      <c r="BJ21" s="427"/>
      <c r="BK21" s="427"/>
      <c r="BL21" s="427"/>
      <c r="BM21" s="427"/>
      <c r="BN21" s="427"/>
      <c r="BO21" s="427"/>
      <c r="BP21" s="427"/>
      <c r="BQ21" s="427"/>
      <c r="BR21" s="427"/>
      <c r="BS21" s="427"/>
      <c r="BT21" s="427"/>
      <c r="BU21" s="427"/>
      <c r="BV21" s="427"/>
      <c r="BW21" s="427"/>
      <c r="BX21" s="427"/>
      <c r="BY21" s="427"/>
      <c r="BZ21" s="427"/>
      <c r="CA21" s="427"/>
      <c r="CB21" s="427"/>
      <c r="CC21" s="427"/>
      <c r="CD21" s="427"/>
      <c r="CE21" s="427"/>
      <c r="CF21" s="427"/>
      <c r="CG21" s="428"/>
      <c r="CH21" s="425"/>
      <c r="CI21" s="429"/>
      <c r="CJ21" s="429"/>
      <c r="CK21" s="429"/>
      <c r="CL21" s="429"/>
      <c r="CM21" s="429"/>
      <c r="CN21" s="429"/>
      <c r="CO21" s="429"/>
      <c r="CP21" s="429"/>
      <c r="CQ21" s="429"/>
      <c r="CR21" s="429"/>
      <c r="CS21" s="429"/>
      <c r="CT21" s="429"/>
      <c r="CU21" s="429"/>
      <c r="CV21" s="429"/>
      <c r="CW21" s="429"/>
      <c r="CX21" s="429"/>
      <c r="CY21" s="429"/>
      <c r="CZ21" s="429"/>
      <c r="DA21" s="429"/>
      <c r="DB21" s="429"/>
      <c r="DC21" s="429"/>
      <c r="DD21" s="429"/>
      <c r="DE21" s="429"/>
      <c r="DF21" s="429"/>
      <c r="DG21" s="429"/>
      <c r="DH21" s="429"/>
      <c r="DI21" s="429"/>
      <c r="DJ21" s="429"/>
      <c r="DK21" s="429"/>
      <c r="DL21" s="429"/>
      <c r="DM21" s="429"/>
      <c r="DN21" s="429"/>
      <c r="DO21" s="429"/>
      <c r="DP21" s="429"/>
      <c r="DQ21" s="429"/>
      <c r="DR21" s="429"/>
      <c r="DS21" s="429"/>
      <c r="DT21" s="429"/>
      <c r="DU21" s="429"/>
      <c r="DV21" s="428"/>
      <c r="DW21" s="428"/>
      <c r="DX21" s="428"/>
      <c r="DY21" s="428"/>
      <c r="DZ21" s="428"/>
      <c r="EA21" s="428"/>
      <c r="EB21" s="428"/>
      <c r="EC21" s="428"/>
      <c r="ED21" s="428"/>
      <c r="EE21" s="428"/>
      <c r="EF21" s="428"/>
      <c r="EG21" s="428"/>
      <c r="EH21" s="428"/>
    </row>
    <row r="22" spans="1:138" s="291" customFormat="1" ht="26.4" customHeight="1" x14ac:dyDescent="0.35">
      <c r="A22" s="289" t="s">
        <v>66</v>
      </c>
      <c r="B22" s="294"/>
      <c r="C22" s="647">
        <f t="shared" ref="C22:AP22" si="5">SUM(C23:C28)</f>
        <v>0</v>
      </c>
      <c r="D22" s="647">
        <f t="shared" si="5"/>
        <v>0</v>
      </c>
      <c r="E22" s="647">
        <f t="shared" si="5"/>
        <v>0</v>
      </c>
      <c r="F22" s="647">
        <f t="shared" si="5"/>
        <v>0</v>
      </c>
      <c r="G22" s="647">
        <f t="shared" si="5"/>
        <v>0</v>
      </c>
      <c r="H22" s="647">
        <f t="shared" si="5"/>
        <v>0</v>
      </c>
      <c r="I22" s="647">
        <f t="shared" si="5"/>
        <v>0</v>
      </c>
      <c r="J22" s="647">
        <f t="shared" si="5"/>
        <v>0</v>
      </c>
      <c r="K22" s="647">
        <f t="shared" si="5"/>
        <v>0</v>
      </c>
      <c r="L22" s="647">
        <f t="shared" si="5"/>
        <v>0</v>
      </c>
      <c r="M22" s="647">
        <f t="shared" si="5"/>
        <v>0</v>
      </c>
      <c r="N22" s="647">
        <f t="shared" si="5"/>
        <v>0</v>
      </c>
      <c r="O22" s="647">
        <f t="shared" si="5"/>
        <v>0</v>
      </c>
      <c r="P22" s="647">
        <f t="shared" si="5"/>
        <v>0</v>
      </c>
      <c r="Q22" s="647">
        <f t="shared" si="5"/>
        <v>0</v>
      </c>
      <c r="R22" s="647">
        <f t="shared" si="5"/>
        <v>0</v>
      </c>
      <c r="S22" s="647">
        <f t="shared" si="5"/>
        <v>0</v>
      </c>
      <c r="T22" s="647">
        <f t="shared" si="5"/>
        <v>219</v>
      </c>
      <c r="U22" s="647">
        <f t="shared" si="5"/>
        <v>54</v>
      </c>
      <c r="V22" s="647">
        <f t="shared" si="5"/>
        <v>0</v>
      </c>
      <c r="W22" s="647">
        <f t="shared" si="5"/>
        <v>757</v>
      </c>
      <c r="X22" s="647">
        <f t="shared" si="5"/>
        <v>111</v>
      </c>
      <c r="Y22" s="647">
        <f t="shared" si="5"/>
        <v>0</v>
      </c>
      <c r="Z22" s="647">
        <f t="shared" si="5"/>
        <v>29</v>
      </c>
      <c r="AA22" s="647">
        <f t="shared" si="5"/>
        <v>0</v>
      </c>
      <c r="AB22" s="647">
        <f t="shared" si="5"/>
        <v>0</v>
      </c>
      <c r="AC22" s="647">
        <f t="shared" si="5"/>
        <v>0</v>
      </c>
      <c r="AD22" s="647">
        <f t="shared" si="5"/>
        <v>105</v>
      </c>
      <c r="AE22" s="647">
        <f t="shared" si="5"/>
        <v>84</v>
      </c>
      <c r="AF22" s="647">
        <f t="shared" si="5"/>
        <v>0</v>
      </c>
      <c r="AG22" s="647">
        <f t="shared" si="5"/>
        <v>354</v>
      </c>
      <c r="AH22" s="647">
        <f t="shared" si="5"/>
        <v>8218</v>
      </c>
      <c r="AI22" s="647">
        <f t="shared" si="5"/>
        <v>25934</v>
      </c>
      <c r="AJ22" s="647">
        <f t="shared" si="5"/>
        <v>4041</v>
      </c>
      <c r="AK22" s="647">
        <f t="shared" si="5"/>
        <v>1626</v>
      </c>
      <c r="AL22" s="647">
        <f t="shared" si="5"/>
        <v>431</v>
      </c>
      <c r="AM22" s="647">
        <f t="shared" si="5"/>
        <v>82</v>
      </c>
      <c r="AN22" s="647">
        <f t="shared" si="5"/>
        <v>0</v>
      </c>
      <c r="AO22" s="647">
        <f t="shared" si="5"/>
        <v>0</v>
      </c>
      <c r="AP22" s="648">
        <f t="shared" si="5"/>
        <v>42045</v>
      </c>
      <c r="AS22" s="458"/>
      <c r="AT22" s="427"/>
      <c r="AU22" s="427"/>
      <c r="AV22" s="427"/>
      <c r="AW22" s="427"/>
      <c r="AX22" s="427"/>
      <c r="AY22" s="427"/>
      <c r="AZ22" s="427"/>
      <c r="BA22" s="427"/>
      <c r="BB22" s="427"/>
      <c r="BC22" s="427"/>
      <c r="BD22" s="427"/>
      <c r="BE22" s="427"/>
      <c r="BF22" s="427"/>
      <c r="BG22" s="427"/>
      <c r="BH22" s="427"/>
      <c r="BI22" s="427"/>
      <c r="BJ22" s="427"/>
      <c r="BK22" s="427"/>
      <c r="BL22" s="427"/>
      <c r="BM22" s="427"/>
      <c r="BN22" s="427"/>
      <c r="BO22" s="427"/>
      <c r="BP22" s="427"/>
      <c r="BQ22" s="427"/>
      <c r="BR22" s="427"/>
      <c r="BS22" s="427"/>
      <c r="BT22" s="427"/>
      <c r="BU22" s="427"/>
      <c r="BV22" s="427"/>
      <c r="BW22" s="427"/>
      <c r="BX22" s="427"/>
      <c r="BY22" s="427"/>
      <c r="BZ22" s="427"/>
      <c r="CA22" s="427"/>
      <c r="CB22" s="427"/>
      <c r="CC22" s="427"/>
      <c r="CD22" s="427"/>
      <c r="CE22" s="427"/>
      <c r="CF22" s="427"/>
      <c r="CG22" s="424"/>
      <c r="CH22" s="431"/>
      <c r="CI22" s="429"/>
      <c r="CJ22" s="429"/>
      <c r="CK22" s="429"/>
      <c r="CL22" s="429"/>
      <c r="CM22" s="429"/>
      <c r="CN22" s="429"/>
      <c r="CO22" s="429"/>
      <c r="CP22" s="429"/>
      <c r="CQ22" s="429"/>
      <c r="CR22" s="429"/>
      <c r="CS22" s="429"/>
      <c r="CT22" s="429"/>
      <c r="CU22" s="429"/>
      <c r="CV22" s="429"/>
      <c r="CW22" s="429"/>
      <c r="CX22" s="429"/>
      <c r="CY22" s="429"/>
      <c r="CZ22" s="429"/>
      <c r="DA22" s="429"/>
      <c r="DB22" s="429"/>
      <c r="DC22" s="429"/>
      <c r="DD22" s="429"/>
      <c r="DE22" s="429"/>
      <c r="DF22" s="429"/>
      <c r="DG22" s="429"/>
      <c r="DH22" s="429"/>
      <c r="DI22" s="429"/>
      <c r="DJ22" s="429"/>
      <c r="DK22" s="429"/>
      <c r="DL22" s="429"/>
      <c r="DM22" s="429"/>
      <c r="DN22" s="429"/>
      <c r="DO22" s="429"/>
      <c r="DP22" s="429"/>
      <c r="DQ22" s="429"/>
      <c r="DR22" s="429"/>
      <c r="DS22" s="429"/>
      <c r="DT22" s="429"/>
      <c r="DU22" s="429"/>
      <c r="DV22" s="437"/>
      <c r="DW22" s="437"/>
      <c r="DX22" s="437"/>
      <c r="DY22" s="437"/>
      <c r="DZ22" s="437"/>
      <c r="EA22" s="437"/>
      <c r="EB22" s="437"/>
      <c r="EC22" s="437"/>
      <c r="ED22" s="437"/>
      <c r="EE22" s="437"/>
      <c r="EF22" s="437"/>
      <c r="EG22" s="437"/>
      <c r="EH22" s="437"/>
    </row>
    <row r="23" spans="1:138" s="286" customFormat="1" ht="21" customHeight="1" x14ac:dyDescent="0.35">
      <c r="A23" s="245"/>
      <c r="B23" s="285" t="s">
        <v>67</v>
      </c>
      <c r="C23" s="643">
        <v>0</v>
      </c>
      <c r="D23" s="643">
        <v>0</v>
      </c>
      <c r="E23" s="643">
        <v>0</v>
      </c>
      <c r="F23" s="643">
        <v>0</v>
      </c>
      <c r="G23" s="643">
        <v>0</v>
      </c>
      <c r="H23" s="643">
        <v>0</v>
      </c>
      <c r="I23" s="643">
        <v>0</v>
      </c>
      <c r="J23" s="643">
        <v>0</v>
      </c>
      <c r="K23" s="643">
        <v>0</v>
      </c>
      <c r="L23" s="643">
        <v>0</v>
      </c>
      <c r="M23" s="643">
        <v>0</v>
      </c>
      <c r="N23" s="643">
        <v>0</v>
      </c>
      <c r="O23" s="643">
        <v>0</v>
      </c>
      <c r="P23" s="643">
        <v>0</v>
      </c>
      <c r="Q23" s="643">
        <v>0</v>
      </c>
      <c r="R23" s="643">
        <f t="shared" ref="R23:R28" si="6">SUM(E23:Q23)</f>
        <v>0</v>
      </c>
      <c r="S23" s="643">
        <v>0</v>
      </c>
      <c r="T23" s="643">
        <v>4</v>
      </c>
      <c r="U23" s="643">
        <v>2</v>
      </c>
      <c r="V23" s="643">
        <v>0</v>
      </c>
      <c r="W23" s="643">
        <v>113</v>
      </c>
      <c r="X23" s="643">
        <v>2</v>
      </c>
      <c r="Y23" s="643">
        <v>0</v>
      </c>
      <c r="Z23" s="643">
        <v>4</v>
      </c>
      <c r="AA23" s="643">
        <v>0</v>
      </c>
      <c r="AB23" s="643">
        <v>0</v>
      </c>
      <c r="AC23" s="643">
        <v>0</v>
      </c>
      <c r="AD23" s="643">
        <v>0</v>
      </c>
      <c r="AE23" s="643">
        <v>16</v>
      </c>
      <c r="AF23" s="643">
        <v>0</v>
      </c>
      <c r="AG23" s="643">
        <v>53</v>
      </c>
      <c r="AH23" s="643">
        <v>1128</v>
      </c>
      <c r="AI23" s="643">
        <v>4498</v>
      </c>
      <c r="AJ23" s="643">
        <v>105</v>
      </c>
      <c r="AK23" s="643">
        <v>143</v>
      </c>
      <c r="AL23" s="643">
        <v>58</v>
      </c>
      <c r="AM23" s="643">
        <v>0</v>
      </c>
      <c r="AN23" s="643">
        <v>0</v>
      </c>
      <c r="AO23" s="643">
        <v>0</v>
      </c>
      <c r="AP23" s="644">
        <f t="shared" ref="AP23:AP28" si="7">SUM(S23:AO23)+R23+C23+D23</f>
        <v>6126</v>
      </c>
      <c r="AS23" s="456"/>
      <c r="AT23" s="427"/>
      <c r="AU23" s="427"/>
      <c r="AV23" s="427"/>
      <c r="AW23" s="427"/>
      <c r="AX23" s="427"/>
      <c r="AY23" s="427"/>
      <c r="AZ23" s="427"/>
      <c r="BA23" s="427"/>
      <c r="BB23" s="427"/>
      <c r="BC23" s="427"/>
      <c r="BD23" s="427"/>
      <c r="BE23" s="427"/>
      <c r="BF23" s="427"/>
      <c r="BG23" s="427"/>
      <c r="BH23" s="427"/>
      <c r="BI23" s="427"/>
      <c r="BJ23" s="427"/>
      <c r="BK23" s="427"/>
      <c r="BL23" s="427"/>
      <c r="BM23" s="427"/>
      <c r="BN23" s="427"/>
      <c r="BO23" s="427"/>
      <c r="BP23" s="427"/>
      <c r="BQ23" s="427"/>
      <c r="BR23" s="427"/>
      <c r="BS23" s="427"/>
      <c r="BT23" s="427"/>
      <c r="BU23" s="427"/>
      <c r="BV23" s="427"/>
      <c r="BW23" s="427"/>
      <c r="BX23" s="427"/>
      <c r="BY23" s="427"/>
      <c r="BZ23" s="427"/>
      <c r="CA23" s="427"/>
      <c r="CB23" s="427"/>
      <c r="CC23" s="427"/>
      <c r="CD23" s="427"/>
      <c r="CE23" s="427"/>
      <c r="CF23" s="427"/>
      <c r="CG23" s="428"/>
      <c r="CH23" s="425"/>
      <c r="CI23" s="429"/>
      <c r="CJ23" s="429"/>
      <c r="CK23" s="429"/>
      <c r="CL23" s="429"/>
      <c r="CM23" s="429"/>
      <c r="CN23" s="429"/>
      <c r="CO23" s="429"/>
      <c r="CP23" s="429"/>
      <c r="CQ23" s="429"/>
      <c r="CR23" s="429"/>
      <c r="CS23" s="429"/>
      <c r="CT23" s="429"/>
      <c r="CU23" s="429"/>
      <c r="CV23" s="429"/>
      <c r="CW23" s="429"/>
      <c r="CX23" s="429"/>
      <c r="CY23" s="429"/>
      <c r="CZ23" s="429"/>
      <c r="DA23" s="429"/>
      <c r="DB23" s="429"/>
      <c r="DC23" s="429"/>
      <c r="DD23" s="429"/>
      <c r="DE23" s="429"/>
      <c r="DF23" s="429"/>
      <c r="DG23" s="429"/>
      <c r="DH23" s="429"/>
      <c r="DI23" s="429"/>
      <c r="DJ23" s="429"/>
      <c r="DK23" s="429"/>
      <c r="DL23" s="429"/>
      <c r="DM23" s="429"/>
      <c r="DN23" s="429"/>
      <c r="DO23" s="429"/>
      <c r="DP23" s="429"/>
      <c r="DQ23" s="429"/>
      <c r="DR23" s="429"/>
      <c r="DS23" s="429"/>
      <c r="DT23" s="429"/>
      <c r="DU23" s="429"/>
      <c r="DV23" s="428"/>
      <c r="DW23" s="428"/>
      <c r="DX23" s="428"/>
      <c r="DY23" s="428"/>
      <c r="DZ23" s="428"/>
      <c r="EA23" s="428"/>
      <c r="EB23" s="428"/>
      <c r="EC23" s="428"/>
      <c r="ED23" s="428"/>
      <c r="EE23" s="428"/>
      <c r="EF23" s="428"/>
      <c r="EG23" s="428"/>
      <c r="EH23" s="428"/>
    </row>
    <row r="24" spans="1:138" s="286" customFormat="1" ht="21" customHeight="1" x14ac:dyDescent="0.35">
      <c r="A24" s="245"/>
      <c r="B24" s="285" t="s">
        <v>68</v>
      </c>
      <c r="C24" s="643">
        <v>0</v>
      </c>
      <c r="D24" s="643">
        <v>0</v>
      </c>
      <c r="E24" s="643">
        <v>0</v>
      </c>
      <c r="F24" s="643">
        <v>0</v>
      </c>
      <c r="G24" s="643">
        <v>0</v>
      </c>
      <c r="H24" s="643">
        <v>0</v>
      </c>
      <c r="I24" s="643">
        <v>0</v>
      </c>
      <c r="J24" s="643">
        <v>0</v>
      </c>
      <c r="K24" s="643">
        <v>0</v>
      </c>
      <c r="L24" s="643">
        <v>0</v>
      </c>
      <c r="M24" s="643">
        <v>0</v>
      </c>
      <c r="N24" s="643">
        <v>0</v>
      </c>
      <c r="O24" s="643">
        <v>0</v>
      </c>
      <c r="P24" s="643">
        <v>0</v>
      </c>
      <c r="Q24" s="643">
        <v>0</v>
      </c>
      <c r="R24" s="643">
        <f t="shared" si="6"/>
        <v>0</v>
      </c>
      <c r="S24" s="643">
        <v>0</v>
      </c>
      <c r="T24" s="643">
        <v>0</v>
      </c>
      <c r="U24" s="643">
        <v>0</v>
      </c>
      <c r="V24" s="643">
        <v>0</v>
      </c>
      <c r="W24" s="643">
        <v>44</v>
      </c>
      <c r="X24" s="643">
        <v>5</v>
      </c>
      <c r="Y24" s="643">
        <v>0</v>
      </c>
      <c r="Z24" s="643">
        <v>0</v>
      </c>
      <c r="AA24" s="643">
        <v>0</v>
      </c>
      <c r="AB24" s="643">
        <v>0</v>
      </c>
      <c r="AC24" s="643">
        <v>0</v>
      </c>
      <c r="AD24" s="643">
        <v>0</v>
      </c>
      <c r="AE24" s="643">
        <v>0</v>
      </c>
      <c r="AF24" s="643">
        <v>0</v>
      </c>
      <c r="AG24" s="643">
        <v>37</v>
      </c>
      <c r="AH24" s="643">
        <v>829</v>
      </c>
      <c r="AI24" s="643">
        <v>2732</v>
      </c>
      <c r="AJ24" s="643">
        <v>30</v>
      </c>
      <c r="AK24" s="643">
        <v>174</v>
      </c>
      <c r="AL24" s="643">
        <v>44</v>
      </c>
      <c r="AM24" s="643">
        <v>0</v>
      </c>
      <c r="AN24" s="643">
        <v>0</v>
      </c>
      <c r="AO24" s="643">
        <v>0</v>
      </c>
      <c r="AP24" s="644">
        <f t="shared" si="7"/>
        <v>3895</v>
      </c>
      <c r="AS24" s="456"/>
      <c r="AT24" s="427"/>
      <c r="AU24" s="427"/>
      <c r="AV24" s="427"/>
      <c r="AW24" s="427"/>
      <c r="AX24" s="427"/>
      <c r="AY24" s="427"/>
      <c r="AZ24" s="427"/>
      <c r="BA24" s="427"/>
      <c r="BB24" s="427"/>
      <c r="BC24" s="427"/>
      <c r="BD24" s="427"/>
      <c r="BE24" s="427"/>
      <c r="BF24" s="427"/>
      <c r="BG24" s="427"/>
      <c r="BH24" s="427"/>
      <c r="BI24" s="427"/>
      <c r="BJ24" s="427"/>
      <c r="BK24" s="427"/>
      <c r="BL24" s="427"/>
      <c r="BM24" s="427"/>
      <c r="BN24" s="427"/>
      <c r="BO24" s="427"/>
      <c r="BP24" s="427"/>
      <c r="BQ24" s="427"/>
      <c r="BR24" s="427"/>
      <c r="BS24" s="427"/>
      <c r="BT24" s="427"/>
      <c r="BU24" s="427"/>
      <c r="BV24" s="427"/>
      <c r="BW24" s="427"/>
      <c r="BX24" s="427"/>
      <c r="BY24" s="427"/>
      <c r="BZ24" s="427"/>
      <c r="CA24" s="427"/>
      <c r="CB24" s="427"/>
      <c r="CC24" s="427"/>
      <c r="CD24" s="427"/>
      <c r="CE24" s="427"/>
      <c r="CF24" s="427"/>
      <c r="CG24" s="428"/>
      <c r="CH24" s="425"/>
      <c r="CI24" s="429"/>
      <c r="CJ24" s="429"/>
      <c r="CK24" s="429"/>
      <c r="CL24" s="429"/>
      <c r="CM24" s="429"/>
      <c r="CN24" s="429"/>
      <c r="CO24" s="429"/>
      <c r="CP24" s="429"/>
      <c r="CQ24" s="429"/>
      <c r="CR24" s="429"/>
      <c r="CS24" s="429"/>
      <c r="CT24" s="429"/>
      <c r="CU24" s="429"/>
      <c r="CV24" s="429"/>
      <c r="CW24" s="429"/>
      <c r="CX24" s="429"/>
      <c r="CY24" s="429"/>
      <c r="CZ24" s="429"/>
      <c r="DA24" s="429"/>
      <c r="DB24" s="429"/>
      <c r="DC24" s="429"/>
      <c r="DD24" s="429"/>
      <c r="DE24" s="429"/>
      <c r="DF24" s="429"/>
      <c r="DG24" s="429"/>
      <c r="DH24" s="429"/>
      <c r="DI24" s="429"/>
      <c r="DJ24" s="429"/>
      <c r="DK24" s="429"/>
      <c r="DL24" s="429"/>
      <c r="DM24" s="429"/>
      <c r="DN24" s="429"/>
      <c r="DO24" s="429"/>
      <c r="DP24" s="429"/>
      <c r="DQ24" s="429"/>
      <c r="DR24" s="429"/>
      <c r="DS24" s="429"/>
      <c r="DT24" s="429"/>
      <c r="DU24" s="429"/>
      <c r="DV24" s="428"/>
      <c r="DW24" s="428"/>
      <c r="DX24" s="428"/>
      <c r="DY24" s="428"/>
      <c r="DZ24" s="428"/>
      <c r="EA24" s="428"/>
      <c r="EB24" s="428"/>
      <c r="EC24" s="428"/>
      <c r="ED24" s="428"/>
      <c r="EE24" s="428"/>
      <c r="EF24" s="428"/>
      <c r="EG24" s="428"/>
      <c r="EH24" s="428"/>
    </row>
    <row r="25" spans="1:138" s="286" customFormat="1" ht="21" customHeight="1" x14ac:dyDescent="0.35">
      <c r="A25" s="245"/>
      <c r="B25" s="285" t="s">
        <v>69</v>
      </c>
      <c r="C25" s="643">
        <v>0</v>
      </c>
      <c r="D25" s="643">
        <v>0</v>
      </c>
      <c r="E25" s="643">
        <v>0</v>
      </c>
      <c r="F25" s="643">
        <v>0</v>
      </c>
      <c r="G25" s="643">
        <v>0</v>
      </c>
      <c r="H25" s="643">
        <v>0</v>
      </c>
      <c r="I25" s="643">
        <v>0</v>
      </c>
      <c r="J25" s="643">
        <v>0</v>
      </c>
      <c r="K25" s="643">
        <v>0</v>
      </c>
      <c r="L25" s="643">
        <v>0</v>
      </c>
      <c r="M25" s="643">
        <v>0</v>
      </c>
      <c r="N25" s="643">
        <v>0</v>
      </c>
      <c r="O25" s="643">
        <v>0</v>
      </c>
      <c r="P25" s="643">
        <v>0</v>
      </c>
      <c r="Q25" s="643">
        <v>0</v>
      </c>
      <c r="R25" s="643">
        <f t="shared" si="6"/>
        <v>0</v>
      </c>
      <c r="S25" s="643">
        <v>0</v>
      </c>
      <c r="T25" s="643">
        <v>2</v>
      </c>
      <c r="U25" s="643">
        <v>0</v>
      </c>
      <c r="V25" s="643">
        <v>0</v>
      </c>
      <c r="W25" s="643">
        <v>13</v>
      </c>
      <c r="X25" s="643">
        <v>0</v>
      </c>
      <c r="Y25" s="643">
        <v>0</v>
      </c>
      <c r="Z25" s="643">
        <v>0</v>
      </c>
      <c r="AA25" s="643">
        <v>0</v>
      </c>
      <c r="AB25" s="643">
        <v>0</v>
      </c>
      <c r="AC25" s="643">
        <v>0</v>
      </c>
      <c r="AD25" s="643">
        <v>0</v>
      </c>
      <c r="AE25" s="643">
        <v>0</v>
      </c>
      <c r="AF25" s="643">
        <v>0</v>
      </c>
      <c r="AG25" s="643">
        <v>7</v>
      </c>
      <c r="AH25" s="643">
        <v>178</v>
      </c>
      <c r="AI25" s="643">
        <v>1231</v>
      </c>
      <c r="AJ25" s="643">
        <v>0</v>
      </c>
      <c r="AK25" s="643">
        <v>27</v>
      </c>
      <c r="AL25" s="643">
        <v>29</v>
      </c>
      <c r="AM25" s="643">
        <v>0</v>
      </c>
      <c r="AN25" s="643">
        <v>0</v>
      </c>
      <c r="AO25" s="643">
        <v>0</v>
      </c>
      <c r="AP25" s="644">
        <f t="shared" si="7"/>
        <v>1487</v>
      </c>
      <c r="AS25" s="456"/>
      <c r="AT25" s="427"/>
      <c r="AU25" s="427"/>
      <c r="AV25" s="427"/>
      <c r="AW25" s="427"/>
      <c r="AX25" s="427"/>
      <c r="AY25" s="427"/>
      <c r="AZ25" s="427"/>
      <c r="BA25" s="427"/>
      <c r="BB25" s="427"/>
      <c r="BC25" s="427"/>
      <c r="BD25" s="427"/>
      <c r="BE25" s="427"/>
      <c r="BF25" s="427"/>
      <c r="BG25" s="427"/>
      <c r="BH25" s="427"/>
      <c r="BI25" s="427"/>
      <c r="BJ25" s="427"/>
      <c r="BK25" s="427"/>
      <c r="BL25" s="427"/>
      <c r="BM25" s="427"/>
      <c r="BN25" s="427"/>
      <c r="BO25" s="427"/>
      <c r="BP25" s="427"/>
      <c r="BQ25" s="427"/>
      <c r="BR25" s="427"/>
      <c r="BS25" s="427"/>
      <c r="BT25" s="427"/>
      <c r="BU25" s="427"/>
      <c r="BV25" s="427"/>
      <c r="BW25" s="427"/>
      <c r="BX25" s="427"/>
      <c r="BY25" s="427"/>
      <c r="BZ25" s="427"/>
      <c r="CA25" s="427"/>
      <c r="CB25" s="427"/>
      <c r="CC25" s="427"/>
      <c r="CD25" s="427"/>
      <c r="CE25" s="427"/>
      <c r="CF25" s="427"/>
      <c r="CG25" s="428"/>
      <c r="CH25" s="425"/>
      <c r="CI25" s="429"/>
      <c r="CJ25" s="429"/>
      <c r="CK25" s="429"/>
      <c r="CL25" s="429"/>
      <c r="CM25" s="429"/>
      <c r="CN25" s="429"/>
      <c r="CO25" s="429"/>
      <c r="CP25" s="429"/>
      <c r="CQ25" s="429"/>
      <c r="CR25" s="429"/>
      <c r="CS25" s="429"/>
      <c r="CT25" s="429"/>
      <c r="CU25" s="429"/>
      <c r="CV25" s="429"/>
      <c r="CW25" s="429"/>
      <c r="CX25" s="429"/>
      <c r="CY25" s="429"/>
      <c r="CZ25" s="429"/>
      <c r="DA25" s="429"/>
      <c r="DB25" s="429"/>
      <c r="DC25" s="429"/>
      <c r="DD25" s="429"/>
      <c r="DE25" s="429"/>
      <c r="DF25" s="429"/>
      <c r="DG25" s="429"/>
      <c r="DH25" s="429"/>
      <c r="DI25" s="429"/>
      <c r="DJ25" s="429"/>
      <c r="DK25" s="429"/>
      <c r="DL25" s="429"/>
      <c r="DM25" s="429"/>
      <c r="DN25" s="429"/>
      <c r="DO25" s="429"/>
      <c r="DP25" s="429"/>
      <c r="DQ25" s="429"/>
      <c r="DR25" s="429"/>
      <c r="DS25" s="429"/>
      <c r="DT25" s="429"/>
      <c r="DU25" s="429"/>
      <c r="DV25" s="428"/>
      <c r="DW25" s="428"/>
      <c r="DX25" s="428"/>
      <c r="DY25" s="428"/>
      <c r="DZ25" s="428"/>
      <c r="EA25" s="428"/>
      <c r="EB25" s="428"/>
      <c r="EC25" s="428"/>
      <c r="ED25" s="428"/>
      <c r="EE25" s="428"/>
      <c r="EF25" s="428"/>
      <c r="EG25" s="428"/>
      <c r="EH25" s="428"/>
    </row>
    <row r="26" spans="1:138" s="286" customFormat="1" ht="21" customHeight="1" x14ac:dyDescent="0.35">
      <c r="A26" s="245"/>
      <c r="B26" s="285" t="s">
        <v>70</v>
      </c>
      <c r="C26" s="643">
        <v>0</v>
      </c>
      <c r="D26" s="643">
        <v>0</v>
      </c>
      <c r="E26" s="643">
        <v>0</v>
      </c>
      <c r="F26" s="643">
        <v>0</v>
      </c>
      <c r="G26" s="643">
        <v>0</v>
      </c>
      <c r="H26" s="643">
        <v>0</v>
      </c>
      <c r="I26" s="643">
        <v>0</v>
      </c>
      <c r="J26" s="643">
        <v>0</v>
      </c>
      <c r="K26" s="643">
        <v>0</v>
      </c>
      <c r="L26" s="643">
        <v>0</v>
      </c>
      <c r="M26" s="643">
        <v>0</v>
      </c>
      <c r="N26" s="643">
        <v>0</v>
      </c>
      <c r="O26" s="643">
        <v>0</v>
      </c>
      <c r="P26" s="643">
        <v>0</v>
      </c>
      <c r="Q26" s="643">
        <v>0</v>
      </c>
      <c r="R26" s="643">
        <f t="shared" si="6"/>
        <v>0</v>
      </c>
      <c r="S26" s="643">
        <v>0</v>
      </c>
      <c r="T26" s="643">
        <v>197</v>
      </c>
      <c r="U26" s="643">
        <v>52</v>
      </c>
      <c r="V26" s="643">
        <v>0</v>
      </c>
      <c r="W26" s="643">
        <v>453</v>
      </c>
      <c r="X26" s="643">
        <v>81</v>
      </c>
      <c r="Y26" s="643">
        <v>0</v>
      </c>
      <c r="Z26" s="643">
        <v>25</v>
      </c>
      <c r="AA26" s="643">
        <v>0</v>
      </c>
      <c r="AB26" s="643">
        <v>0</v>
      </c>
      <c r="AC26" s="643">
        <v>0</v>
      </c>
      <c r="AD26" s="643">
        <v>104</v>
      </c>
      <c r="AE26" s="643">
        <v>68</v>
      </c>
      <c r="AF26" s="643">
        <v>0</v>
      </c>
      <c r="AG26" s="643">
        <v>166</v>
      </c>
      <c r="AH26" s="643">
        <v>4707</v>
      </c>
      <c r="AI26" s="643">
        <v>11338</v>
      </c>
      <c r="AJ26" s="643">
        <v>3731</v>
      </c>
      <c r="AK26" s="643">
        <v>716</v>
      </c>
      <c r="AL26" s="643">
        <v>187</v>
      </c>
      <c r="AM26" s="643">
        <v>81</v>
      </c>
      <c r="AN26" s="643">
        <v>0</v>
      </c>
      <c r="AO26" s="643">
        <v>0</v>
      </c>
      <c r="AP26" s="644">
        <f t="shared" si="7"/>
        <v>21906</v>
      </c>
      <c r="AS26" s="456"/>
      <c r="AT26" s="427"/>
      <c r="AU26" s="427"/>
      <c r="AV26" s="427"/>
      <c r="AW26" s="427"/>
      <c r="AX26" s="427"/>
      <c r="AY26" s="427"/>
      <c r="AZ26" s="427"/>
      <c r="BA26" s="427"/>
      <c r="BB26" s="427"/>
      <c r="BC26" s="427"/>
      <c r="BD26" s="427"/>
      <c r="BE26" s="427"/>
      <c r="BF26" s="427"/>
      <c r="BG26" s="427"/>
      <c r="BH26" s="427"/>
      <c r="BI26" s="427"/>
      <c r="BJ26" s="427"/>
      <c r="BK26" s="427"/>
      <c r="BL26" s="427"/>
      <c r="BM26" s="427"/>
      <c r="BN26" s="427"/>
      <c r="BO26" s="427"/>
      <c r="BP26" s="427"/>
      <c r="BQ26" s="427"/>
      <c r="BR26" s="427"/>
      <c r="BS26" s="427"/>
      <c r="BT26" s="427"/>
      <c r="BU26" s="427"/>
      <c r="BV26" s="427"/>
      <c r="BW26" s="427"/>
      <c r="BX26" s="427"/>
      <c r="BY26" s="427"/>
      <c r="BZ26" s="427"/>
      <c r="CA26" s="427"/>
      <c r="CB26" s="427"/>
      <c r="CC26" s="427"/>
      <c r="CD26" s="427"/>
      <c r="CE26" s="427"/>
      <c r="CF26" s="427"/>
      <c r="CG26" s="428"/>
      <c r="CH26" s="425"/>
      <c r="CI26" s="429"/>
      <c r="CJ26" s="429"/>
      <c r="CK26" s="429"/>
      <c r="CL26" s="429"/>
      <c r="CM26" s="429"/>
      <c r="CN26" s="429"/>
      <c r="CO26" s="429"/>
      <c r="CP26" s="429"/>
      <c r="CQ26" s="429"/>
      <c r="CR26" s="429"/>
      <c r="CS26" s="429"/>
      <c r="CT26" s="429"/>
      <c r="CU26" s="429"/>
      <c r="CV26" s="429"/>
      <c r="CW26" s="429"/>
      <c r="CX26" s="429"/>
      <c r="CY26" s="429"/>
      <c r="CZ26" s="429"/>
      <c r="DA26" s="429"/>
      <c r="DB26" s="429"/>
      <c r="DC26" s="429"/>
      <c r="DD26" s="429"/>
      <c r="DE26" s="429"/>
      <c r="DF26" s="429"/>
      <c r="DG26" s="429"/>
      <c r="DH26" s="429"/>
      <c r="DI26" s="429"/>
      <c r="DJ26" s="429"/>
      <c r="DK26" s="429"/>
      <c r="DL26" s="429"/>
      <c r="DM26" s="429"/>
      <c r="DN26" s="429"/>
      <c r="DO26" s="429"/>
      <c r="DP26" s="429"/>
      <c r="DQ26" s="429"/>
      <c r="DR26" s="429"/>
      <c r="DS26" s="429"/>
      <c r="DT26" s="429"/>
      <c r="DU26" s="429"/>
      <c r="DV26" s="428"/>
      <c r="DW26" s="428"/>
      <c r="DX26" s="428"/>
      <c r="DY26" s="428"/>
      <c r="DZ26" s="428"/>
      <c r="EA26" s="428"/>
      <c r="EB26" s="428"/>
      <c r="EC26" s="428"/>
      <c r="ED26" s="428"/>
      <c r="EE26" s="428"/>
      <c r="EF26" s="428"/>
      <c r="EG26" s="428"/>
      <c r="EH26" s="428"/>
    </row>
    <row r="27" spans="1:138" s="286" customFormat="1" ht="21" customHeight="1" x14ac:dyDescent="0.35">
      <c r="A27" s="245"/>
      <c r="B27" s="285" t="s">
        <v>71</v>
      </c>
      <c r="C27" s="643">
        <v>0</v>
      </c>
      <c r="D27" s="643">
        <v>0</v>
      </c>
      <c r="E27" s="643">
        <v>0</v>
      </c>
      <c r="F27" s="643">
        <v>0</v>
      </c>
      <c r="G27" s="643">
        <v>0</v>
      </c>
      <c r="H27" s="643">
        <v>0</v>
      </c>
      <c r="I27" s="643">
        <v>0</v>
      </c>
      <c r="J27" s="643">
        <v>0</v>
      </c>
      <c r="K27" s="643">
        <v>0</v>
      </c>
      <c r="L27" s="643">
        <v>0</v>
      </c>
      <c r="M27" s="643">
        <v>0</v>
      </c>
      <c r="N27" s="643">
        <v>0</v>
      </c>
      <c r="O27" s="643">
        <v>0</v>
      </c>
      <c r="P27" s="643">
        <v>0</v>
      </c>
      <c r="Q27" s="643">
        <v>0</v>
      </c>
      <c r="R27" s="643">
        <f t="shared" si="6"/>
        <v>0</v>
      </c>
      <c r="S27" s="643">
        <v>0</v>
      </c>
      <c r="T27" s="643">
        <v>7</v>
      </c>
      <c r="U27" s="643">
        <v>0</v>
      </c>
      <c r="V27" s="643">
        <v>0</v>
      </c>
      <c r="W27" s="643">
        <v>44</v>
      </c>
      <c r="X27" s="643">
        <v>7</v>
      </c>
      <c r="Y27" s="643">
        <v>0</v>
      </c>
      <c r="Z27" s="643">
        <v>0</v>
      </c>
      <c r="AA27" s="643">
        <v>0</v>
      </c>
      <c r="AB27" s="643">
        <v>0</v>
      </c>
      <c r="AC27" s="643">
        <v>0</v>
      </c>
      <c r="AD27" s="643">
        <v>0</v>
      </c>
      <c r="AE27" s="643">
        <v>0</v>
      </c>
      <c r="AF27" s="643">
        <v>0</v>
      </c>
      <c r="AG27" s="643">
        <v>34</v>
      </c>
      <c r="AH27" s="643">
        <v>439</v>
      </c>
      <c r="AI27" s="643">
        <v>1773</v>
      </c>
      <c r="AJ27" s="643">
        <v>12</v>
      </c>
      <c r="AK27" s="643">
        <v>50</v>
      </c>
      <c r="AL27" s="643">
        <v>36</v>
      </c>
      <c r="AM27" s="643">
        <v>0</v>
      </c>
      <c r="AN27" s="643">
        <v>0</v>
      </c>
      <c r="AO27" s="643">
        <v>0</v>
      </c>
      <c r="AP27" s="644">
        <f t="shared" si="7"/>
        <v>2402</v>
      </c>
      <c r="AS27" s="456"/>
      <c r="AT27" s="427"/>
      <c r="AU27" s="427"/>
      <c r="AV27" s="427"/>
      <c r="AW27" s="427"/>
      <c r="AX27" s="427"/>
      <c r="AY27" s="427"/>
      <c r="AZ27" s="427"/>
      <c r="BA27" s="427"/>
      <c r="BB27" s="427"/>
      <c r="BC27" s="427"/>
      <c r="BD27" s="427"/>
      <c r="BE27" s="427"/>
      <c r="BF27" s="427"/>
      <c r="BG27" s="427"/>
      <c r="BH27" s="427"/>
      <c r="BI27" s="427"/>
      <c r="BJ27" s="427"/>
      <c r="BK27" s="427"/>
      <c r="BL27" s="427"/>
      <c r="BM27" s="427"/>
      <c r="BN27" s="427"/>
      <c r="BO27" s="427"/>
      <c r="BP27" s="427"/>
      <c r="BQ27" s="427"/>
      <c r="BR27" s="427"/>
      <c r="BS27" s="427"/>
      <c r="BT27" s="427"/>
      <c r="BU27" s="427"/>
      <c r="BV27" s="427"/>
      <c r="BW27" s="427"/>
      <c r="BX27" s="427"/>
      <c r="BY27" s="427"/>
      <c r="BZ27" s="427"/>
      <c r="CA27" s="427"/>
      <c r="CB27" s="427"/>
      <c r="CC27" s="427"/>
      <c r="CD27" s="427"/>
      <c r="CE27" s="427"/>
      <c r="CF27" s="427"/>
      <c r="CG27" s="428"/>
      <c r="CH27" s="425"/>
      <c r="CI27" s="429"/>
      <c r="CJ27" s="429"/>
      <c r="CK27" s="429"/>
      <c r="CL27" s="429"/>
      <c r="CM27" s="429"/>
      <c r="CN27" s="429"/>
      <c r="CO27" s="429"/>
      <c r="CP27" s="429"/>
      <c r="CQ27" s="429"/>
      <c r="CR27" s="429"/>
      <c r="CS27" s="429"/>
      <c r="CT27" s="429"/>
      <c r="CU27" s="429"/>
      <c r="CV27" s="429"/>
      <c r="CW27" s="429"/>
      <c r="CX27" s="429"/>
      <c r="CY27" s="429"/>
      <c r="CZ27" s="429"/>
      <c r="DA27" s="429"/>
      <c r="DB27" s="429"/>
      <c r="DC27" s="429"/>
      <c r="DD27" s="429"/>
      <c r="DE27" s="429"/>
      <c r="DF27" s="429"/>
      <c r="DG27" s="429"/>
      <c r="DH27" s="429"/>
      <c r="DI27" s="429"/>
      <c r="DJ27" s="429"/>
      <c r="DK27" s="429"/>
      <c r="DL27" s="429"/>
      <c r="DM27" s="429"/>
      <c r="DN27" s="429"/>
      <c r="DO27" s="429"/>
      <c r="DP27" s="429"/>
      <c r="DQ27" s="429"/>
      <c r="DR27" s="429"/>
      <c r="DS27" s="429"/>
      <c r="DT27" s="429"/>
      <c r="DU27" s="429"/>
      <c r="DV27" s="428"/>
      <c r="DW27" s="428"/>
      <c r="DX27" s="428"/>
      <c r="DY27" s="428"/>
      <c r="DZ27" s="428"/>
      <c r="EA27" s="428"/>
      <c r="EB27" s="428"/>
      <c r="EC27" s="428"/>
      <c r="ED27" s="428"/>
      <c r="EE27" s="428"/>
      <c r="EF27" s="428"/>
      <c r="EG27" s="428"/>
      <c r="EH27" s="428"/>
    </row>
    <row r="28" spans="1:138" s="286" customFormat="1" ht="21" customHeight="1" x14ac:dyDescent="0.35">
      <c r="A28" s="245"/>
      <c r="B28" s="285" t="s">
        <v>72</v>
      </c>
      <c r="C28" s="643">
        <v>0</v>
      </c>
      <c r="D28" s="643">
        <v>0</v>
      </c>
      <c r="E28" s="643">
        <v>0</v>
      </c>
      <c r="F28" s="643">
        <v>0</v>
      </c>
      <c r="G28" s="643">
        <v>0</v>
      </c>
      <c r="H28" s="643">
        <v>0</v>
      </c>
      <c r="I28" s="643">
        <v>0</v>
      </c>
      <c r="J28" s="643">
        <v>0</v>
      </c>
      <c r="K28" s="643">
        <v>0</v>
      </c>
      <c r="L28" s="643">
        <v>0</v>
      </c>
      <c r="M28" s="643">
        <v>0</v>
      </c>
      <c r="N28" s="643">
        <v>0</v>
      </c>
      <c r="O28" s="643">
        <v>0</v>
      </c>
      <c r="P28" s="643">
        <v>0</v>
      </c>
      <c r="Q28" s="643">
        <v>0</v>
      </c>
      <c r="R28" s="643">
        <f t="shared" si="6"/>
        <v>0</v>
      </c>
      <c r="S28" s="643">
        <v>0</v>
      </c>
      <c r="T28" s="643">
        <v>9</v>
      </c>
      <c r="U28" s="643">
        <v>0</v>
      </c>
      <c r="V28" s="643">
        <v>0</v>
      </c>
      <c r="W28" s="643">
        <v>90</v>
      </c>
      <c r="X28" s="643">
        <v>16</v>
      </c>
      <c r="Y28" s="643">
        <v>0</v>
      </c>
      <c r="Z28" s="643">
        <v>0</v>
      </c>
      <c r="AA28" s="643">
        <v>0</v>
      </c>
      <c r="AB28" s="643">
        <v>0</v>
      </c>
      <c r="AC28" s="643">
        <v>0</v>
      </c>
      <c r="AD28" s="643">
        <v>1</v>
      </c>
      <c r="AE28" s="643">
        <v>0</v>
      </c>
      <c r="AF28" s="643">
        <v>0</v>
      </c>
      <c r="AG28" s="643">
        <v>57</v>
      </c>
      <c r="AH28" s="643">
        <v>937</v>
      </c>
      <c r="AI28" s="643">
        <v>4362</v>
      </c>
      <c r="AJ28" s="643">
        <v>163</v>
      </c>
      <c r="AK28" s="643">
        <v>516</v>
      </c>
      <c r="AL28" s="643">
        <v>77</v>
      </c>
      <c r="AM28" s="643">
        <v>1</v>
      </c>
      <c r="AN28" s="643">
        <v>0</v>
      </c>
      <c r="AO28" s="643">
        <v>0</v>
      </c>
      <c r="AP28" s="644">
        <f t="shared" si="7"/>
        <v>6229</v>
      </c>
      <c r="AS28" s="456"/>
      <c r="AT28" s="427"/>
      <c r="AU28" s="427"/>
      <c r="AV28" s="427"/>
      <c r="AW28" s="427"/>
      <c r="AX28" s="427"/>
      <c r="AY28" s="427"/>
      <c r="AZ28" s="427"/>
      <c r="BA28" s="427"/>
      <c r="BB28" s="427"/>
      <c r="BC28" s="427"/>
      <c r="BD28" s="427"/>
      <c r="BE28" s="427"/>
      <c r="BF28" s="427"/>
      <c r="BG28" s="427"/>
      <c r="BH28" s="427"/>
      <c r="BI28" s="427"/>
      <c r="BJ28" s="427"/>
      <c r="BK28" s="427"/>
      <c r="BL28" s="427"/>
      <c r="BM28" s="427"/>
      <c r="BN28" s="427"/>
      <c r="BO28" s="427"/>
      <c r="BP28" s="427"/>
      <c r="BQ28" s="427"/>
      <c r="BR28" s="427"/>
      <c r="BS28" s="427"/>
      <c r="BT28" s="427"/>
      <c r="BU28" s="427"/>
      <c r="BV28" s="427"/>
      <c r="BW28" s="427"/>
      <c r="BX28" s="427"/>
      <c r="BY28" s="427"/>
      <c r="BZ28" s="427"/>
      <c r="CA28" s="427"/>
      <c r="CB28" s="427"/>
      <c r="CC28" s="427"/>
      <c r="CD28" s="427"/>
      <c r="CE28" s="427"/>
      <c r="CF28" s="427"/>
      <c r="CG28" s="428"/>
      <c r="CH28" s="425"/>
      <c r="CI28" s="429"/>
      <c r="CJ28" s="429"/>
      <c r="CK28" s="429"/>
      <c r="CL28" s="429"/>
      <c r="CM28" s="429"/>
      <c r="CN28" s="429"/>
      <c r="CO28" s="429"/>
      <c r="CP28" s="429"/>
      <c r="CQ28" s="429"/>
      <c r="CR28" s="429"/>
      <c r="CS28" s="429"/>
      <c r="CT28" s="429"/>
      <c r="CU28" s="429"/>
      <c r="CV28" s="429"/>
      <c r="CW28" s="429"/>
      <c r="CX28" s="429"/>
      <c r="CY28" s="429"/>
      <c r="CZ28" s="429"/>
      <c r="DA28" s="429"/>
      <c r="DB28" s="429"/>
      <c r="DC28" s="429"/>
      <c r="DD28" s="429"/>
      <c r="DE28" s="429"/>
      <c r="DF28" s="429"/>
      <c r="DG28" s="429"/>
      <c r="DH28" s="429"/>
      <c r="DI28" s="429"/>
      <c r="DJ28" s="429"/>
      <c r="DK28" s="429"/>
      <c r="DL28" s="429"/>
      <c r="DM28" s="429"/>
      <c r="DN28" s="429"/>
      <c r="DO28" s="429"/>
      <c r="DP28" s="429"/>
      <c r="DQ28" s="429"/>
      <c r="DR28" s="429"/>
      <c r="DS28" s="429"/>
      <c r="DT28" s="429"/>
      <c r="DU28" s="429"/>
      <c r="DV28" s="428"/>
      <c r="DW28" s="428"/>
      <c r="DX28" s="428"/>
      <c r="DY28" s="428"/>
      <c r="DZ28" s="428"/>
      <c r="EA28" s="428"/>
      <c r="EB28" s="428"/>
      <c r="EC28" s="428"/>
      <c r="ED28" s="428"/>
      <c r="EE28" s="428"/>
      <c r="EF28" s="428"/>
      <c r="EG28" s="428"/>
      <c r="EH28" s="428"/>
    </row>
    <row r="29" spans="1:138" s="291" customFormat="1" ht="26.4" customHeight="1" x14ac:dyDescent="0.35">
      <c r="A29" s="289" t="s">
        <v>73</v>
      </c>
      <c r="B29" s="294"/>
      <c r="C29" s="647">
        <f t="shared" ref="C29:AO29" si="8">SUM(C30:C37)</f>
        <v>0</v>
      </c>
      <c r="D29" s="647">
        <f t="shared" si="8"/>
        <v>0</v>
      </c>
      <c r="E29" s="647">
        <f t="shared" si="8"/>
        <v>0</v>
      </c>
      <c r="F29" s="647">
        <f t="shared" si="8"/>
        <v>0</v>
      </c>
      <c r="G29" s="647">
        <f t="shared" si="8"/>
        <v>0</v>
      </c>
      <c r="H29" s="647">
        <f t="shared" si="8"/>
        <v>0</v>
      </c>
      <c r="I29" s="647">
        <f t="shared" si="8"/>
        <v>0</v>
      </c>
      <c r="J29" s="647">
        <f t="shared" si="8"/>
        <v>0</v>
      </c>
      <c r="K29" s="647">
        <f t="shared" si="8"/>
        <v>0</v>
      </c>
      <c r="L29" s="647">
        <f t="shared" si="8"/>
        <v>0</v>
      </c>
      <c r="M29" s="647">
        <f t="shared" si="8"/>
        <v>0</v>
      </c>
      <c r="N29" s="647">
        <f t="shared" si="8"/>
        <v>0</v>
      </c>
      <c r="O29" s="647">
        <f t="shared" si="8"/>
        <v>0</v>
      </c>
      <c r="P29" s="647">
        <f t="shared" si="8"/>
        <v>0</v>
      </c>
      <c r="Q29" s="647">
        <f t="shared" si="8"/>
        <v>0</v>
      </c>
      <c r="R29" s="647">
        <f t="shared" ref="R29" si="9">SUM(R30:R37)</f>
        <v>0</v>
      </c>
      <c r="S29" s="647">
        <f t="shared" si="8"/>
        <v>0</v>
      </c>
      <c r="T29" s="647">
        <f t="shared" si="8"/>
        <v>63</v>
      </c>
      <c r="U29" s="647">
        <f t="shared" si="8"/>
        <v>2</v>
      </c>
      <c r="V29" s="647">
        <f t="shared" si="8"/>
        <v>0</v>
      </c>
      <c r="W29" s="647">
        <f t="shared" si="8"/>
        <v>583</v>
      </c>
      <c r="X29" s="647">
        <f t="shared" si="8"/>
        <v>134</v>
      </c>
      <c r="Y29" s="647">
        <f t="shared" si="8"/>
        <v>0</v>
      </c>
      <c r="Z29" s="647">
        <f t="shared" si="8"/>
        <v>11</v>
      </c>
      <c r="AA29" s="647">
        <f t="shared" si="8"/>
        <v>0</v>
      </c>
      <c r="AB29" s="647">
        <f t="shared" si="8"/>
        <v>0</v>
      </c>
      <c r="AC29" s="647">
        <f t="shared" si="8"/>
        <v>0</v>
      </c>
      <c r="AD29" s="647">
        <f t="shared" si="8"/>
        <v>54</v>
      </c>
      <c r="AE29" s="647">
        <f t="shared" si="8"/>
        <v>15</v>
      </c>
      <c r="AF29" s="647">
        <f t="shared" si="8"/>
        <v>0</v>
      </c>
      <c r="AG29" s="647">
        <f t="shared" si="8"/>
        <v>337</v>
      </c>
      <c r="AH29" s="647">
        <f t="shared" si="8"/>
        <v>5590</v>
      </c>
      <c r="AI29" s="647">
        <f t="shared" si="8"/>
        <v>18130</v>
      </c>
      <c r="AJ29" s="647">
        <f t="shared" si="8"/>
        <v>777</v>
      </c>
      <c r="AK29" s="647">
        <f t="shared" si="8"/>
        <v>699</v>
      </c>
      <c r="AL29" s="647">
        <f t="shared" si="8"/>
        <v>318</v>
      </c>
      <c r="AM29" s="647">
        <f t="shared" si="8"/>
        <v>86</v>
      </c>
      <c r="AN29" s="647">
        <f t="shared" si="8"/>
        <v>0</v>
      </c>
      <c r="AO29" s="647">
        <f t="shared" si="8"/>
        <v>0</v>
      </c>
      <c r="AP29" s="648">
        <f t="shared" ref="AP29" si="10">SUM(AP30:AP37)</f>
        <v>26799</v>
      </c>
      <c r="AS29" s="458"/>
      <c r="AT29" s="427"/>
      <c r="AU29" s="427"/>
      <c r="AV29" s="427"/>
      <c r="AW29" s="427"/>
      <c r="AX29" s="427"/>
      <c r="AY29" s="427"/>
      <c r="AZ29" s="427"/>
      <c r="BA29" s="427"/>
      <c r="BB29" s="427"/>
      <c r="BC29" s="427"/>
      <c r="BD29" s="427"/>
      <c r="BE29" s="427"/>
      <c r="BF29" s="427"/>
      <c r="BG29" s="427"/>
      <c r="BH29" s="427"/>
      <c r="BI29" s="427"/>
      <c r="BJ29" s="427"/>
      <c r="BK29" s="427"/>
      <c r="BL29" s="427"/>
      <c r="BM29" s="427"/>
      <c r="BN29" s="427"/>
      <c r="BO29" s="427"/>
      <c r="BP29" s="427"/>
      <c r="BQ29" s="427"/>
      <c r="BR29" s="427"/>
      <c r="BS29" s="427"/>
      <c r="BT29" s="427"/>
      <c r="BU29" s="427"/>
      <c r="BV29" s="427"/>
      <c r="BW29" s="427"/>
      <c r="BX29" s="427"/>
      <c r="BY29" s="427"/>
      <c r="BZ29" s="427"/>
      <c r="CA29" s="427"/>
      <c r="CB29" s="427"/>
      <c r="CC29" s="427"/>
      <c r="CD29" s="427"/>
      <c r="CE29" s="427"/>
      <c r="CF29" s="427"/>
      <c r="CG29" s="424"/>
      <c r="CH29" s="431"/>
      <c r="CI29" s="429"/>
      <c r="CJ29" s="429"/>
      <c r="CK29" s="429"/>
      <c r="CL29" s="429"/>
      <c r="CM29" s="429"/>
      <c r="CN29" s="429"/>
      <c r="CO29" s="429"/>
      <c r="CP29" s="429"/>
      <c r="CQ29" s="429"/>
      <c r="CR29" s="429"/>
      <c r="CS29" s="429"/>
      <c r="CT29" s="429"/>
      <c r="CU29" s="429"/>
      <c r="CV29" s="429"/>
      <c r="CW29" s="429"/>
      <c r="CX29" s="429"/>
      <c r="CY29" s="429"/>
      <c r="CZ29" s="429"/>
      <c r="DA29" s="429"/>
      <c r="DB29" s="429"/>
      <c r="DC29" s="429"/>
      <c r="DD29" s="429"/>
      <c r="DE29" s="429"/>
      <c r="DF29" s="429"/>
      <c r="DG29" s="429"/>
      <c r="DH29" s="429"/>
      <c r="DI29" s="429"/>
      <c r="DJ29" s="429"/>
      <c r="DK29" s="429"/>
      <c r="DL29" s="429"/>
      <c r="DM29" s="429"/>
      <c r="DN29" s="429"/>
      <c r="DO29" s="429"/>
      <c r="DP29" s="429"/>
      <c r="DQ29" s="429"/>
      <c r="DR29" s="429"/>
      <c r="DS29" s="429"/>
      <c r="DT29" s="429"/>
      <c r="DU29" s="429"/>
      <c r="DV29" s="437"/>
      <c r="DW29" s="437"/>
      <c r="DX29" s="437"/>
      <c r="DY29" s="437"/>
      <c r="DZ29" s="437"/>
      <c r="EA29" s="437"/>
      <c r="EB29" s="437"/>
      <c r="EC29" s="437"/>
      <c r="ED29" s="437"/>
      <c r="EE29" s="437"/>
      <c r="EF29" s="437"/>
      <c r="EG29" s="437"/>
      <c r="EH29" s="437"/>
    </row>
    <row r="30" spans="1:138" s="286" customFormat="1" ht="21" customHeight="1" x14ac:dyDescent="0.35">
      <c r="A30" s="245"/>
      <c r="B30" s="285" t="s">
        <v>74</v>
      </c>
      <c r="C30" s="643">
        <v>0</v>
      </c>
      <c r="D30" s="643">
        <v>0</v>
      </c>
      <c r="E30" s="643">
        <v>0</v>
      </c>
      <c r="F30" s="643">
        <v>0</v>
      </c>
      <c r="G30" s="643">
        <v>0</v>
      </c>
      <c r="H30" s="643">
        <v>0</v>
      </c>
      <c r="I30" s="643">
        <v>0</v>
      </c>
      <c r="J30" s="643">
        <v>0</v>
      </c>
      <c r="K30" s="643">
        <v>0</v>
      </c>
      <c r="L30" s="643">
        <v>0</v>
      </c>
      <c r="M30" s="643">
        <v>0</v>
      </c>
      <c r="N30" s="643">
        <v>0</v>
      </c>
      <c r="O30" s="643">
        <v>0</v>
      </c>
      <c r="P30" s="643">
        <v>0</v>
      </c>
      <c r="Q30" s="643">
        <v>0</v>
      </c>
      <c r="R30" s="643">
        <f t="shared" ref="R30:R38" si="11">SUM(E30:Q30)</f>
        <v>0</v>
      </c>
      <c r="S30" s="643">
        <v>0</v>
      </c>
      <c r="T30" s="643">
        <v>9</v>
      </c>
      <c r="U30" s="643">
        <v>2</v>
      </c>
      <c r="V30" s="643">
        <v>0</v>
      </c>
      <c r="W30" s="643">
        <v>199</v>
      </c>
      <c r="X30" s="643">
        <v>54</v>
      </c>
      <c r="Y30" s="643">
        <v>0</v>
      </c>
      <c r="Z30" s="643">
        <v>6</v>
      </c>
      <c r="AA30" s="643">
        <v>0</v>
      </c>
      <c r="AB30" s="643">
        <v>0</v>
      </c>
      <c r="AC30" s="643">
        <v>0</v>
      </c>
      <c r="AD30" s="643">
        <v>54</v>
      </c>
      <c r="AE30" s="643">
        <v>0</v>
      </c>
      <c r="AF30" s="643">
        <v>0</v>
      </c>
      <c r="AG30" s="643">
        <v>112</v>
      </c>
      <c r="AH30" s="643">
        <v>2932</v>
      </c>
      <c r="AI30" s="643">
        <v>4492</v>
      </c>
      <c r="AJ30" s="643">
        <v>663</v>
      </c>
      <c r="AK30" s="643">
        <v>314</v>
      </c>
      <c r="AL30" s="643">
        <v>137</v>
      </c>
      <c r="AM30" s="643">
        <v>86</v>
      </c>
      <c r="AN30" s="643">
        <v>0</v>
      </c>
      <c r="AO30" s="643">
        <v>0</v>
      </c>
      <c r="AP30" s="644">
        <f t="shared" ref="AP30:AP38" si="12">SUM(S30:AO30)+R30+C30+D30</f>
        <v>9060</v>
      </c>
      <c r="AS30" s="456"/>
      <c r="AT30" s="427"/>
      <c r="AU30" s="427"/>
      <c r="AV30" s="427"/>
      <c r="AW30" s="427"/>
      <c r="AX30" s="427"/>
      <c r="AY30" s="427"/>
      <c r="AZ30" s="427"/>
      <c r="BA30" s="427"/>
      <c r="BB30" s="427"/>
      <c r="BC30" s="427"/>
      <c r="BD30" s="427"/>
      <c r="BE30" s="427"/>
      <c r="BF30" s="427"/>
      <c r="BG30" s="427"/>
      <c r="BH30" s="427"/>
      <c r="BI30" s="427"/>
      <c r="BJ30" s="427"/>
      <c r="BK30" s="427"/>
      <c r="BL30" s="427"/>
      <c r="BM30" s="427"/>
      <c r="BN30" s="427"/>
      <c r="BO30" s="427"/>
      <c r="BP30" s="427"/>
      <c r="BQ30" s="427"/>
      <c r="BR30" s="427"/>
      <c r="BS30" s="427"/>
      <c r="BT30" s="427"/>
      <c r="BU30" s="427"/>
      <c r="BV30" s="427"/>
      <c r="BW30" s="427"/>
      <c r="BX30" s="427"/>
      <c r="BY30" s="427"/>
      <c r="BZ30" s="427"/>
      <c r="CA30" s="427"/>
      <c r="CB30" s="427"/>
      <c r="CC30" s="427"/>
      <c r="CD30" s="427"/>
      <c r="CE30" s="427"/>
      <c r="CF30" s="427"/>
      <c r="CG30" s="428"/>
      <c r="CH30" s="425"/>
      <c r="CI30" s="429"/>
      <c r="CJ30" s="429"/>
      <c r="CK30" s="429"/>
      <c r="CL30" s="429"/>
      <c r="CM30" s="429"/>
      <c r="CN30" s="429"/>
      <c r="CO30" s="429"/>
      <c r="CP30" s="429"/>
      <c r="CQ30" s="429"/>
      <c r="CR30" s="429"/>
      <c r="CS30" s="429"/>
      <c r="CT30" s="429"/>
      <c r="CU30" s="429"/>
      <c r="CV30" s="429"/>
      <c r="CW30" s="429"/>
      <c r="CX30" s="429"/>
      <c r="CY30" s="429"/>
      <c r="CZ30" s="429"/>
      <c r="DA30" s="429"/>
      <c r="DB30" s="429"/>
      <c r="DC30" s="429"/>
      <c r="DD30" s="429"/>
      <c r="DE30" s="429"/>
      <c r="DF30" s="429"/>
      <c r="DG30" s="429"/>
      <c r="DH30" s="429"/>
      <c r="DI30" s="429"/>
      <c r="DJ30" s="429"/>
      <c r="DK30" s="429"/>
      <c r="DL30" s="429"/>
      <c r="DM30" s="429"/>
      <c r="DN30" s="429"/>
      <c r="DO30" s="429"/>
      <c r="DP30" s="429"/>
      <c r="DQ30" s="429"/>
      <c r="DR30" s="429"/>
      <c r="DS30" s="429"/>
      <c r="DT30" s="429"/>
      <c r="DU30" s="429"/>
      <c r="DV30" s="428"/>
      <c r="DW30" s="428"/>
      <c r="DX30" s="428"/>
      <c r="DY30" s="428"/>
      <c r="DZ30" s="428"/>
      <c r="EA30" s="428"/>
      <c r="EB30" s="428"/>
      <c r="EC30" s="428"/>
      <c r="ED30" s="428"/>
      <c r="EE30" s="428"/>
      <c r="EF30" s="428"/>
      <c r="EG30" s="428"/>
      <c r="EH30" s="428"/>
    </row>
    <row r="31" spans="1:138" s="286" customFormat="1" ht="21" customHeight="1" x14ac:dyDescent="0.35">
      <c r="A31" s="245"/>
      <c r="B31" s="285" t="s">
        <v>75</v>
      </c>
      <c r="C31" s="643">
        <v>0</v>
      </c>
      <c r="D31" s="643">
        <v>0</v>
      </c>
      <c r="E31" s="643">
        <v>0</v>
      </c>
      <c r="F31" s="643">
        <v>0</v>
      </c>
      <c r="G31" s="643">
        <v>0</v>
      </c>
      <c r="H31" s="643">
        <v>0</v>
      </c>
      <c r="I31" s="643">
        <v>0</v>
      </c>
      <c r="J31" s="643">
        <v>0</v>
      </c>
      <c r="K31" s="643">
        <v>0</v>
      </c>
      <c r="L31" s="643">
        <v>0</v>
      </c>
      <c r="M31" s="643">
        <v>0</v>
      </c>
      <c r="N31" s="643">
        <v>0</v>
      </c>
      <c r="O31" s="643">
        <v>0</v>
      </c>
      <c r="P31" s="643">
        <v>0</v>
      </c>
      <c r="Q31" s="643">
        <v>0</v>
      </c>
      <c r="R31" s="643">
        <f t="shared" si="11"/>
        <v>0</v>
      </c>
      <c r="S31" s="643">
        <v>0</v>
      </c>
      <c r="T31" s="643">
        <v>0</v>
      </c>
      <c r="U31" s="643">
        <v>0</v>
      </c>
      <c r="V31" s="643">
        <v>0</v>
      </c>
      <c r="W31" s="643">
        <v>6</v>
      </c>
      <c r="X31" s="643">
        <v>4</v>
      </c>
      <c r="Y31" s="643">
        <v>0</v>
      </c>
      <c r="Z31" s="643">
        <v>0</v>
      </c>
      <c r="AA31" s="643">
        <v>0</v>
      </c>
      <c r="AB31" s="643">
        <v>0</v>
      </c>
      <c r="AC31" s="643">
        <v>0</v>
      </c>
      <c r="AD31" s="643">
        <v>0</v>
      </c>
      <c r="AE31" s="643">
        <v>0</v>
      </c>
      <c r="AF31" s="643">
        <v>0</v>
      </c>
      <c r="AG31" s="643">
        <v>6</v>
      </c>
      <c r="AH31" s="643">
        <v>64</v>
      </c>
      <c r="AI31" s="643">
        <v>685</v>
      </c>
      <c r="AJ31" s="643">
        <v>0</v>
      </c>
      <c r="AK31" s="643">
        <v>21</v>
      </c>
      <c r="AL31" s="643">
        <v>14</v>
      </c>
      <c r="AM31" s="643">
        <v>0</v>
      </c>
      <c r="AN31" s="643">
        <v>0</v>
      </c>
      <c r="AO31" s="643">
        <v>0</v>
      </c>
      <c r="AP31" s="644">
        <f t="shared" si="12"/>
        <v>800</v>
      </c>
      <c r="AS31" s="456"/>
      <c r="AT31" s="427"/>
      <c r="AU31" s="427"/>
      <c r="AV31" s="427"/>
      <c r="AW31" s="427"/>
      <c r="AX31" s="427"/>
      <c r="AY31" s="427"/>
      <c r="AZ31" s="427"/>
      <c r="BA31" s="427"/>
      <c r="BB31" s="427"/>
      <c r="BC31" s="427"/>
      <c r="BD31" s="427"/>
      <c r="BE31" s="427"/>
      <c r="BF31" s="427"/>
      <c r="BG31" s="427"/>
      <c r="BH31" s="427"/>
      <c r="BI31" s="427"/>
      <c r="BJ31" s="427"/>
      <c r="BK31" s="427"/>
      <c r="BL31" s="427"/>
      <c r="BM31" s="427"/>
      <c r="BN31" s="427"/>
      <c r="BO31" s="427"/>
      <c r="BP31" s="427"/>
      <c r="BQ31" s="427"/>
      <c r="BR31" s="427"/>
      <c r="BS31" s="427"/>
      <c r="BT31" s="427"/>
      <c r="BU31" s="427"/>
      <c r="BV31" s="427"/>
      <c r="BW31" s="427"/>
      <c r="BX31" s="427"/>
      <c r="BY31" s="427"/>
      <c r="BZ31" s="427"/>
      <c r="CA31" s="427"/>
      <c r="CB31" s="427"/>
      <c r="CC31" s="427"/>
      <c r="CD31" s="427"/>
      <c r="CE31" s="427"/>
      <c r="CF31" s="427"/>
      <c r="CG31" s="428"/>
      <c r="CH31" s="425"/>
      <c r="CI31" s="429"/>
      <c r="CJ31" s="429"/>
      <c r="CK31" s="429"/>
      <c r="CL31" s="429"/>
      <c r="CM31" s="429"/>
      <c r="CN31" s="429"/>
      <c r="CO31" s="429"/>
      <c r="CP31" s="429"/>
      <c r="CQ31" s="429"/>
      <c r="CR31" s="429"/>
      <c r="CS31" s="429"/>
      <c r="CT31" s="429"/>
      <c r="CU31" s="429"/>
      <c r="CV31" s="429"/>
      <c r="CW31" s="429"/>
      <c r="CX31" s="429"/>
      <c r="CY31" s="429"/>
      <c r="CZ31" s="429"/>
      <c r="DA31" s="429"/>
      <c r="DB31" s="429"/>
      <c r="DC31" s="429"/>
      <c r="DD31" s="429"/>
      <c r="DE31" s="429"/>
      <c r="DF31" s="429"/>
      <c r="DG31" s="429"/>
      <c r="DH31" s="429"/>
      <c r="DI31" s="429"/>
      <c r="DJ31" s="429"/>
      <c r="DK31" s="429"/>
      <c r="DL31" s="429"/>
      <c r="DM31" s="429"/>
      <c r="DN31" s="429"/>
      <c r="DO31" s="429"/>
      <c r="DP31" s="429"/>
      <c r="DQ31" s="429"/>
      <c r="DR31" s="429"/>
      <c r="DS31" s="429"/>
      <c r="DT31" s="429"/>
      <c r="DU31" s="429"/>
      <c r="DV31" s="428"/>
      <c r="DW31" s="428"/>
      <c r="DX31" s="428"/>
      <c r="DY31" s="428"/>
      <c r="DZ31" s="428"/>
      <c r="EA31" s="428"/>
      <c r="EB31" s="428"/>
      <c r="EC31" s="428"/>
      <c r="ED31" s="428"/>
      <c r="EE31" s="428"/>
      <c r="EF31" s="428"/>
      <c r="EG31" s="428"/>
      <c r="EH31" s="428"/>
    </row>
    <row r="32" spans="1:138" s="286" customFormat="1" ht="21" customHeight="1" x14ac:dyDescent="0.35">
      <c r="A32" s="245"/>
      <c r="B32" s="285" t="s">
        <v>76</v>
      </c>
      <c r="C32" s="643">
        <v>0</v>
      </c>
      <c r="D32" s="643">
        <v>0</v>
      </c>
      <c r="E32" s="643">
        <v>0</v>
      </c>
      <c r="F32" s="643">
        <v>0</v>
      </c>
      <c r="G32" s="643">
        <v>0</v>
      </c>
      <c r="H32" s="643">
        <v>0</v>
      </c>
      <c r="I32" s="643">
        <v>0</v>
      </c>
      <c r="J32" s="643">
        <v>0</v>
      </c>
      <c r="K32" s="643">
        <v>0</v>
      </c>
      <c r="L32" s="643">
        <v>0</v>
      </c>
      <c r="M32" s="643">
        <v>0</v>
      </c>
      <c r="N32" s="643">
        <v>0</v>
      </c>
      <c r="O32" s="643">
        <v>0</v>
      </c>
      <c r="P32" s="643">
        <v>0</v>
      </c>
      <c r="Q32" s="643">
        <v>0</v>
      </c>
      <c r="R32" s="643">
        <f t="shared" si="11"/>
        <v>0</v>
      </c>
      <c r="S32" s="643">
        <v>0</v>
      </c>
      <c r="T32" s="643">
        <v>1</v>
      </c>
      <c r="U32" s="643">
        <v>0</v>
      </c>
      <c r="V32" s="643">
        <v>0</v>
      </c>
      <c r="W32" s="643">
        <v>37</v>
      </c>
      <c r="X32" s="643">
        <v>6</v>
      </c>
      <c r="Y32" s="643">
        <v>0</v>
      </c>
      <c r="Z32" s="643">
        <v>0</v>
      </c>
      <c r="AA32" s="643">
        <v>0</v>
      </c>
      <c r="AB32" s="643">
        <v>0</v>
      </c>
      <c r="AC32" s="643">
        <v>0</v>
      </c>
      <c r="AD32" s="643">
        <v>0</v>
      </c>
      <c r="AE32" s="643">
        <v>0</v>
      </c>
      <c r="AF32" s="643">
        <v>0</v>
      </c>
      <c r="AG32" s="643">
        <v>17</v>
      </c>
      <c r="AH32" s="643">
        <v>290</v>
      </c>
      <c r="AI32" s="643">
        <v>1471</v>
      </c>
      <c r="AJ32" s="643">
        <v>0</v>
      </c>
      <c r="AK32" s="643">
        <v>15</v>
      </c>
      <c r="AL32" s="643">
        <v>13</v>
      </c>
      <c r="AM32" s="643">
        <v>0</v>
      </c>
      <c r="AN32" s="643">
        <v>0</v>
      </c>
      <c r="AO32" s="643">
        <v>0</v>
      </c>
      <c r="AP32" s="644">
        <f t="shared" si="12"/>
        <v>1850</v>
      </c>
      <c r="AS32" s="456"/>
      <c r="AT32" s="427"/>
      <c r="AU32" s="427"/>
      <c r="AV32" s="427"/>
      <c r="AW32" s="427"/>
      <c r="AX32" s="427"/>
      <c r="AY32" s="427"/>
      <c r="AZ32" s="427"/>
      <c r="BA32" s="427"/>
      <c r="BB32" s="427"/>
      <c r="BC32" s="427"/>
      <c r="BD32" s="427"/>
      <c r="BE32" s="427"/>
      <c r="BF32" s="427"/>
      <c r="BG32" s="427"/>
      <c r="BH32" s="427"/>
      <c r="BI32" s="427"/>
      <c r="BJ32" s="427"/>
      <c r="BK32" s="427"/>
      <c r="BL32" s="427"/>
      <c r="BM32" s="427"/>
      <c r="BN32" s="427"/>
      <c r="BO32" s="427"/>
      <c r="BP32" s="427"/>
      <c r="BQ32" s="427"/>
      <c r="BR32" s="427"/>
      <c r="BS32" s="427"/>
      <c r="BT32" s="427"/>
      <c r="BU32" s="427"/>
      <c r="BV32" s="427"/>
      <c r="BW32" s="427"/>
      <c r="BX32" s="427"/>
      <c r="BY32" s="427"/>
      <c r="BZ32" s="427"/>
      <c r="CA32" s="427"/>
      <c r="CB32" s="427"/>
      <c r="CC32" s="427"/>
      <c r="CD32" s="427"/>
      <c r="CE32" s="427"/>
      <c r="CF32" s="427"/>
      <c r="CG32" s="428"/>
      <c r="CH32" s="425"/>
      <c r="CI32" s="429"/>
      <c r="CJ32" s="429"/>
      <c r="CK32" s="429"/>
      <c r="CL32" s="429"/>
      <c r="CM32" s="429"/>
      <c r="CN32" s="429"/>
      <c r="CO32" s="429"/>
      <c r="CP32" s="429"/>
      <c r="CQ32" s="429"/>
      <c r="CR32" s="429"/>
      <c r="CS32" s="429"/>
      <c r="CT32" s="429"/>
      <c r="CU32" s="429"/>
      <c r="CV32" s="429"/>
      <c r="CW32" s="429"/>
      <c r="CX32" s="429"/>
      <c r="CY32" s="429"/>
      <c r="CZ32" s="429"/>
      <c r="DA32" s="429"/>
      <c r="DB32" s="429"/>
      <c r="DC32" s="429"/>
      <c r="DD32" s="429"/>
      <c r="DE32" s="429"/>
      <c r="DF32" s="429"/>
      <c r="DG32" s="429"/>
      <c r="DH32" s="429"/>
      <c r="DI32" s="429"/>
      <c r="DJ32" s="429"/>
      <c r="DK32" s="429"/>
      <c r="DL32" s="429"/>
      <c r="DM32" s="429"/>
      <c r="DN32" s="429"/>
      <c r="DO32" s="429"/>
      <c r="DP32" s="429"/>
      <c r="DQ32" s="429"/>
      <c r="DR32" s="429"/>
      <c r="DS32" s="429"/>
      <c r="DT32" s="429"/>
      <c r="DU32" s="429"/>
      <c r="DV32" s="428"/>
      <c r="DW32" s="428"/>
      <c r="DX32" s="428"/>
      <c r="DY32" s="428"/>
      <c r="DZ32" s="428"/>
      <c r="EA32" s="428"/>
      <c r="EB32" s="428"/>
      <c r="EC32" s="428"/>
      <c r="ED32" s="428"/>
      <c r="EE32" s="428"/>
      <c r="EF32" s="428"/>
      <c r="EG32" s="428"/>
      <c r="EH32" s="428"/>
    </row>
    <row r="33" spans="1:138" s="286" customFormat="1" ht="21" customHeight="1" x14ac:dyDescent="0.35">
      <c r="A33" s="245"/>
      <c r="B33" s="285" t="s">
        <v>77</v>
      </c>
      <c r="C33" s="643">
        <v>0</v>
      </c>
      <c r="D33" s="643">
        <v>0</v>
      </c>
      <c r="E33" s="643">
        <v>0</v>
      </c>
      <c r="F33" s="643">
        <v>0</v>
      </c>
      <c r="G33" s="643">
        <v>0</v>
      </c>
      <c r="H33" s="643">
        <v>0</v>
      </c>
      <c r="I33" s="643">
        <v>0</v>
      </c>
      <c r="J33" s="643">
        <v>0</v>
      </c>
      <c r="K33" s="643">
        <v>0</v>
      </c>
      <c r="L33" s="643">
        <v>0</v>
      </c>
      <c r="M33" s="643">
        <v>0</v>
      </c>
      <c r="N33" s="643">
        <v>0</v>
      </c>
      <c r="O33" s="643">
        <v>0</v>
      </c>
      <c r="P33" s="643">
        <v>0</v>
      </c>
      <c r="Q33" s="643">
        <v>0</v>
      </c>
      <c r="R33" s="643">
        <f t="shared" si="11"/>
        <v>0</v>
      </c>
      <c r="S33" s="643">
        <v>0</v>
      </c>
      <c r="T33" s="643">
        <v>47</v>
      </c>
      <c r="U33" s="643">
        <v>0</v>
      </c>
      <c r="V33" s="643">
        <v>0</v>
      </c>
      <c r="W33" s="643">
        <v>118</v>
      </c>
      <c r="X33" s="643">
        <v>42</v>
      </c>
      <c r="Y33" s="643">
        <v>0</v>
      </c>
      <c r="Z33" s="643">
        <v>4</v>
      </c>
      <c r="AA33" s="643">
        <v>0</v>
      </c>
      <c r="AB33" s="643">
        <v>0</v>
      </c>
      <c r="AC33" s="643">
        <v>0</v>
      </c>
      <c r="AD33" s="643">
        <v>0</v>
      </c>
      <c r="AE33" s="643">
        <v>0</v>
      </c>
      <c r="AF33" s="643">
        <v>0</v>
      </c>
      <c r="AG33" s="643">
        <v>93</v>
      </c>
      <c r="AH33" s="643">
        <v>924</v>
      </c>
      <c r="AI33" s="643">
        <v>5327</v>
      </c>
      <c r="AJ33" s="643">
        <v>0</v>
      </c>
      <c r="AK33" s="643">
        <v>88</v>
      </c>
      <c r="AL33" s="643">
        <v>57</v>
      </c>
      <c r="AM33" s="643">
        <v>0</v>
      </c>
      <c r="AN33" s="643">
        <v>0</v>
      </c>
      <c r="AO33" s="643">
        <v>0</v>
      </c>
      <c r="AP33" s="644">
        <f t="shared" si="12"/>
        <v>6700</v>
      </c>
      <c r="AS33" s="456"/>
      <c r="AT33" s="427"/>
      <c r="AU33" s="427"/>
      <c r="AV33" s="427"/>
      <c r="AW33" s="427"/>
      <c r="AX33" s="427"/>
      <c r="AY33" s="427"/>
      <c r="AZ33" s="427"/>
      <c r="BA33" s="427"/>
      <c r="BB33" s="427"/>
      <c r="BC33" s="427"/>
      <c r="BD33" s="427"/>
      <c r="BE33" s="427"/>
      <c r="BF33" s="427"/>
      <c r="BG33" s="427"/>
      <c r="BH33" s="427"/>
      <c r="BI33" s="427"/>
      <c r="BJ33" s="427"/>
      <c r="BK33" s="427"/>
      <c r="BL33" s="427"/>
      <c r="BM33" s="427"/>
      <c r="BN33" s="427"/>
      <c r="BO33" s="427"/>
      <c r="BP33" s="427"/>
      <c r="BQ33" s="427"/>
      <c r="BR33" s="427"/>
      <c r="BS33" s="427"/>
      <c r="BT33" s="427"/>
      <c r="BU33" s="427"/>
      <c r="BV33" s="427"/>
      <c r="BW33" s="427"/>
      <c r="BX33" s="427"/>
      <c r="BY33" s="427"/>
      <c r="BZ33" s="427"/>
      <c r="CA33" s="427"/>
      <c r="CB33" s="427"/>
      <c r="CC33" s="427"/>
      <c r="CD33" s="427"/>
      <c r="CE33" s="427"/>
      <c r="CF33" s="427"/>
      <c r="CG33" s="428"/>
      <c r="CH33" s="425"/>
      <c r="CI33" s="429"/>
      <c r="CJ33" s="429"/>
      <c r="CK33" s="429"/>
      <c r="CL33" s="429"/>
      <c r="CM33" s="429"/>
      <c r="CN33" s="429"/>
      <c r="CO33" s="429"/>
      <c r="CP33" s="429"/>
      <c r="CQ33" s="429"/>
      <c r="CR33" s="429"/>
      <c r="CS33" s="429"/>
      <c r="CT33" s="429"/>
      <c r="CU33" s="429"/>
      <c r="CV33" s="429"/>
      <c r="CW33" s="429"/>
      <c r="CX33" s="429"/>
      <c r="CY33" s="429"/>
      <c r="CZ33" s="429"/>
      <c r="DA33" s="429"/>
      <c r="DB33" s="429"/>
      <c r="DC33" s="429"/>
      <c r="DD33" s="429"/>
      <c r="DE33" s="429"/>
      <c r="DF33" s="429"/>
      <c r="DG33" s="429"/>
      <c r="DH33" s="429"/>
      <c r="DI33" s="429"/>
      <c r="DJ33" s="429"/>
      <c r="DK33" s="429"/>
      <c r="DL33" s="429"/>
      <c r="DM33" s="429"/>
      <c r="DN33" s="429"/>
      <c r="DO33" s="429"/>
      <c r="DP33" s="429"/>
      <c r="DQ33" s="429"/>
      <c r="DR33" s="429"/>
      <c r="DS33" s="429"/>
      <c r="DT33" s="429"/>
      <c r="DU33" s="429"/>
      <c r="DV33" s="428"/>
      <c r="DW33" s="428"/>
      <c r="DX33" s="428"/>
      <c r="DY33" s="428"/>
      <c r="DZ33" s="428"/>
      <c r="EA33" s="428"/>
      <c r="EB33" s="428"/>
      <c r="EC33" s="428"/>
      <c r="ED33" s="428"/>
      <c r="EE33" s="428"/>
      <c r="EF33" s="428"/>
      <c r="EG33" s="428"/>
      <c r="EH33" s="428"/>
    </row>
    <row r="34" spans="1:138" s="286" customFormat="1" ht="21" customHeight="1" x14ac:dyDescent="0.35">
      <c r="A34" s="245"/>
      <c r="B34" s="285" t="s">
        <v>78</v>
      </c>
      <c r="C34" s="643">
        <v>0</v>
      </c>
      <c r="D34" s="643">
        <v>0</v>
      </c>
      <c r="E34" s="643">
        <v>0</v>
      </c>
      <c r="F34" s="643">
        <v>0</v>
      </c>
      <c r="G34" s="643">
        <v>0</v>
      </c>
      <c r="H34" s="643">
        <v>0</v>
      </c>
      <c r="I34" s="643">
        <v>0</v>
      </c>
      <c r="J34" s="643">
        <v>0</v>
      </c>
      <c r="K34" s="643">
        <v>0</v>
      </c>
      <c r="L34" s="643">
        <v>0</v>
      </c>
      <c r="M34" s="643">
        <v>0</v>
      </c>
      <c r="N34" s="643">
        <v>0</v>
      </c>
      <c r="O34" s="643">
        <v>0</v>
      </c>
      <c r="P34" s="643">
        <v>0</v>
      </c>
      <c r="Q34" s="643">
        <v>0</v>
      </c>
      <c r="R34" s="643">
        <f t="shared" si="11"/>
        <v>0</v>
      </c>
      <c r="S34" s="643">
        <v>0</v>
      </c>
      <c r="T34" s="643">
        <v>0</v>
      </c>
      <c r="U34" s="643">
        <v>0</v>
      </c>
      <c r="V34" s="643">
        <v>0</v>
      </c>
      <c r="W34" s="643">
        <v>164</v>
      </c>
      <c r="X34" s="643">
        <v>6</v>
      </c>
      <c r="Y34" s="643">
        <v>0</v>
      </c>
      <c r="Z34" s="643">
        <v>1</v>
      </c>
      <c r="AA34" s="643">
        <v>0</v>
      </c>
      <c r="AB34" s="643">
        <v>0</v>
      </c>
      <c r="AC34" s="643">
        <v>0</v>
      </c>
      <c r="AD34" s="643">
        <v>0</v>
      </c>
      <c r="AE34" s="643">
        <v>4</v>
      </c>
      <c r="AF34" s="643">
        <v>0</v>
      </c>
      <c r="AG34" s="643">
        <v>28</v>
      </c>
      <c r="AH34" s="643">
        <v>600</v>
      </c>
      <c r="AI34" s="643">
        <v>1927</v>
      </c>
      <c r="AJ34" s="643">
        <v>0</v>
      </c>
      <c r="AK34" s="643">
        <v>43</v>
      </c>
      <c r="AL34" s="643">
        <v>30</v>
      </c>
      <c r="AM34" s="643">
        <v>0</v>
      </c>
      <c r="AN34" s="643">
        <v>0</v>
      </c>
      <c r="AO34" s="643">
        <v>0</v>
      </c>
      <c r="AP34" s="644">
        <f t="shared" si="12"/>
        <v>2803</v>
      </c>
      <c r="AS34" s="456"/>
      <c r="AT34" s="427"/>
      <c r="AU34" s="427"/>
      <c r="AV34" s="427"/>
      <c r="AW34" s="427"/>
      <c r="AX34" s="427"/>
      <c r="AY34" s="427"/>
      <c r="AZ34" s="427"/>
      <c r="BA34" s="427"/>
      <c r="BB34" s="427"/>
      <c r="BC34" s="427"/>
      <c r="BD34" s="427"/>
      <c r="BE34" s="427"/>
      <c r="BF34" s="427"/>
      <c r="BG34" s="427"/>
      <c r="BH34" s="427"/>
      <c r="BI34" s="427"/>
      <c r="BJ34" s="427"/>
      <c r="BK34" s="427"/>
      <c r="BL34" s="427"/>
      <c r="BM34" s="427"/>
      <c r="BN34" s="427"/>
      <c r="BO34" s="427"/>
      <c r="BP34" s="427"/>
      <c r="BQ34" s="427"/>
      <c r="BR34" s="427"/>
      <c r="BS34" s="427"/>
      <c r="BT34" s="427"/>
      <c r="BU34" s="427"/>
      <c r="BV34" s="427"/>
      <c r="BW34" s="427"/>
      <c r="BX34" s="427"/>
      <c r="BY34" s="427"/>
      <c r="BZ34" s="427"/>
      <c r="CA34" s="427"/>
      <c r="CB34" s="427"/>
      <c r="CC34" s="427"/>
      <c r="CD34" s="427"/>
      <c r="CE34" s="427"/>
      <c r="CF34" s="427"/>
      <c r="CG34" s="428"/>
      <c r="CH34" s="425"/>
      <c r="CI34" s="429"/>
      <c r="CJ34" s="429"/>
      <c r="CK34" s="429"/>
      <c r="CL34" s="429"/>
      <c r="CM34" s="429"/>
      <c r="CN34" s="429"/>
      <c r="CO34" s="429"/>
      <c r="CP34" s="429"/>
      <c r="CQ34" s="429"/>
      <c r="CR34" s="429"/>
      <c r="CS34" s="429"/>
      <c r="CT34" s="429"/>
      <c r="CU34" s="429"/>
      <c r="CV34" s="429"/>
      <c r="CW34" s="429"/>
      <c r="CX34" s="429"/>
      <c r="CY34" s="429"/>
      <c r="CZ34" s="429"/>
      <c r="DA34" s="429"/>
      <c r="DB34" s="429"/>
      <c r="DC34" s="429"/>
      <c r="DD34" s="429"/>
      <c r="DE34" s="429"/>
      <c r="DF34" s="429"/>
      <c r="DG34" s="429"/>
      <c r="DH34" s="429"/>
      <c r="DI34" s="429"/>
      <c r="DJ34" s="429"/>
      <c r="DK34" s="429"/>
      <c r="DL34" s="429"/>
      <c r="DM34" s="429"/>
      <c r="DN34" s="429"/>
      <c r="DO34" s="429"/>
      <c r="DP34" s="429"/>
      <c r="DQ34" s="429"/>
      <c r="DR34" s="429"/>
      <c r="DS34" s="429"/>
      <c r="DT34" s="429"/>
      <c r="DU34" s="429"/>
      <c r="DV34" s="428"/>
      <c r="DW34" s="428"/>
      <c r="DX34" s="428"/>
      <c r="DY34" s="428"/>
      <c r="DZ34" s="428"/>
      <c r="EA34" s="428"/>
      <c r="EB34" s="428"/>
      <c r="EC34" s="428"/>
      <c r="ED34" s="428"/>
      <c r="EE34" s="428"/>
      <c r="EF34" s="428"/>
      <c r="EG34" s="428"/>
      <c r="EH34" s="428"/>
    </row>
    <row r="35" spans="1:138" s="286" customFormat="1" ht="21" customHeight="1" x14ac:dyDescent="0.35">
      <c r="A35" s="245"/>
      <c r="B35" s="285" t="s">
        <v>79</v>
      </c>
      <c r="C35" s="643">
        <v>0</v>
      </c>
      <c r="D35" s="643">
        <v>0</v>
      </c>
      <c r="E35" s="643">
        <v>0</v>
      </c>
      <c r="F35" s="643">
        <v>0</v>
      </c>
      <c r="G35" s="643">
        <v>0</v>
      </c>
      <c r="H35" s="643">
        <v>0</v>
      </c>
      <c r="I35" s="643">
        <v>0</v>
      </c>
      <c r="J35" s="643">
        <v>0</v>
      </c>
      <c r="K35" s="643">
        <v>0</v>
      </c>
      <c r="L35" s="643">
        <v>0</v>
      </c>
      <c r="M35" s="643">
        <v>0</v>
      </c>
      <c r="N35" s="643">
        <v>0</v>
      </c>
      <c r="O35" s="643">
        <v>0</v>
      </c>
      <c r="P35" s="643">
        <v>0</v>
      </c>
      <c r="Q35" s="643">
        <v>0</v>
      </c>
      <c r="R35" s="643">
        <f t="shared" si="11"/>
        <v>0</v>
      </c>
      <c r="S35" s="643">
        <v>0</v>
      </c>
      <c r="T35" s="643">
        <v>4</v>
      </c>
      <c r="U35" s="643">
        <v>0</v>
      </c>
      <c r="V35" s="643">
        <v>0</v>
      </c>
      <c r="W35" s="643">
        <v>23</v>
      </c>
      <c r="X35" s="643">
        <v>12</v>
      </c>
      <c r="Y35" s="643">
        <v>0</v>
      </c>
      <c r="Z35" s="643">
        <v>0</v>
      </c>
      <c r="AA35" s="643">
        <v>0</v>
      </c>
      <c r="AB35" s="643">
        <v>0</v>
      </c>
      <c r="AC35" s="643">
        <v>0</v>
      </c>
      <c r="AD35" s="643">
        <v>0</v>
      </c>
      <c r="AE35" s="643">
        <v>11</v>
      </c>
      <c r="AF35" s="643">
        <v>0</v>
      </c>
      <c r="AG35" s="643">
        <v>59</v>
      </c>
      <c r="AH35" s="643">
        <v>335</v>
      </c>
      <c r="AI35" s="643">
        <v>2599</v>
      </c>
      <c r="AJ35" s="643">
        <v>114</v>
      </c>
      <c r="AK35" s="643">
        <v>89</v>
      </c>
      <c r="AL35" s="643">
        <v>20</v>
      </c>
      <c r="AM35" s="643">
        <v>0</v>
      </c>
      <c r="AN35" s="643">
        <v>0</v>
      </c>
      <c r="AO35" s="643">
        <v>0</v>
      </c>
      <c r="AP35" s="644">
        <f t="shared" si="12"/>
        <v>3266</v>
      </c>
      <c r="AS35" s="456"/>
      <c r="AT35" s="427"/>
      <c r="AU35" s="427"/>
      <c r="AV35" s="427"/>
      <c r="AW35" s="427"/>
      <c r="AX35" s="427"/>
      <c r="AY35" s="427"/>
      <c r="AZ35" s="427"/>
      <c r="BA35" s="427"/>
      <c r="BB35" s="427"/>
      <c r="BC35" s="427"/>
      <c r="BD35" s="427"/>
      <c r="BE35" s="427"/>
      <c r="BF35" s="427"/>
      <c r="BG35" s="427"/>
      <c r="BH35" s="427"/>
      <c r="BI35" s="427"/>
      <c r="BJ35" s="427"/>
      <c r="BK35" s="427"/>
      <c r="BL35" s="427"/>
      <c r="BM35" s="427"/>
      <c r="BN35" s="427"/>
      <c r="BO35" s="427"/>
      <c r="BP35" s="427"/>
      <c r="BQ35" s="427"/>
      <c r="BR35" s="427"/>
      <c r="BS35" s="427"/>
      <c r="BT35" s="427"/>
      <c r="BU35" s="427"/>
      <c r="BV35" s="427"/>
      <c r="BW35" s="427"/>
      <c r="BX35" s="427"/>
      <c r="BY35" s="427"/>
      <c r="BZ35" s="427"/>
      <c r="CA35" s="427"/>
      <c r="CB35" s="427"/>
      <c r="CC35" s="427"/>
      <c r="CD35" s="427"/>
      <c r="CE35" s="427"/>
      <c r="CF35" s="427"/>
      <c r="CG35" s="428"/>
      <c r="CH35" s="425"/>
      <c r="CI35" s="429"/>
      <c r="CJ35" s="429"/>
      <c r="CK35" s="429"/>
      <c r="CL35" s="429"/>
      <c r="CM35" s="429"/>
      <c r="CN35" s="429"/>
      <c r="CO35" s="429"/>
      <c r="CP35" s="429"/>
      <c r="CQ35" s="429"/>
      <c r="CR35" s="429"/>
      <c r="CS35" s="429"/>
      <c r="CT35" s="429"/>
      <c r="CU35" s="429"/>
      <c r="CV35" s="429"/>
      <c r="CW35" s="429"/>
      <c r="CX35" s="429"/>
      <c r="CY35" s="429"/>
      <c r="CZ35" s="429"/>
      <c r="DA35" s="429"/>
      <c r="DB35" s="429"/>
      <c r="DC35" s="429"/>
      <c r="DD35" s="429"/>
      <c r="DE35" s="429"/>
      <c r="DF35" s="429"/>
      <c r="DG35" s="429"/>
      <c r="DH35" s="429"/>
      <c r="DI35" s="429"/>
      <c r="DJ35" s="429"/>
      <c r="DK35" s="429"/>
      <c r="DL35" s="429"/>
      <c r="DM35" s="429"/>
      <c r="DN35" s="429"/>
      <c r="DO35" s="429"/>
      <c r="DP35" s="429"/>
      <c r="DQ35" s="429"/>
      <c r="DR35" s="429"/>
      <c r="DS35" s="429"/>
      <c r="DT35" s="429"/>
      <c r="DU35" s="429"/>
      <c r="DV35" s="428"/>
      <c r="DW35" s="428"/>
      <c r="DX35" s="428"/>
      <c r="DY35" s="428"/>
      <c r="DZ35" s="428"/>
      <c r="EA35" s="428"/>
      <c r="EB35" s="428"/>
      <c r="EC35" s="428"/>
      <c r="ED35" s="428"/>
      <c r="EE35" s="428"/>
      <c r="EF35" s="428"/>
      <c r="EG35" s="428"/>
      <c r="EH35" s="428"/>
    </row>
    <row r="36" spans="1:138" s="286" customFormat="1" ht="21" customHeight="1" x14ac:dyDescent="0.35">
      <c r="A36" s="245"/>
      <c r="B36" s="285" t="s">
        <v>80</v>
      </c>
      <c r="C36" s="643">
        <v>0</v>
      </c>
      <c r="D36" s="643">
        <v>0</v>
      </c>
      <c r="E36" s="643">
        <v>0</v>
      </c>
      <c r="F36" s="643">
        <v>0</v>
      </c>
      <c r="G36" s="643">
        <v>0</v>
      </c>
      <c r="H36" s="643">
        <v>0</v>
      </c>
      <c r="I36" s="643">
        <v>0</v>
      </c>
      <c r="J36" s="643">
        <v>0</v>
      </c>
      <c r="K36" s="643">
        <v>0</v>
      </c>
      <c r="L36" s="643">
        <v>0</v>
      </c>
      <c r="M36" s="643">
        <v>0</v>
      </c>
      <c r="N36" s="643">
        <v>0</v>
      </c>
      <c r="O36" s="643">
        <v>0</v>
      </c>
      <c r="P36" s="643">
        <v>0</v>
      </c>
      <c r="Q36" s="643">
        <v>0</v>
      </c>
      <c r="R36" s="643">
        <f t="shared" si="11"/>
        <v>0</v>
      </c>
      <c r="S36" s="643">
        <v>0</v>
      </c>
      <c r="T36" s="643">
        <v>0</v>
      </c>
      <c r="U36" s="643">
        <v>0</v>
      </c>
      <c r="V36" s="643">
        <v>0</v>
      </c>
      <c r="W36" s="643">
        <v>13</v>
      </c>
      <c r="X36" s="643">
        <v>5</v>
      </c>
      <c r="Y36" s="643">
        <v>0</v>
      </c>
      <c r="Z36" s="643">
        <v>0</v>
      </c>
      <c r="AA36" s="643">
        <v>0</v>
      </c>
      <c r="AB36" s="643">
        <v>0</v>
      </c>
      <c r="AC36" s="643">
        <v>0</v>
      </c>
      <c r="AD36" s="643">
        <v>0</v>
      </c>
      <c r="AE36" s="643">
        <v>0</v>
      </c>
      <c r="AF36" s="643">
        <v>0</v>
      </c>
      <c r="AG36" s="643">
        <v>2</v>
      </c>
      <c r="AH36" s="643">
        <v>223</v>
      </c>
      <c r="AI36" s="643">
        <v>937</v>
      </c>
      <c r="AJ36" s="643">
        <v>0</v>
      </c>
      <c r="AK36" s="643">
        <v>98</v>
      </c>
      <c r="AL36" s="643">
        <v>17</v>
      </c>
      <c r="AM36" s="643">
        <v>0</v>
      </c>
      <c r="AN36" s="643">
        <v>0</v>
      </c>
      <c r="AO36" s="643">
        <v>0</v>
      </c>
      <c r="AP36" s="644">
        <f t="shared" si="12"/>
        <v>1295</v>
      </c>
      <c r="AS36" s="456"/>
      <c r="AT36" s="427"/>
      <c r="AU36" s="427"/>
      <c r="AV36" s="427"/>
      <c r="AW36" s="427"/>
      <c r="AX36" s="427"/>
      <c r="AY36" s="427"/>
      <c r="AZ36" s="427"/>
      <c r="BA36" s="427"/>
      <c r="BB36" s="427"/>
      <c r="BC36" s="427"/>
      <c r="BD36" s="427"/>
      <c r="BE36" s="427"/>
      <c r="BF36" s="427"/>
      <c r="BG36" s="427"/>
      <c r="BH36" s="427"/>
      <c r="BI36" s="427"/>
      <c r="BJ36" s="427"/>
      <c r="BK36" s="427"/>
      <c r="BL36" s="427"/>
      <c r="BM36" s="427"/>
      <c r="BN36" s="427"/>
      <c r="BO36" s="427"/>
      <c r="BP36" s="427"/>
      <c r="BQ36" s="427"/>
      <c r="BR36" s="427"/>
      <c r="BS36" s="427"/>
      <c r="BT36" s="427"/>
      <c r="BU36" s="427"/>
      <c r="BV36" s="427"/>
      <c r="BW36" s="427"/>
      <c r="BX36" s="427"/>
      <c r="BY36" s="427"/>
      <c r="BZ36" s="427"/>
      <c r="CA36" s="427"/>
      <c r="CB36" s="427"/>
      <c r="CC36" s="427"/>
      <c r="CD36" s="427"/>
      <c r="CE36" s="427"/>
      <c r="CF36" s="427"/>
      <c r="CG36" s="428"/>
      <c r="CH36" s="425"/>
      <c r="CI36" s="429"/>
      <c r="CJ36" s="429"/>
      <c r="CK36" s="429"/>
      <c r="CL36" s="429"/>
      <c r="CM36" s="429"/>
      <c r="CN36" s="429"/>
      <c r="CO36" s="429"/>
      <c r="CP36" s="429"/>
      <c r="CQ36" s="429"/>
      <c r="CR36" s="429"/>
      <c r="CS36" s="429"/>
      <c r="CT36" s="429"/>
      <c r="CU36" s="429"/>
      <c r="CV36" s="429"/>
      <c r="CW36" s="429"/>
      <c r="CX36" s="429"/>
      <c r="CY36" s="429"/>
      <c r="CZ36" s="429"/>
      <c r="DA36" s="429"/>
      <c r="DB36" s="429"/>
      <c r="DC36" s="429"/>
      <c r="DD36" s="429"/>
      <c r="DE36" s="429"/>
      <c r="DF36" s="429"/>
      <c r="DG36" s="429"/>
      <c r="DH36" s="429"/>
      <c r="DI36" s="429"/>
      <c r="DJ36" s="429"/>
      <c r="DK36" s="429"/>
      <c r="DL36" s="429"/>
      <c r="DM36" s="429"/>
      <c r="DN36" s="429"/>
      <c r="DO36" s="429"/>
      <c r="DP36" s="429"/>
      <c r="DQ36" s="429"/>
      <c r="DR36" s="429"/>
      <c r="DS36" s="429"/>
      <c r="DT36" s="429"/>
      <c r="DU36" s="429"/>
      <c r="DV36" s="428"/>
      <c r="DW36" s="428"/>
      <c r="DX36" s="428"/>
      <c r="DY36" s="428"/>
      <c r="DZ36" s="428"/>
      <c r="EA36" s="428"/>
      <c r="EB36" s="428"/>
      <c r="EC36" s="428"/>
      <c r="ED36" s="428"/>
      <c r="EE36" s="428"/>
      <c r="EF36" s="428"/>
      <c r="EG36" s="428"/>
      <c r="EH36" s="428"/>
    </row>
    <row r="37" spans="1:138" s="286" customFormat="1" ht="21" customHeight="1" x14ac:dyDescent="0.35">
      <c r="A37" s="245"/>
      <c r="B37" s="285" t="s">
        <v>81</v>
      </c>
      <c r="C37" s="643">
        <v>0</v>
      </c>
      <c r="D37" s="643">
        <v>0</v>
      </c>
      <c r="E37" s="643">
        <v>0</v>
      </c>
      <c r="F37" s="643">
        <v>0</v>
      </c>
      <c r="G37" s="643">
        <v>0</v>
      </c>
      <c r="H37" s="643">
        <v>0</v>
      </c>
      <c r="I37" s="643">
        <v>0</v>
      </c>
      <c r="J37" s="643">
        <v>0</v>
      </c>
      <c r="K37" s="643">
        <v>0</v>
      </c>
      <c r="L37" s="643">
        <v>0</v>
      </c>
      <c r="M37" s="643">
        <v>0</v>
      </c>
      <c r="N37" s="643">
        <v>0</v>
      </c>
      <c r="O37" s="643">
        <v>0</v>
      </c>
      <c r="P37" s="643">
        <v>0</v>
      </c>
      <c r="Q37" s="643">
        <v>0</v>
      </c>
      <c r="R37" s="643">
        <f t="shared" si="11"/>
        <v>0</v>
      </c>
      <c r="S37" s="643">
        <v>0</v>
      </c>
      <c r="T37" s="643">
        <v>2</v>
      </c>
      <c r="U37" s="643">
        <v>0</v>
      </c>
      <c r="V37" s="643">
        <v>0</v>
      </c>
      <c r="W37" s="643">
        <v>23</v>
      </c>
      <c r="X37" s="643">
        <v>5</v>
      </c>
      <c r="Y37" s="643">
        <v>0</v>
      </c>
      <c r="Z37" s="643">
        <v>0</v>
      </c>
      <c r="AA37" s="643">
        <v>0</v>
      </c>
      <c r="AB37" s="643">
        <v>0</v>
      </c>
      <c r="AC37" s="643">
        <v>0</v>
      </c>
      <c r="AD37" s="643">
        <v>0</v>
      </c>
      <c r="AE37" s="643">
        <v>0</v>
      </c>
      <c r="AF37" s="643">
        <v>0</v>
      </c>
      <c r="AG37" s="643">
        <v>20</v>
      </c>
      <c r="AH37" s="643">
        <v>222</v>
      </c>
      <c r="AI37" s="643">
        <v>692</v>
      </c>
      <c r="AJ37" s="643">
        <v>0</v>
      </c>
      <c r="AK37" s="643">
        <v>31</v>
      </c>
      <c r="AL37" s="643">
        <v>30</v>
      </c>
      <c r="AM37" s="643">
        <v>0</v>
      </c>
      <c r="AN37" s="643">
        <v>0</v>
      </c>
      <c r="AO37" s="643">
        <v>0</v>
      </c>
      <c r="AP37" s="644">
        <f t="shared" si="12"/>
        <v>1025</v>
      </c>
      <c r="AS37" s="456"/>
      <c r="AT37" s="427"/>
      <c r="AU37" s="427"/>
      <c r="AV37" s="427"/>
      <c r="AW37" s="427"/>
      <c r="AX37" s="427"/>
      <c r="AY37" s="427"/>
      <c r="AZ37" s="427"/>
      <c r="BA37" s="427"/>
      <c r="BB37" s="427"/>
      <c r="BC37" s="427"/>
      <c r="BD37" s="427"/>
      <c r="BE37" s="427"/>
      <c r="BF37" s="427"/>
      <c r="BG37" s="427"/>
      <c r="BH37" s="427"/>
      <c r="BI37" s="427"/>
      <c r="BJ37" s="427"/>
      <c r="BK37" s="427"/>
      <c r="BL37" s="427"/>
      <c r="BM37" s="427"/>
      <c r="BN37" s="427"/>
      <c r="BO37" s="427"/>
      <c r="BP37" s="427"/>
      <c r="BQ37" s="427"/>
      <c r="BR37" s="427"/>
      <c r="BS37" s="427"/>
      <c r="BT37" s="427"/>
      <c r="BU37" s="427"/>
      <c r="BV37" s="427"/>
      <c r="BW37" s="427"/>
      <c r="BX37" s="427"/>
      <c r="BY37" s="427"/>
      <c r="BZ37" s="427"/>
      <c r="CA37" s="427"/>
      <c r="CB37" s="427"/>
      <c r="CC37" s="427"/>
      <c r="CD37" s="427"/>
      <c r="CE37" s="427"/>
      <c r="CF37" s="427"/>
      <c r="CG37" s="428"/>
      <c r="CH37" s="425"/>
      <c r="CI37" s="429"/>
      <c r="CJ37" s="429"/>
      <c r="CK37" s="429"/>
      <c r="CL37" s="429"/>
      <c r="CM37" s="429"/>
      <c r="CN37" s="429"/>
      <c r="CO37" s="429"/>
      <c r="CP37" s="429"/>
      <c r="CQ37" s="429"/>
      <c r="CR37" s="429"/>
      <c r="CS37" s="429"/>
      <c r="CT37" s="429"/>
      <c r="CU37" s="429"/>
      <c r="CV37" s="429"/>
      <c r="CW37" s="429"/>
      <c r="CX37" s="429"/>
      <c r="CY37" s="429"/>
      <c r="CZ37" s="429"/>
      <c r="DA37" s="429"/>
      <c r="DB37" s="429"/>
      <c r="DC37" s="429"/>
      <c r="DD37" s="429"/>
      <c r="DE37" s="429"/>
      <c r="DF37" s="429"/>
      <c r="DG37" s="429"/>
      <c r="DH37" s="429"/>
      <c r="DI37" s="429"/>
      <c r="DJ37" s="429"/>
      <c r="DK37" s="429"/>
      <c r="DL37" s="429"/>
      <c r="DM37" s="429"/>
      <c r="DN37" s="429"/>
      <c r="DO37" s="429"/>
      <c r="DP37" s="429"/>
      <c r="DQ37" s="429"/>
      <c r="DR37" s="429"/>
      <c r="DS37" s="429"/>
      <c r="DT37" s="429"/>
      <c r="DU37" s="429"/>
      <c r="DV37" s="428"/>
      <c r="DW37" s="428"/>
      <c r="DX37" s="428"/>
      <c r="DY37" s="428"/>
      <c r="DZ37" s="428"/>
      <c r="EA37" s="428"/>
      <c r="EB37" s="428"/>
      <c r="EC37" s="428"/>
      <c r="ED37" s="428"/>
      <c r="EE37" s="428"/>
      <c r="EF37" s="428"/>
      <c r="EG37" s="428"/>
      <c r="EH37" s="428"/>
    </row>
    <row r="38" spans="1:138" s="286" customFormat="1" ht="42" customHeight="1" x14ac:dyDescent="0.35">
      <c r="A38" s="743" t="s">
        <v>279</v>
      </c>
      <c r="B38" s="725"/>
      <c r="C38" s="647">
        <v>0</v>
      </c>
      <c r="D38" s="647">
        <v>0</v>
      </c>
      <c r="E38" s="647">
        <v>0</v>
      </c>
      <c r="F38" s="647">
        <v>0</v>
      </c>
      <c r="G38" s="647">
        <v>0</v>
      </c>
      <c r="H38" s="647">
        <v>0</v>
      </c>
      <c r="I38" s="647">
        <v>0</v>
      </c>
      <c r="J38" s="647">
        <v>0</v>
      </c>
      <c r="K38" s="647">
        <v>0</v>
      </c>
      <c r="L38" s="647">
        <v>0</v>
      </c>
      <c r="M38" s="647">
        <v>0</v>
      </c>
      <c r="N38" s="647">
        <v>0</v>
      </c>
      <c r="O38" s="647">
        <v>0</v>
      </c>
      <c r="P38" s="647">
        <v>0</v>
      </c>
      <c r="Q38" s="647">
        <v>0</v>
      </c>
      <c r="R38" s="647">
        <f t="shared" si="11"/>
        <v>0</v>
      </c>
      <c r="S38" s="647">
        <v>0</v>
      </c>
      <c r="T38" s="647">
        <v>0</v>
      </c>
      <c r="U38" s="647">
        <v>0</v>
      </c>
      <c r="V38" s="647">
        <v>0</v>
      </c>
      <c r="W38" s="647">
        <v>0</v>
      </c>
      <c r="X38" s="647">
        <v>0</v>
      </c>
      <c r="Y38" s="647">
        <v>0</v>
      </c>
      <c r="Z38" s="647">
        <v>0</v>
      </c>
      <c r="AA38" s="647">
        <v>0</v>
      </c>
      <c r="AB38" s="647">
        <v>0</v>
      </c>
      <c r="AC38" s="647">
        <v>0</v>
      </c>
      <c r="AD38" s="647">
        <v>0</v>
      </c>
      <c r="AE38" s="647">
        <v>0</v>
      </c>
      <c r="AF38" s="647">
        <v>0</v>
      </c>
      <c r="AG38" s="647">
        <v>0</v>
      </c>
      <c r="AH38" s="647">
        <v>0</v>
      </c>
      <c r="AI38" s="647">
        <v>0</v>
      </c>
      <c r="AJ38" s="647">
        <v>0</v>
      </c>
      <c r="AK38" s="647">
        <v>0</v>
      </c>
      <c r="AL38" s="647">
        <v>0</v>
      </c>
      <c r="AM38" s="647">
        <v>0</v>
      </c>
      <c r="AN38" s="647">
        <v>0</v>
      </c>
      <c r="AO38" s="647">
        <v>0</v>
      </c>
      <c r="AP38" s="648">
        <f t="shared" si="12"/>
        <v>0</v>
      </c>
      <c r="AS38" s="456"/>
      <c r="AT38" s="427"/>
      <c r="AU38" s="427"/>
      <c r="AV38" s="427"/>
      <c r="AW38" s="427"/>
      <c r="AX38" s="427"/>
      <c r="AY38" s="427"/>
      <c r="AZ38" s="427"/>
      <c r="BA38" s="427"/>
      <c r="BB38" s="427"/>
      <c r="BC38" s="427"/>
      <c r="BD38" s="427"/>
      <c r="BE38" s="427"/>
      <c r="BF38" s="427"/>
      <c r="BG38" s="427"/>
      <c r="BH38" s="427"/>
      <c r="BI38" s="427"/>
      <c r="BJ38" s="427"/>
      <c r="BK38" s="427"/>
      <c r="BL38" s="427"/>
      <c r="BM38" s="427"/>
      <c r="BN38" s="427"/>
      <c r="BO38" s="427"/>
      <c r="BP38" s="427"/>
      <c r="BQ38" s="427"/>
      <c r="BR38" s="427"/>
      <c r="BS38" s="427"/>
      <c r="BT38" s="427"/>
      <c r="BU38" s="427"/>
      <c r="BV38" s="427"/>
      <c r="BW38" s="427"/>
      <c r="BX38" s="427"/>
      <c r="BY38" s="427"/>
      <c r="BZ38" s="427"/>
      <c r="CA38" s="427"/>
      <c r="CB38" s="427"/>
      <c r="CC38" s="427"/>
      <c r="CD38" s="427"/>
      <c r="CE38" s="427"/>
      <c r="CF38" s="427"/>
      <c r="CG38" s="428"/>
      <c r="CH38" s="425"/>
      <c r="CI38" s="429"/>
      <c r="CJ38" s="429"/>
      <c r="CK38" s="429"/>
      <c r="CL38" s="429"/>
      <c r="CM38" s="429"/>
      <c r="CN38" s="429"/>
      <c r="CO38" s="429"/>
      <c r="CP38" s="429"/>
      <c r="CQ38" s="429"/>
      <c r="CR38" s="429"/>
      <c r="CS38" s="429"/>
      <c r="CT38" s="429"/>
      <c r="CU38" s="429"/>
      <c r="CV38" s="429"/>
      <c r="CW38" s="429"/>
      <c r="CX38" s="429"/>
      <c r="CY38" s="429"/>
      <c r="CZ38" s="429"/>
      <c r="DA38" s="429"/>
      <c r="DB38" s="429"/>
      <c r="DC38" s="429"/>
      <c r="DD38" s="429"/>
      <c r="DE38" s="429"/>
      <c r="DF38" s="429"/>
      <c r="DG38" s="429"/>
      <c r="DH38" s="429"/>
      <c r="DI38" s="429"/>
      <c r="DJ38" s="429"/>
      <c r="DK38" s="429"/>
      <c r="DL38" s="429"/>
      <c r="DM38" s="429"/>
      <c r="DN38" s="429"/>
      <c r="DO38" s="429"/>
      <c r="DP38" s="429"/>
      <c r="DQ38" s="429"/>
      <c r="DR38" s="429"/>
      <c r="DS38" s="429"/>
      <c r="DT38" s="429"/>
      <c r="DU38" s="429"/>
      <c r="DV38" s="428"/>
      <c r="DW38" s="428"/>
      <c r="DX38" s="428"/>
      <c r="DY38" s="428"/>
      <c r="DZ38" s="428"/>
      <c r="EA38" s="428"/>
      <c r="EB38" s="428"/>
      <c r="EC38" s="428"/>
      <c r="ED38" s="428"/>
      <c r="EE38" s="428"/>
      <c r="EF38" s="428"/>
      <c r="EG38" s="428"/>
      <c r="EH38" s="428"/>
    </row>
    <row r="39" spans="1:138" s="283" customFormat="1" ht="33.9" customHeight="1" x14ac:dyDescent="0.35">
      <c r="A39" s="761" t="s">
        <v>296</v>
      </c>
      <c r="B39" s="762"/>
      <c r="C39" s="645">
        <f t="shared" ref="C39:AP39" si="13">C40+C42+C50+C55+C61+C65</f>
        <v>0</v>
      </c>
      <c r="D39" s="645">
        <f t="shared" si="13"/>
        <v>0</v>
      </c>
      <c r="E39" s="645">
        <f t="shared" si="13"/>
        <v>0</v>
      </c>
      <c r="F39" s="645">
        <f t="shared" si="13"/>
        <v>0</v>
      </c>
      <c r="G39" s="645">
        <f t="shared" si="13"/>
        <v>0</v>
      </c>
      <c r="H39" s="645">
        <f t="shared" si="13"/>
        <v>0</v>
      </c>
      <c r="I39" s="645">
        <f t="shared" si="13"/>
        <v>0</v>
      </c>
      <c r="J39" s="645">
        <f t="shared" si="13"/>
        <v>0</v>
      </c>
      <c r="K39" s="645">
        <f t="shared" si="13"/>
        <v>0</v>
      </c>
      <c r="L39" s="645">
        <f t="shared" si="13"/>
        <v>0</v>
      </c>
      <c r="M39" s="645">
        <f t="shared" si="13"/>
        <v>0</v>
      </c>
      <c r="N39" s="645">
        <f t="shared" si="13"/>
        <v>0</v>
      </c>
      <c r="O39" s="645">
        <f t="shared" si="13"/>
        <v>0</v>
      </c>
      <c r="P39" s="645">
        <f t="shared" si="13"/>
        <v>0</v>
      </c>
      <c r="Q39" s="645">
        <f t="shared" si="13"/>
        <v>48</v>
      </c>
      <c r="R39" s="645">
        <f t="shared" si="13"/>
        <v>48</v>
      </c>
      <c r="S39" s="645">
        <f t="shared" si="13"/>
        <v>149</v>
      </c>
      <c r="T39" s="645">
        <f t="shared" si="13"/>
        <v>373</v>
      </c>
      <c r="U39" s="645">
        <f t="shared" si="13"/>
        <v>42</v>
      </c>
      <c r="V39" s="645">
        <f t="shared" si="13"/>
        <v>0</v>
      </c>
      <c r="W39" s="645">
        <f t="shared" si="13"/>
        <v>1657</v>
      </c>
      <c r="X39" s="645">
        <f t="shared" si="13"/>
        <v>538</v>
      </c>
      <c r="Y39" s="645">
        <f t="shared" si="13"/>
        <v>86</v>
      </c>
      <c r="Z39" s="645">
        <f t="shared" si="13"/>
        <v>94</v>
      </c>
      <c r="AA39" s="645">
        <f t="shared" si="13"/>
        <v>0</v>
      </c>
      <c r="AB39" s="645">
        <f t="shared" si="13"/>
        <v>58</v>
      </c>
      <c r="AC39" s="645">
        <f t="shared" si="13"/>
        <v>74</v>
      </c>
      <c r="AD39" s="645">
        <f t="shared" si="13"/>
        <v>157</v>
      </c>
      <c r="AE39" s="645">
        <f t="shared" si="13"/>
        <v>136</v>
      </c>
      <c r="AF39" s="645">
        <f t="shared" si="13"/>
        <v>0</v>
      </c>
      <c r="AG39" s="645">
        <f t="shared" si="13"/>
        <v>1298</v>
      </c>
      <c r="AH39" s="645">
        <f t="shared" si="13"/>
        <v>23990</v>
      </c>
      <c r="AI39" s="645">
        <f t="shared" si="13"/>
        <v>55749</v>
      </c>
      <c r="AJ39" s="645">
        <f t="shared" si="13"/>
        <v>4704</v>
      </c>
      <c r="AK39" s="645">
        <f t="shared" si="13"/>
        <v>2004</v>
      </c>
      <c r="AL39" s="645">
        <f t="shared" si="13"/>
        <v>586</v>
      </c>
      <c r="AM39" s="645">
        <f t="shared" si="13"/>
        <v>312</v>
      </c>
      <c r="AN39" s="645">
        <f t="shared" si="13"/>
        <v>0</v>
      </c>
      <c r="AO39" s="645">
        <f t="shared" si="13"/>
        <v>0</v>
      </c>
      <c r="AP39" s="646">
        <f t="shared" si="13"/>
        <v>92055</v>
      </c>
      <c r="AS39" s="457"/>
      <c r="AT39" s="427"/>
      <c r="AU39" s="427"/>
      <c r="AV39" s="427"/>
      <c r="AW39" s="427"/>
      <c r="AX39" s="427"/>
      <c r="AY39" s="427"/>
      <c r="AZ39" s="427"/>
      <c r="BA39" s="427"/>
      <c r="BB39" s="427"/>
      <c r="BC39" s="427"/>
      <c r="BD39" s="427"/>
      <c r="BE39" s="427"/>
      <c r="BF39" s="427"/>
      <c r="BG39" s="427"/>
      <c r="BH39" s="427"/>
      <c r="BI39" s="427"/>
      <c r="BJ39" s="427"/>
      <c r="BK39" s="427"/>
      <c r="BL39" s="427"/>
      <c r="BM39" s="427"/>
      <c r="BN39" s="427"/>
      <c r="BO39" s="427"/>
      <c r="BP39" s="427"/>
      <c r="BQ39" s="427"/>
      <c r="BR39" s="427"/>
      <c r="BS39" s="427"/>
      <c r="BT39" s="427"/>
      <c r="BU39" s="427"/>
      <c r="BV39" s="427"/>
      <c r="BW39" s="427"/>
      <c r="BX39" s="427"/>
      <c r="BY39" s="427"/>
      <c r="BZ39" s="427"/>
      <c r="CA39" s="427"/>
      <c r="CB39" s="427"/>
      <c r="CC39" s="427"/>
      <c r="CD39" s="427"/>
      <c r="CE39" s="427"/>
      <c r="CF39" s="427"/>
      <c r="CG39" s="424"/>
      <c r="CH39" s="431"/>
      <c r="CI39" s="429"/>
      <c r="CJ39" s="429"/>
      <c r="CK39" s="429"/>
      <c r="CL39" s="429"/>
      <c r="CM39" s="429"/>
      <c r="CN39" s="429"/>
      <c r="CO39" s="429"/>
      <c r="CP39" s="429"/>
      <c r="CQ39" s="429"/>
      <c r="CR39" s="429"/>
      <c r="CS39" s="429"/>
      <c r="CT39" s="429"/>
      <c r="CU39" s="429"/>
      <c r="CV39" s="429"/>
      <c r="CW39" s="429"/>
      <c r="CX39" s="429"/>
      <c r="CY39" s="429"/>
      <c r="CZ39" s="429"/>
      <c r="DA39" s="429"/>
      <c r="DB39" s="429"/>
      <c r="DC39" s="429"/>
      <c r="DD39" s="429"/>
      <c r="DE39" s="429"/>
      <c r="DF39" s="429"/>
      <c r="DG39" s="429"/>
      <c r="DH39" s="429"/>
      <c r="DI39" s="429"/>
      <c r="DJ39" s="429"/>
      <c r="DK39" s="429"/>
      <c r="DL39" s="429"/>
      <c r="DM39" s="429"/>
      <c r="DN39" s="429"/>
      <c r="DO39" s="429"/>
      <c r="DP39" s="429"/>
      <c r="DQ39" s="429"/>
      <c r="DR39" s="429"/>
      <c r="DS39" s="429"/>
      <c r="DT39" s="429"/>
      <c r="DU39" s="429"/>
      <c r="DV39" s="424"/>
      <c r="DW39" s="424"/>
      <c r="DX39" s="424"/>
      <c r="DY39" s="424"/>
      <c r="DZ39" s="424"/>
      <c r="EA39" s="424"/>
      <c r="EB39" s="424"/>
      <c r="EC39" s="424"/>
      <c r="ED39" s="424"/>
      <c r="EE39" s="424"/>
      <c r="EF39" s="424"/>
      <c r="EG39" s="424"/>
      <c r="EH39" s="424"/>
    </row>
    <row r="40" spans="1:138" s="291" customFormat="1" ht="26.4" customHeight="1" x14ac:dyDescent="0.35">
      <c r="A40" s="289" t="s">
        <v>82</v>
      </c>
      <c r="B40" s="290"/>
      <c r="C40" s="647">
        <f t="shared" ref="C40:AP40" si="14">C41</f>
        <v>0</v>
      </c>
      <c r="D40" s="647">
        <f t="shared" si="14"/>
        <v>0</v>
      </c>
      <c r="E40" s="647">
        <f t="shared" si="14"/>
        <v>0</v>
      </c>
      <c r="F40" s="647">
        <f t="shared" si="14"/>
        <v>0</v>
      </c>
      <c r="G40" s="647">
        <f t="shared" si="14"/>
        <v>0</v>
      </c>
      <c r="H40" s="647">
        <f t="shared" si="14"/>
        <v>0</v>
      </c>
      <c r="I40" s="647">
        <f t="shared" si="14"/>
        <v>0</v>
      </c>
      <c r="J40" s="647">
        <f t="shared" si="14"/>
        <v>0</v>
      </c>
      <c r="K40" s="647">
        <f t="shared" si="14"/>
        <v>0</v>
      </c>
      <c r="L40" s="647">
        <f t="shared" si="14"/>
        <v>0</v>
      </c>
      <c r="M40" s="647">
        <f t="shared" si="14"/>
        <v>0</v>
      </c>
      <c r="N40" s="647">
        <f t="shared" si="14"/>
        <v>0</v>
      </c>
      <c r="O40" s="647">
        <f t="shared" si="14"/>
        <v>0</v>
      </c>
      <c r="P40" s="647">
        <f t="shared" si="14"/>
        <v>0</v>
      </c>
      <c r="Q40" s="647">
        <f t="shared" si="14"/>
        <v>0</v>
      </c>
      <c r="R40" s="647">
        <f t="shared" si="14"/>
        <v>0</v>
      </c>
      <c r="S40" s="647">
        <f t="shared" si="14"/>
        <v>0</v>
      </c>
      <c r="T40" s="647">
        <f t="shared" si="14"/>
        <v>2</v>
      </c>
      <c r="U40" s="647">
        <f t="shared" si="14"/>
        <v>0</v>
      </c>
      <c r="V40" s="647">
        <f t="shared" si="14"/>
        <v>0</v>
      </c>
      <c r="W40" s="647">
        <f t="shared" si="14"/>
        <v>71</v>
      </c>
      <c r="X40" s="647">
        <f t="shared" si="14"/>
        <v>18</v>
      </c>
      <c r="Y40" s="647">
        <f t="shared" si="14"/>
        <v>0</v>
      </c>
      <c r="Z40" s="647">
        <f t="shared" si="14"/>
        <v>0</v>
      </c>
      <c r="AA40" s="647">
        <f t="shared" si="14"/>
        <v>0</v>
      </c>
      <c r="AB40" s="647">
        <f t="shared" si="14"/>
        <v>0</v>
      </c>
      <c r="AC40" s="647">
        <f t="shared" si="14"/>
        <v>0</v>
      </c>
      <c r="AD40" s="647">
        <f t="shared" si="14"/>
        <v>0</v>
      </c>
      <c r="AE40" s="647">
        <f t="shared" si="14"/>
        <v>1</v>
      </c>
      <c r="AF40" s="647">
        <f t="shared" si="14"/>
        <v>0</v>
      </c>
      <c r="AG40" s="647">
        <f t="shared" si="14"/>
        <v>54</v>
      </c>
      <c r="AH40" s="647">
        <f t="shared" si="14"/>
        <v>1993</v>
      </c>
      <c r="AI40" s="647">
        <f t="shared" si="14"/>
        <v>5165</v>
      </c>
      <c r="AJ40" s="647">
        <f t="shared" si="14"/>
        <v>14</v>
      </c>
      <c r="AK40" s="647">
        <f t="shared" si="14"/>
        <v>101</v>
      </c>
      <c r="AL40" s="647">
        <f t="shared" si="14"/>
        <v>21</v>
      </c>
      <c r="AM40" s="647">
        <f t="shared" si="14"/>
        <v>0</v>
      </c>
      <c r="AN40" s="647">
        <f t="shared" si="14"/>
        <v>0</v>
      </c>
      <c r="AO40" s="647">
        <f t="shared" si="14"/>
        <v>0</v>
      </c>
      <c r="AP40" s="648">
        <f t="shared" si="14"/>
        <v>7440</v>
      </c>
      <c r="AS40" s="458"/>
      <c r="AT40" s="427"/>
      <c r="AU40" s="427"/>
      <c r="AV40" s="427"/>
      <c r="AW40" s="427"/>
      <c r="AX40" s="427"/>
      <c r="AY40" s="427"/>
      <c r="AZ40" s="427"/>
      <c r="BA40" s="427"/>
      <c r="BB40" s="427"/>
      <c r="BC40" s="427"/>
      <c r="BD40" s="427"/>
      <c r="BE40" s="427"/>
      <c r="BF40" s="427"/>
      <c r="BG40" s="427"/>
      <c r="BH40" s="427"/>
      <c r="BI40" s="427"/>
      <c r="BJ40" s="427"/>
      <c r="BK40" s="427"/>
      <c r="BL40" s="427"/>
      <c r="BM40" s="427"/>
      <c r="BN40" s="427"/>
      <c r="BO40" s="427"/>
      <c r="BP40" s="427"/>
      <c r="BQ40" s="427"/>
      <c r="BR40" s="427"/>
      <c r="BS40" s="427"/>
      <c r="BT40" s="427"/>
      <c r="BU40" s="427"/>
      <c r="BV40" s="427"/>
      <c r="BW40" s="427"/>
      <c r="BX40" s="427"/>
      <c r="BY40" s="427"/>
      <c r="BZ40" s="427"/>
      <c r="CA40" s="427"/>
      <c r="CB40" s="427"/>
      <c r="CC40" s="427"/>
      <c r="CD40" s="427"/>
      <c r="CE40" s="427"/>
      <c r="CF40" s="427"/>
      <c r="CG40" s="424"/>
      <c r="CH40" s="431"/>
      <c r="CI40" s="429"/>
      <c r="CJ40" s="429"/>
      <c r="CK40" s="429"/>
      <c r="CL40" s="429"/>
      <c r="CM40" s="429"/>
      <c r="CN40" s="429"/>
      <c r="CO40" s="429"/>
      <c r="CP40" s="429"/>
      <c r="CQ40" s="429"/>
      <c r="CR40" s="429"/>
      <c r="CS40" s="429"/>
      <c r="CT40" s="429"/>
      <c r="CU40" s="429"/>
      <c r="CV40" s="429"/>
      <c r="CW40" s="429"/>
      <c r="CX40" s="429"/>
      <c r="CY40" s="429"/>
      <c r="CZ40" s="429"/>
      <c r="DA40" s="429"/>
      <c r="DB40" s="429"/>
      <c r="DC40" s="429"/>
      <c r="DD40" s="429"/>
      <c r="DE40" s="429"/>
      <c r="DF40" s="429"/>
      <c r="DG40" s="429"/>
      <c r="DH40" s="429"/>
      <c r="DI40" s="429"/>
      <c r="DJ40" s="429"/>
      <c r="DK40" s="429"/>
      <c r="DL40" s="429"/>
      <c r="DM40" s="429"/>
      <c r="DN40" s="429"/>
      <c r="DO40" s="429"/>
      <c r="DP40" s="429"/>
      <c r="DQ40" s="429"/>
      <c r="DR40" s="429"/>
      <c r="DS40" s="429"/>
      <c r="DT40" s="429"/>
      <c r="DU40" s="429"/>
      <c r="DV40" s="437"/>
      <c r="DW40" s="437"/>
      <c r="DX40" s="437"/>
      <c r="DY40" s="437"/>
      <c r="DZ40" s="437"/>
      <c r="EA40" s="437"/>
      <c r="EB40" s="437"/>
      <c r="EC40" s="437"/>
      <c r="ED40" s="437"/>
      <c r="EE40" s="437"/>
      <c r="EF40" s="437"/>
      <c r="EG40" s="437"/>
      <c r="EH40" s="437"/>
    </row>
    <row r="41" spans="1:138" s="286" customFormat="1" ht="21" customHeight="1" x14ac:dyDescent="0.35">
      <c r="A41" s="293"/>
      <c r="B41" s="285" t="s">
        <v>83</v>
      </c>
      <c r="C41" s="643">
        <v>0</v>
      </c>
      <c r="D41" s="643">
        <v>0</v>
      </c>
      <c r="E41" s="643">
        <v>0</v>
      </c>
      <c r="F41" s="643">
        <v>0</v>
      </c>
      <c r="G41" s="643">
        <v>0</v>
      </c>
      <c r="H41" s="643">
        <v>0</v>
      </c>
      <c r="I41" s="643">
        <v>0</v>
      </c>
      <c r="J41" s="643">
        <v>0</v>
      </c>
      <c r="K41" s="643">
        <v>0</v>
      </c>
      <c r="L41" s="643">
        <v>0</v>
      </c>
      <c r="M41" s="643">
        <v>0</v>
      </c>
      <c r="N41" s="643">
        <v>0</v>
      </c>
      <c r="O41" s="643">
        <v>0</v>
      </c>
      <c r="P41" s="643">
        <v>0</v>
      </c>
      <c r="Q41" s="643">
        <v>0</v>
      </c>
      <c r="R41" s="643">
        <f t="shared" ref="R41" si="15">SUM(E41:Q41)</f>
        <v>0</v>
      </c>
      <c r="S41" s="643">
        <v>0</v>
      </c>
      <c r="T41" s="643">
        <v>2</v>
      </c>
      <c r="U41" s="643">
        <v>0</v>
      </c>
      <c r="V41" s="643">
        <v>0</v>
      </c>
      <c r="W41" s="643">
        <v>71</v>
      </c>
      <c r="X41" s="643">
        <v>18</v>
      </c>
      <c r="Y41" s="643">
        <v>0</v>
      </c>
      <c r="Z41" s="643">
        <v>0</v>
      </c>
      <c r="AA41" s="643">
        <v>0</v>
      </c>
      <c r="AB41" s="643">
        <v>0</v>
      </c>
      <c r="AC41" s="643">
        <v>0</v>
      </c>
      <c r="AD41" s="643">
        <v>0</v>
      </c>
      <c r="AE41" s="643">
        <v>1</v>
      </c>
      <c r="AF41" s="643">
        <v>0</v>
      </c>
      <c r="AG41" s="643">
        <v>54</v>
      </c>
      <c r="AH41" s="643">
        <v>1993</v>
      </c>
      <c r="AI41" s="643">
        <v>5165</v>
      </c>
      <c r="AJ41" s="643">
        <v>14</v>
      </c>
      <c r="AK41" s="643">
        <v>101</v>
      </c>
      <c r="AL41" s="643">
        <v>21</v>
      </c>
      <c r="AM41" s="643">
        <v>0</v>
      </c>
      <c r="AN41" s="643">
        <v>0</v>
      </c>
      <c r="AO41" s="643">
        <v>0</v>
      </c>
      <c r="AP41" s="644">
        <f>SUM(S41:AO41)+R41+C41+D41</f>
        <v>7440</v>
      </c>
      <c r="AS41" s="456"/>
      <c r="AT41" s="427"/>
      <c r="AU41" s="427"/>
      <c r="AV41" s="427"/>
      <c r="AW41" s="427"/>
      <c r="AX41" s="427"/>
      <c r="AY41" s="427"/>
      <c r="AZ41" s="427"/>
      <c r="BA41" s="427"/>
      <c r="BB41" s="427"/>
      <c r="BC41" s="427"/>
      <c r="BD41" s="427"/>
      <c r="BE41" s="427"/>
      <c r="BF41" s="427"/>
      <c r="BG41" s="427"/>
      <c r="BH41" s="427"/>
      <c r="BI41" s="427"/>
      <c r="BJ41" s="427"/>
      <c r="BK41" s="427"/>
      <c r="BL41" s="427"/>
      <c r="BM41" s="427"/>
      <c r="BN41" s="427"/>
      <c r="BO41" s="427"/>
      <c r="BP41" s="427"/>
      <c r="BQ41" s="427"/>
      <c r="BR41" s="427"/>
      <c r="BS41" s="427"/>
      <c r="BT41" s="427"/>
      <c r="BU41" s="427"/>
      <c r="BV41" s="427"/>
      <c r="BW41" s="427"/>
      <c r="BX41" s="427"/>
      <c r="BY41" s="427"/>
      <c r="BZ41" s="427"/>
      <c r="CA41" s="427"/>
      <c r="CB41" s="427"/>
      <c r="CC41" s="427"/>
      <c r="CD41" s="427"/>
      <c r="CE41" s="427"/>
      <c r="CF41" s="427"/>
      <c r="CG41" s="428"/>
      <c r="CH41" s="425"/>
      <c r="CI41" s="429"/>
      <c r="CJ41" s="429"/>
      <c r="CK41" s="429"/>
      <c r="CL41" s="429"/>
      <c r="CM41" s="429"/>
      <c r="CN41" s="429"/>
      <c r="CO41" s="429"/>
      <c r="CP41" s="429"/>
      <c r="CQ41" s="429"/>
      <c r="CR41" s="429"/>
      <c r="CS41" s="429"/>
      <c r="CT41" s="429"/>
      <c r="CU41" s="429"/>
      <c r="CV41" s="429"/>
      <c r="CW41" s="429"/>
      <c r="CX41" s="429"/>
      <c r="CY41" s="429"/>
      <c r="CZ41" s="429"/>
      <c r="DA41" s="429"/>
      <c r="DB41" s="429"/>
      <c r="DC41" s="429"/>
      <c r="DD41" s="429"/>
      <c r="DE41" s="429"/>
      <c r="DF41" s="429"/>
      <c r="DG41" s="429"/>
      <c r="DH41" s="429"/>
      <c r="DI41" s="429"/>
      <c r="DJ41" s="429"/>
      <c r="DK41" s="429"/>
      <c r="DL41" s="429"/>
      <c r="DM41" s="429"/>
      <c r="DN41" s="429"/>
      <c r="DO41" s="429"/>
      <c r="DP41" s="429"/>
      <c r="DQ41" s="429"/>
      <c r="DR41" s="429"/>
      <c r="DS41" s="429"/>
      <c r="DT41" s="429"/>
      <c r="DU41" s="429"/>
      <c r="DV41" s="428"/>
      <c r="DW41" s="428"/>
      <c r="DX41" s="428"/>
      <c r="DY41" s="428"/>
      <c r="DZ41" s="428"/>
      <c r="EA41" s="428"/>
      <c r="EB41" s="428"/>
      <c r="EC41" s="428"/>
      <c r="ED41" s="428"/>
      <c r="EE41" s="428"/>
      <c r="EF41" s="428"/>
      <c r="EG41" s="428"/>
      <c r="EH41" s="428"/>
    </row>
    <row r="42" spans="1:138" s="291" customFormat="1" ht="26.4" customHeight="1" x14ac:dyDescent="0.35">
      <c r="A42" s="289" t="s">
        <v>84</v>
      </c>
      <c r="B42" s="294"/>
      <c r="C42" s="647">
        <f t="shared" ref="C42:AO42" si="16">SUM(C43:C49)</f>
        <v>0</v>
      </c>
      <c r="D42" s="647">
        <f t="shared" si="16"/>
        <v>0</v>
      </c>
      <c r="E42" s="647">
        <f t="shared" si="16"/>
        <v>0</v>
      </c>
      <c r="F42" s="647">
        <f t="shared" si="16"/>
        <v>0</v>
      </c>
      <c r="G42" s="647">
        <f t="shared" si="16"/>
        <v>0</v>
      </c>
      <c r="H42" s="647">
        <f t="shared" si="16"/>
        <v>0</v>
      </c>
      <c r="I42" s="647">
        <f t="shared" si="16"/>
        <v>0</v>
      </c>
      <c r="J42" s="647">
        <f t="shared" si="16"/>
        <v>0</v>
      </c>
      <c r="K42" s="647">
        <f t="shared" si="16"/>
        <v>0</v>
      </c>
      <c r="L42" s="647">
        <f t="shared" si="16"/>
        <v>0</v>
      </c>
      <c r="M42" s="647">
        <f t="shared" si="16"/>
        <v>0</v>
      </c>
      <c r="N42" s="647">
        <f t="shared" si="16"/>
        <v>0</v>
      </c>
      <c r="O42" s="647">
        <f t="shared" si="16"/>
        <v>0</v>
      </c>
      <c r="P42" s="647">
        <f t="shared" si="16"/>
        <v>0</v>
      </c>
      <c r="Q42" s="647">
        <f t="shared" si="16"/>
        <v>36</v>
      </c>
      <c r="R42" s="647">
        <f t="shared" ref="R42" si="17">SUM(R43:R49)</f>
        <v>36</v>
      </c>
      <c r="S42" s="647">
        <f t="shared" si="16"/>
        <v>3</v>
      </c>
      <c r="T42" s="647">
        <f t="shared" si="16"/>
        <v>108</v>
      </c>
      <c r="U42" s="647">
        <f t="shared" si="16"/>
        <v>38</v>
      </c>
      <c r="V42" s="647">
        <f t="shared" si="16"/>
        <v>0</v>
      </c>
      <c r="W42" s="647">
        <f t="shared" si="16"/>
        <v>642</v>
      </c>
      <c r="X42" s="647">
        <f t="shared" si="16"/>
        <v>142</v>
      </c>
      <c r="Y42" s="647">
        <f t="shared" si="16"/>
        <v>36</v>
      </c>
      <c r="Z42" s="647">
        <f t="shared" si="16"/>
        <v>20</v>
      </c>
      <c r="AA42" s="647">
        <f t="shared" si="16"/>
        <v>0</v>
      </c>
      <c r="AB42" s="647">
        <f t="shared" si="16"/>
        <v>36</v>
      </c>
      <c r="AC42" s="647">
        <f t="shared" si="16"/>
        <v>74</v>
      </c>
      <c r="AD42" s="647">
        <f t="shared" si="16"/>
        <v>76</v>
      </c>
      <c r="AE42" s="647">
        <f t="shared" si="16"/>
        <v>6</v>
      </c>
      <c r="AF42" s="647">
        <f t="shared" si="16"/>
        <v>0</v>
      </c>
      <c r="AG42" s="647">
        <f t="shared" si="16"/>
        <v>735</v>
      </c>
      <c r="AH42" s="647">
        <f t="shared" si="16"/>
        <v>8056</v>
      </c>
      <c r="AI42" s="647">
        <f t="shared" si="16"/>
        <v>21073</v>
      </c>
      <c r="AJ42" s="647">
        <f t="shared" si="16"/>
        <v>672</v>
      </c>
      <c r="AK42" s="647">
        <f t="shared" si="16"/>
        <v>998</v>
      </c>
      <c r="AL42" s="647">
        <f t="shared" si="16"/>
        <v>143</v>
      </c>
      <c r="AM42" s="647">
        <f t="shared" si="16"/>
        <v>101</v>
      </c>
      <c r="AN42" s="647">
        <f t="shared" si="16"/>
        <v>0</v>
      </c>
      <c r="AO42" s="647">
        <f t="shared" si="16"/>
        <v>0</v>
      </c>
      <c r="AP42" s="648">
        <f t="shared" ref="AP42" si="18">SUM(AP43:AP49)</f>
        <v>32995</v>
      </c>
      <c r="AS42" s="458"/>
      <c r="AT42" s="427"/>
      <c r="AU42" s="427"/>
      <c r="AV42" s="427"/>
      <c r="AW42" s="427"/>
      <c r="AX42" s="427"/>
      <c r="AY42" s="427"/>
      <c r="AZ42" s="427"/>
      <c r="BA42" s="427"/>
      <c r="BB42" s="427"/>
      <c r="BC42" s="427"/>
      <c r="BD42" s="427"/>
      <c r="BE42" s="427"/>
      <c r="BF42" s="427"/>
      <c r="BG42" s="427"/>
      <c r="BH42" s="427"/>
      <c r="BI42" s="427"/>
      <c r="BJ42" s="427"/>
      <c r="BK42" s="427"/>
      <c r="BL42" s="427"/>
      <c r="BM42" s="427"/>
      <c r="BN42" s="427"/>
      <c r="BO42" s="427"/>
      <c r="BP42" s="427"/>
      <c r="BQ42" s="427"/>
      <c r="BR42" s="427"/>
      <c r="BS42" s="427"/>
      <c r="BT42" s="427"/>
      <c r="BU42" s="427"/>
      <c r="BV42" s="427"/>
      <c r="BW42" s="427"/>
      <c r="BX42" s="427"/>
      <c r="BY42" s="427"/>
      <c r="BZ42" s="427"/>
      <c r="CA42" s="427"/>
      <c r="CB42" s="427"/>
      <c r="CC42" s="427"/>
      <c r="CD42" s="427"/>
      <c r="CE42" s="427"/>
      <c r="CF42" s="427"/>
      <c r="CG42" s="424"/>
      <c r="CH42" s="431"/>
      <c r="CI42" s="429"/>
      <c r="CJ42" s="429"/>
      <c r="CK42" s="429"/>
      <c r="CL42" s="429"/>
      <c r="CM42" s="429"/>
      <c r="CN42" s="429"/>
      <c r="CO42" s="429"/>
      <c r="CP42" s="429"/>
      <c r="CQ42" s="429"/>
      <c r="CR42" s="429"/>
      <c r="CS42" s="429"/>
      <c r="CT42" s="429"/>
      <c r="CU42" s="429"/>
      <c r="CV42" s="429"/>
      <c r="CW42" s="429"/>
      <c r="CX42" s="429"/>
      <c r="CY42" s="429"/>
      <c r="CZ42" s="429"/>
      <c r="DA42" s="429"/>
      <c r="DB42" s="429"/>
      <c r="DC42" s="429"/>
      <c r="DD42" s="429"/>
      <c r="DE42" s="429"/>
      <c r="DF42" s="429"/>
      <c r="DG42" s="429"/>
      <c r="DH42" s="429"/>
      <c r="DI42" s="429"/>
      <c r="DJ42" s="429"/>
      <c r="DK42" s="429"/>
      <c r="DL42" s="429"/>
      <c r="DM42" s="429"/>
      <c r="DN42" s="429"/>
      <c r="DO42" s="429"/>
      <c r="DP42" s="429"/>
      <c r="DQ42" s="429"/>
      <c r="DR42" s="429"/>
      <c r="DS42" s="429"/>
      <c r="DT42" s="429"/>
      <c r="DU42" s="429"/>
      <c r="DV42" s="437"/>
      <c r="DW42" s="437"/>
      <c r="DX42" s="437"/>
      <c r="DY42" s="437"/>
      <c r="DZ42" s="437"/>
      <c r="EA42" s="437"/>
      <c r="EB42" s="437"/>
      <c r="EC42" s="437"/>
      <c r="ED42" s="437"/>
      <c r="EE42" s="437"/>
      <c r="EF42" s="437"/>
      <c r="EG42" s="437"/>
      <c r="EH42" s="437"/>
    </row>
    <row r="43" spans="1:138" s="414" customFormat="1" ht="21.75" customHeight="1" x14ac:dyDescent="0.35">
      <c r="A43" s="412"/>
      <c r="B43" s="413" t="s">
        <v>85</v>
      </c>
      <c r="C43" s="643">
        <v>0</v>
      </c>
      <c r="D43" s="643">
        <v>0</v>
      </c>
      <c r="E43" s="643">
        <v>0</v>
      </c>
      <c r="F43" s="643">
        <v>0</v>
      </c>
      <c r="G43" s="643">
        <v>0</v>
      </c>
      <c r="H43" s="643">
        <v>0</v>
      </c>
      <c r="I43" s="643">
        <v>0</v>
      </c>
      <c r="J43" s="643">
        <v>0</v>
      </c>
      <c r="K43" s="643">
        <v>0</v>
      </c>
      <c r="L43" s="643">
        <v>0</v>
      </c>
      <c r="M43" s="643">
        <v>0</v>
      </c>
      <c r="N43" s="643">
        <v>0</v>
      </c>
      <c r="O43" s="643">
        <v>0</v>
      </c>
      <c r="P43" s="643">
        <v>0</v>
      </c>
      <c r="Q43" s="643">
        <v>0</v>
      </c>
      <c r="R43" s="643">
        <f t="shared" ref="R43:R49" si="19">SUM(E43:Q43)</f>
        <v>0</v>
      </c>
      <c r="S43" s="643">
        <v>0</v>
      </c>
      <c r="T43" s="643">
        <v>0</v>
      </c>
      <c r="U43" s="643">
        <v>0</v>
      </c>
      <c r="V43" s="643">
        <v>0</v>
      </c>
      <c r="W43" s="643">
        <v>60</v>
      </c>
      <c r="X43" s="643">
        <v>42</v>
      </c>
      <c r="Y43" s="643">
        <v>0</v>
      </c>
      <c r="Z43" s="643">
        <v>0</v>
      </c>
      <c r="AA43" s="643">
        <v>0</v>
      </c>
      <c r="AB43" s="643">
        <v>0</v>
      </c>
      <c r="AC43" s="643">
        <v>0</v>
      </c>
      <c r="AD43" s="643">
        <v>0</v>
      </c>
      <c r="AE43" s="643">
        <v>0</v>
      </c>
      <c r="AF43" s="643">
        <v>0</v>
      </c>
      <c r="AG43" s="643">
        <v>9</v>
      </c>
      <c r="AH43" s="643">
        <v>263</v>
      </c>
      <c r="AI43" s="643">
        <v>1697</v>
      </c>
      <c r="AJ43" s="643">
        <v>5</v>
      </c>
      <c r="AK43" s="643">
        <v>23</v>
      </c>
      <c r="AL43" s="643">
        <v>0</v>
      </c>
      <c r="AM43" s="643">
        <v>0</v>
      </c>
      <c r="AN43" s="643">
        <v>0</v>
      </c>
      <c r="AO43" s="643">
        <v>0</v>
      </c>
      <c r="AP43" s="644">
        <f t="shared" ref="AP43:AP49" si="20">SUM(S43:AO43)+R43+C43+D43</f>
        <v>2099</v>
      </c>
      <c r="AS43" s="456"/>
      <c r="AT43" s="427"/>
      <c r="AU43" s="427"/>
      <c r="AV43" s="427"/>
      <c r="AW43" s="427"/>
      <c r="AX43" s="427"/>
      <c r="AY43" s="427"/>
      <c r="AZ43" s="427"/>
      <c r="BA43" s="427"/>
      <c r="BB43" s="427"/>
      <c r="BC43" s="427"/>
      <c r="BD43" s="427"/>
      <c r="BE43" s="427"/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7"/>
      <c r="BR43" s="427"/>
      <c r="BS43" s="427"/>
      <c r="BT43" s="427"/>
      <c r="BU43" s="427"/>
      <c r="BV43" s="427"/>
      <c r="BW43" s="427"/>
      <c r="BX43" s="427"/>
      <c r="BY43" s="427"/>
      <c r="BZ43" s="427"/>
      <c r="CA43" s="427"/>
      <c r="CB43" s="427"/>
      <c r="CC43" s="427"/>
      <c r="CD43" s="427"/>
      <c r="CE43" s="427"/>
      <c r="CF43" s="427"/>
      <c r="CG43" s="428"/>
      <c r="CH43" s="425"/>
      <c r="CI43" s="429"/>
      <c r="CJ43" s="429"/>
      <c r="CK43" s="429"/>
      <c r="CL43" s="429"/>
      <c r="CM43" s="429"/>
      <c r="CN43" s="429"/>
      <c r="CO43" s="429"/>
      <c r="CP43" s="429"/>
      <c r="CQ43" s="429"/>
      <c r="CR43" s="429"/>
      <c r="CS43" s="429"/>
      <c r="CT43" s="429"/>
      <c r="CU43" s="429"/>
      <c r="CV43" s="429"/>
      <c r="CW43" s="429"/>
      <c r="CX43" s="429"/>
      <c r="CY43" s="429"/>
      <c r="CZ43" s="429"/>
      <c r="DA43" s="429"/>
      <c r="DB43" s="429"/>
      <c r="DC43" s="429"/>
      <c r="DD43" s="429"/>
      <c r="DE43" s="429"/>
      <c r="DF43" s="429"/>
      <c r="DG43" s="429"/>
      <c r="DH43" s="429"/>
      <c r="DI43" s="429"/>
      <c r="DJ43" s="429"/>
      <c r="DK43" s="429"/>
      <c r="DL43" s="429"/>
      <c r="DM43" s="429"/>
      <c r="DN43" s="429"/>
      <c r="DO43" s="429"/>
      <c r="DP43" s="429"/>
      <c r="DQ43" s="429"/>
      <c r="DR43" s="429"/>
      <c r="DS43" s="429"/>
      <c r="DT43" s="429"/>
      <c r="DU43" s="429"/>
      <c r="DV43" s="428"/>
      <c r="DW43" s="428"/>
      <c r="DX43" s="428"/>
      <c r="DY43" s="428"/>
      <c r="DZ43" s="428"/>
      <c r="EA43" s="428"/>
      <c r="EB43" s="428"/>
      <c r="EC43" s="428"/>
      <c r="ED43" s="428"/>
      <c r="EE43" s="428"/>
      <c r="EF43" s="428"/>
      <c r="EG43" s="428"/>
      <c r="EH43" s="428"/>
    </row>
    <row r="44" spans="1:138" s="286" customFormat="1" ht="21" customHeight="1" x14ac:dyDescent="0.35">
      <c r="A44" s="245"/>
      <c r="B44" s="285" t="s">
        <v>86</v>
      </c>
      <c r="C44" s="643">
        <v>0</v>
      </c>
      <c r="D44" s="643">
        <v>0</v>
      </c>
      <c r="E44" s="643">
        <v>0</v>
      </c>
      <c r="F44" s="643">
        <v>0</v>
      </c>
      <c r="G44" s="643">
        <v>0</v>
      </c>
      <c r="H44" s="643">
        <v>0</v>
      </c>
      <c r="I44" s="643">
        <v>0</v>
      </c>
      <c r="J44" s="643">
        <v>0</v>
      </c>
      <c r="K44" s="643">
        <v>0</v>
      </c>
      <c r="L44" s="643">
        <v>0</v>
      </c>
      <c r="M44" s="643">
        <v>0</v>
      </c>
      <c r="N44" s="643">
        <v>0</v>
      </c>
      <c r="O44" s="643">
        <v>0</v>
      </c>
      <c r="P44" s="643">
        <v>0</v>
      </c>
      <c r="Q44" s="643">
        <v>18</v>
      </c>
      <c r="R44" s="643">
        <f t="shared" si="19"/>
        <v>18</v>
      </c>
      <c r="S44" s="643">
        <v>0</v>
      </c>
      <c r="T44" s="643">
        <v>67</v>
      </c>
      <c r="U44" s="643">
        <v>0</v>
      </c>
      <c r="V44" s="643">
        <v>0</v>
      </c>
      <c r="W44" s="643">
        <v>274</v>
      </c>
      <c r="X44" s="643">
        <v>8</v>
      </c>
      <c r="Y44" s="643">
        <v>27</v>
      </c>
      <c r="Z44" s="643">
        <v>3</v>
      </c>
      <c r="AA44" s="643">
        <v>0</v>
      </c>
      <c r="AB44" s="643">
        <v>32</v>
      </c>
      <c r="AC44" s="643">
        <v>74</v>
      </c>
      <c r="AD44" s="643">
        <v>0</v>
      </c>
      <c r="AE44" s="643">
        <v>0</v>
      </c>
      <c r="AF44" s="643">
        <v>0</v>
      </c>
      <c r="AG44" s="643">
        <v>440</v>
      </c>
      <c r="AH44" s="643">
        <v>2748</v>
      </c>
      <c r="AI44" s="643">
        <v>5806</v>
      </c>
      <c r="AJ44" s="643">
        <v>215</v>
      </c>
      <c r="AK44" s="643">
        <v>322</v>
      </c>
      <c r="AL44" s="643">
        <v>34</v>
      </c>
      <c r="AM44" s="643">
        <v>0</v>
      </c>
      <c r="AN44" s="643">
        <v>0</v>
      </c>
      <c r="AO44" s="643">
        <v>0</v>
      </c>
      <c r="AP44" s="644">
        <f t="shared" si="20"/>
        <v>10068</v>
      </c>
      <c r="AS44" s="456"/>
      <c r="AT44" s="427"/>
      <c r="AU44" s="427"/>
      <c r="AV44" s="427"/>
      <c r="AW44" s="427"/>
      <c r="AX44" s="427"/>
      <c r="AY44" s="427"/>
      <c r="AZ44" s="427"/>
      <c r="BA44" s="427"/>
      <c r="BB44" s="427"/>
      <c r="BC44" s="427"/>
      <c r="BD44" s="427"/>
      <c r="BE44" s="427"/>
      <c r="BF44" s="427"/>
      <c r="BG44" s="427"/>
      <c r="BH44" s="427"/>
      <c r="BI44" s="427"/>
      <c r="BJ44" s="427"/>
      <c r="BK44" s="427"/>
      <c r="BL44" s="427"/>
      <c r="BM44" s="427"/>
      <c r="BN44" s="427"/>
      <c r="BO44" s="427"/>
      <c r="BP44" s="427"/>
      <c r="BQ44" s="427"/>
      <c r="BR44" s="427"/>
      <c r="BS44" s="427"/>
      <c r="BT44" s="427"/>
      <c r="BU44" s="427"/>
      <c r="BV44" s="427"/>
      <c r="BW44" s="427"/>
      <c r="BX44" s="427"/>
      <c r="BY44" s="427"/>
      <c r="BZ44" s="427"/>
      <c r="CA44" s="427"/>
      <c r="CB44" s="427"/>
      <c r="CC44" s="427"/>
      <c r="CD44" s="427"/>
      <c r="CE44" s="427"/>
      <c r="CF44" s="427"/>
      <c r="CG44" s="428"/>
      <c r="CH44" s="425"/>
      <c r="CI44" s="429"/>
      <c r="CJ44" s="429"/>
      <c r="CK44" s="429"/>
      <c r="CL44" s="429"/>
      <c r="CM44" s="429"/>
      <c r="CN44" s="429"/>
      <c r="CO44" s="429"/>
      <c r="CP44" s="429"/>
      <c r="CQ44" s="429"/>
      <c r="CR44" s="429"/>
      <c r="CS44" s="429"/>
      <c r="CT44" s="429"/>
      <c r="CU44" s="429"/>
      <c r="CV44" s="429"/>
      <c r="CW44" s="429"/>
      <c r="CX44" s="429"/>
      <c r="CY44" s="429"/>
      <c r="CZ44" s="429"/>
      <c r="DA44" s="429"/>
      <c r="DB44" s="429"/>
      <c r="DC44" s="429"/>
      <c r="DD44" s="429"/>
      <c r="DE44" s="429"/>
      <c r="DF44" s="429"/>
      <c r="DG44" s="429"/>
      <c r="DH44" s="429"/>
      <c r="DI44" s="429"/>
      <c r="DJ44" s="429"/>
      <c r="DK44" s="429"/>
      <c r="DL44" s="429"/>
      <c r="DM44" s="429"/>
      <c r="DN44" s="429"/>
      <c r="DO44" s="429"/>
      <c r="DP44" s="429"/>
      <c r="DQ44" s="429"/>
      <c r="DR44" s="429"/>
      <c r="DS44" s="429"/>
      <c r="DT44" s="429"/>
      <c r="DU44" s="429"/>
      <c r="DV44" s="428"/>
      <c r="DW44" s="428"/>
      <c r="DX44" s="428"/>
      <c r="DY44" s="428"/>
      <c r="DZ44" s="428"/>
      <c r="EA44" s="428"/>
      <c r="EB44" s="428"/>
      <c r="EC44" s="428"/>
      <c r="ED44" s="428"/>
      <c r="EE44" s="428"/>
      <c r="EF44" s="428"/>
      <c r="EG44" s="428"/>
      <c r="EH44" s="428"/>
    </row>
    <row r="45" spans="1:138" s="286" customFormat="1" ht="21" customHeight="1" x14ac:dyDescent="0.35">
      <c r="A45" s="245"/>
      <c r="B45" s="285" t="s">
        <v>87</v>
      </c>
      <c r="C45" s="643">
        <v>0</v>
      </c>
      <c r="D45" s="643">
        <v>0</v>
      </c>
      <c r="E45" s="643">
        <v>0</v>
      </c>
      <c r="F45" s="643">
        <v>0</v>
      </c>
      <c r="G45" s="643">
        <v>0</v>
      </c>
      <c r="H45" s="643">
        <v>0</v>
      </c>
      <c r="I45" s="643">
        <v>0</v>
      </c>
      <c r="J45" s="643">
        <v>0</v>
      </c>
      <c r="K45" s="643">
        <v>0</v>
      </c>
      <c r="L45" s="643">
        <v>0</v>
      </c>
      <c r="M45" s="643">
        <v>0</v>
      </c>
      <c r="N45" s="643">
        <v>0</v>
      </c>
      <c r="O45" s="643">
        <v>0</v>
      </c>
      <c r="P45" s="643">
        <v>0</v>
      </c>
      <c r="Q45" s="643">
        <v>18</v>
      </c>
      <c r="R45" s="643">
        <f t="shared" si="19"/>
        <v>18</v>
      </c>
      <c r="S45" s="643">
        <v>0</v>
      </c>
      <c r="T45" s="643">
        <v>36</v>
      </c>
      <c r="U45" s="643">
        <v>36</v>
      </c>
      <c r="V45" s="643">
        <v>0</v>
      </c>
      <c r="W45" s="643">
        <v>164</v>
      </c>
      <c r="X45" s="643">
        <v>18</v>
      </c>
      <c r="Y45" s="643">
        <v>9</v>
      </c>
      <c r="Z45" s="643">
        <v>16</v>
      </c>
      <c r="AA45" s="643">
        <v>0</v>
      </c>
      <c r="AB45" s="643">
        <v>2</v>
      </c>
      <c r="AC45" s="643">
        <v>0</v>
      </c>
      <c r="AD45" s="643">
        <v>76</v>
      </c>
      <c r="AE45" s="643">
        <v>6</v>
      </c>
      <c r="AF45" s="643">
        <v>0</v>
      </c>
      <c r="AG45" s="643">
        <v>91</v>
      </c>
      <c r="AH45" s="643">
        <v>2886</v>
      </c>
      <c r="AI45" s="643">
        <v>5127</v>
      </c>
      <c r="AJ45" s="643">
        <v>271</v>
      </c>
      <c r="AK45" s="643">
        <v>216</v>
      </c>
      <c r="AL45" s="643">
        <v>25</v>
      </c>
      <c r="AM45" s="643">
        <v>8</v>
      </c>
      <c r="AN45" s="643">
        <v>0</v>
      </c>
      <c r="AO45" s="643">
        <v>0</v>
      </c>
      <c r="AP45" s="644">
        <f t="shared" si="20"/>
        <v>9005</v>
      </c>
      <c r="AS45" s="456"/>
      <c r="AT45" s="427"/>
      <c r="AU45" s="427"/>
      <c r="AV45" s="427"/>
      <c r="AW45" s="427"/>
      <c r="AX45" s="427"/>
      <c r="AY45" s="427"/>
      <c r="AZ45" s="427"/>
      <c r="BA45" s="427"/>
      <c r="BB45" s="427"/>
      <c r="BC45" s="427"/>
      <c r="BD45" s="427"/>
      <c r="BE45" s="427"/>
      <c r="BF45" s="427"/>
      <c r="BG45" s="427"/>
      <c r="BH45" s="427"/>
      <c r="BI45" s="427"/>
      <c r="BJ45" s="427"/>
      <c r="BK45" s="427"/>
      <c r="BL45" s="427"/>
      <c r="BM45" s="427"/>
      <c r="BN45" s="427"/>
      <c r="BO45" s="427"/>
      <c r="BP45" s="427"/>
      <c r="BQ45" s="427"/>
      <c r="BR45" s="427"/>
      <c r="BS45" s="427"/>
      <c r="BT45" s="427"/>
      <c r="BU45" s="427"/>
      <c r="BV45" s="427"/>
      <c r="BW45" s="427"/>
      <c r="BX45" s="427"/>
      <c r="BY45" s="427"/>
      <c r="BZ45" s="427"/>
      <c r="CA45" s="427"/>
      <c r="CB45" s="427"/>
      <c r="CC45" s="427"/>
      <c r="CD45" s="427"/>
      <c r="CE45" s="427"/>
      <c r="CF45" s="427"/>
      <c r="CG45" s="428"/>
      <c r="CH45" s="425"/>
      <c r="CI45" s="429"/>
      <c r="CJ45" s="429"/>
      <c r="CK45" s="429"/>
      <c r="CL45" s="429"/>
      <c r="CM45" s="429"/>
      <c r="CN45" s="429"/>
      <c r="CO45" s="429"/>
      <c r="CP45" s="429"/>
      <c r="CQ45" s="429"/>
      <c r="CR45" s="429"/>
      <c r="CS45" s="429"/>
      <c r="CT45" s="429"/>
      <c r="CU45" s="429"/>
      <c r="CV45" s="429"/>
      <c r="CW45" s="429"/>
      <c r="CX45" s="429"/>
      <c r="CY45" s="429"/>
      <c r="CZ45" s="429"/>
      <c r="DA45" s="429"/>
      <c r="DB45" s="429"/>
      <c r="DC45" s="429"/>
      <c r="DD45" s="429"/>
      <c r="DE45" s="429"/>
      <c r="DF45" s="429"/>
      <c r="DG45" s="429"/>
      <c r="DH45" s="429"/>
      <c r="DI45" s="429"/>
      <c r="DJ45" s="429"/>
      <c r="DK45" s="429"/>
      <c r="DL45" s="429"/>
      <c r="DM45" s="429"/>
      <c r="DN45" s="429"/>
      <c r="DO45" s="429"/>
      <c r="DP45" s="429"/>
      <c r="DQ45" s="429"/>
      <c r="DR45" s="429"/>
      <c r="DS45" s="429"/>
      <c r="DT45" s="429"/>
      <c r="DU45" s="429"/>
      <c r="DV45" s="428"/>
      <c r="DW45" s="428"/>
      <c r="DX45" s="428"/>
      <c r="DY45" s="428"/>
      <c r="DZ45" s="428"/>
      <c r="EA45" s="428"/>
      <c r="EB45" s="428"/>
      <c r="EC45" s="428"/>
      <c r="ED45" s="428"/>
      <c r="EE45" s="428"/>
      <c r="EF45" s="428"/>
      <c r="EG45" s="428"/>
      <c r="EH45" s="428"/>
    </row>
    <row r="46" spans="1:138" s="286" customFormat="1" ht="21" customHeight="1" x14ac:dyDescent="0.35">
      <c r="A46" s="245"/>
      <c r="B46" s="285" t="s">
        <v>88</v>
      </c>
      <c r="C46" s="643">
        <v>0</v>
      </c>
      <c r="D46" s="643">
        <v>0</v>
      </c>
      <c r="E46" s="643">
        <v>0</v>
      </c>
      <c r="F46" s="643">
        <v>0</v>
      </c>
      <c r="G46" s="643">
        <v>0</v>
      </c>
      <c r="H46" s="643">
        <v>0</v>
      </c>
      <c r="I46" s="643">
        <v>0</v>
      </c>
      <c r="J46" s="643">
        <v>0</v>
      </c>
      <c r="K46" s="643">
        <v>0</v>
      </c>
      <c r="L46" s="643">
        <v>0</v>
      </c>
      <c r="M46" s="643">
        <v>0</v>
      </c>
      <c r="N46" s="643">
        <v>0</v>
      </c>
      <c r="O46" s="643">
        <v>0</v>
      </c>
      <c r="P46" s="643">
        <v>0</v>
      </c>
      <c r="Q46" s="643">
        <v>0</v>
      </c>
      <c r="R46" s="643">
        <f t="shared" si="19"/>
        <v>0</v>
      </c>
      <c r="S46" s="643">
        <v>0</v>
      </c>
      <c r="T46" s="643">
        <v>1</v>
      </c>
      <c r="U46" s="643">
        <v>0</v>
      </c>
      <c r="V46" s="643">
        <v>0</v>
      </c>
      <c r="W46" s="643">
        <v>20</v>
      </c>
      <c r="X46" s="643">
        <v>18</v>
      </c>
      <c r="Y46" s="643">
        <v>0</v>
      </c>
      <c r="Z46" s="643">
        <v>0</v>
      </c>
      <c r="AA46" s="643">
        <v>0</v>
      </c>
      <c r="AB46" s="643">
        <v>0</v>
      </c>
      <c r="AC46" s="643">
        <v>0</v>
      </c>
      <c r="AD46" s="643">
        <v>0</v>
      </c>
      <c r="AE46" s="643">
        <v>0</v>
      </c>
      <c r="AF46" s="643">
        <v>0</v>
      </c>
      <c r="AG46" s="643">
        <v>11</v>
      </c>
      <c r="AH46" s="643">
        <v>341</v>
      </c>
      <c r="AI46" s="643">
        <v>1312</v>
      </c>
      <c r="AJ46" s="643">
        <v>0</v>
      </c>
      <c r="AK46" s="643">
        <v>59</v>
      </c>
      <c r="AL46" s="643">
        <v>2</v>
      </c>
      <c r="AM46" s="643">
        <v>0</v>
      </c>
      <c r="AN46" s="643">
        <v>0</v>
      </c>
      <c r="AO46" s="643">
        <v>0</v>
      </c>
      <c r="AP46" s="644">
        <f t="shared" si="20"/>
        <v>1764</v>
      </c>
      <c r="AS46" s="456"/>
      <c r="AT46" s="427"/>
      <c r="AU46" s="427"/>
      <c r="AV46" s="427"/>
      <c r="AW46" s="427"/>
      <c r="AX46" s="427"/>
      <c r="AY46" s="427"/>
      <c r="AZ46" s="427"/>
      <c r="BA46" s="427"/>
      <c r="BB46" s="427"/>
      <c r="BC46" s="427"/>
      <c r="BD46" s="427"/>
      <c r="BE46" s="427"/>
      <c r="BF46" s="427"/>
      <c r="BG46" s="427"/>
      <c r="BH46" s="427"/>
      <c r="BI46" s="427"/>
      <c r="BJ46" s="427"/>
      <c r="BK46" s="427"/>
      <c r="BL46" s="427"/>
      <c r="BM46" s="427"/>
      <c r="BN46" s="427"/>
      <c r="BO46" s="427"/>
      <c r="BP46" s="427"/>
      <c r="BQ46" s="427"/>
      <c r="BR46" s="427"/>
      <c r="BS46" s="427"/>
      <c r="BT46" s="427"/>
      <c r="BU46" s="427"/>
      <c r="BV46" s="427"/>
      <c r="BW46" s="427"/>
      <c r="BX46" s="427"/>
      <c r="BY46" s="427"/>
      <c r="BZ46" s="427"/>
      <c r="CA46" s="427"/>
      <c r="CB46" s="427"/>
      <c r="CC46" s="427"/>
      <c r="CD46" s="427"/>
      <c r="CE46" s="427"/>
      <c r="CF46" s="427"/>
      <c r="CG46" s="428"/>
      <c r="CH46" s="425"/>
      <c r="CI46" s="429"/>
      <c r="CJ46" s="429"/>
      <c r="CK46" s="429"/>
      <c r="CL46" s="429"/>
      <c r="CM46" s="429"/>
      <c r="CN46" s="429"/>
      <c r="CO46" s="429"/>
      <c r="CP46" s="429"/>
      <c r="CQ46" s="429"/>
      <c r="CR46" s="429"/>
      <c r="CS46" s="429"/>
      <c r="CT46" s="429"/>
      <c r="CU46" s="429"/>
      <c r="CV46" s="429"/>
      <c r="CW46" s="429"/>
      <c r="CX46" s="429"/>
      <c r="CY46" s="429"/>
      <c r="CZ46" s="429"/>
      <c r="DA46" s="429"/>
      <c r="DB46" s="429"/>
      <c r="DC46" s="429"/>
      <c r="DD46" s="429"/>
      <c r="DE46" s="429"/>
      <c r="DF46" s="429"/>
      <c r="DG46" s="429"/>
      <c r="DH46" s="429"/>
      <c r="DI46" s="429"/>
      <c r="DJ46" s="429"/>
      <c r="DK46" s="429"/>
      <c r="DL46" s="429"/>
      <c r="DM46" s="429"/>
      <c r="DN46" s="429"/>
      <c r="DO46" s="429"/>
      <c r="DP46" s="429"/>
      <c r="DQ46" s="429"/>
      <c r="DR46" s="429"/>
      <c r="DS46" s="429"/>
      <c r="DT46" s="429"/>
      <c r="DU46" s="429"/>
      <c r="DV46" s="428"/>
      <c r="DW46" s="428"/>
      <c r="DX46" s="428"/>
      <c r="DY46" s="428"/>
      <c r="DZ46" s="428"/>
      <c r="EA46" s="428"/>
      <c r="EB46" s="428"/>
      <c r="EC46" s="428"/>
      <c r="ED46" s="428"/>
      <c r="EE46" s="428"/>
      <c r="EF46" s="428"/>
      <c r="EG46" s="428"/>
      <c r="EH46" s="428"/>
    </row>
    <row r="47" spans="1:138" s="286" customFormat="1" ht="21" customHeight="1" x14ac:dyDescent="0.35">
      <c r="A47" s="245"/>
      <c r="B47" s="285" t="s">
        <v>89</v>
      </c>
      <c r="C47" s="643">
        <v>0</v>
      </c>
      <c r="D47" s="643">
        <v>0</v>
      </c>
      <c r="E47" s="643">
        <v>0</v>
      </c>
      <c r="F47" s="643">
        <v>0</v>
      </c>
      <c r="G47" s="643">
        <v>0</v>
      </c>
      <c r="H47" s="643">
        <v>0</v>
      </c>
      <c r="I47" s="643">
        <v>0</v>
      </c>
      <c r="J47" s="643">
        <v>0</v>
      </c>
      <c r="K47" s="643">
        <v>0</v>
      </c>
      <c r="L47" s="643">
        <v>0</v>
      </c>
      <c r="M47" s="643">
        <v>0</v>
      </c>
      <c r="N47" s="643">
        <v>0</v>
      </c>
      <c r="O47" s="643">
        <v>0</v>
      </c>
      <c r="P47" s="643">
        <v>0</v>
      </c>
      <c r="Q47" s="643">
        <v>0</v>
      </c>
      <c r="R47" s="643">
        <f t="shared" si="19"/>
        <v>0</v>
      </c>
      <c r="S47" s="643">
        <v>3</v>
      </c>
      <c r="T47" s="643">
        <v>1</v>
      </c>
      <c r="U47" s="643">
        <v>0</v>
      </c>
      <c r="V47" s="643">
        <v>0</v>
      </c>
      <c r="W47" s="643">
        <v>11</v>
      </c>
      <c r="X47" s="643">
        <v>6</v>
      </c>
      <c r="Y47" s="643">
        <v>0</v>
      </c>
      <c r="Z47" s="643">
        <v>0</v>
      </c>
      <c r="AA47" s="643">
        <v>0</v>
      </c>
      <c r="AB47" s="643">
        <v>1</v>
      </c>
      <c r="AC47" s="643">
        <v>0</v>
      </c>
      <c r="AD47" s="643">
        <v>0</v>
      </c>
      <c r="AE47" s="643">
        <v>0</v>
      </c>
      <c r="AF47" s="643">
        <v>0</v>
      </c>
      <c r="AG47" s="643">
        <v>4</v>
      </c>
      <c r="AH47" s="643">
        <v>308</v>
      </c>
      <c r="AI47" s="643">
        <v>1216</v>
      </c>
      <c r="AJ47" s="643">
        <v>27</v>
      </c>
      <c r="AK47" s="643">
        <v>98</v>
      </c>
      <c r="AL47" s="643">
        <v>3</v>
      </c>
      <c r="AM47" s="643">
        <v>0</v>
      </c>
      <c r="AN47" s="643">
        <v>0</v>
      </c>
      <c r="AO47" s="643">
        <v>0</v>
      </c>
      <c r="AP47" s="644">
        <f t="shared" si="20"/>
        <v>1678</v>
      </c>
      <c r="AS47" s="456"/>
      <c r="AT47" s="427"/>
      <c r="AU47" s="427"/>
      <c r="AV47" s="427"/>
      <c r="AW47" s="427"/>
      <c r="AX47" s="427"/>
      <c r="AY47" s="427"/>
      <c r="AZ47" s="427"/>
      <c r="BA47" s="427"/>
      <c r="BB47" s="427"/>
      <c r="BC47" s="427"/>
      <c r="BD47" s="427"/>
      <c r="BE47" s="427"/>
      <c r="BF47" s="427"/>
      <c r="BG47" s="427"/>
      <c r="BH47" s="427"/>
      <c r="BI47" s="427"/>
      <c r="BJ47" s="427"/>
      <c r="BK47" s="427"/>
      <c r="BL47" s="427"/>
      <c r="BM47" s="427"/>
      <c r="BN47" s="427"/>
      <c r="BO47" s="427"/>
      <c r="BP47" s="427"/>
      <c r="BQ47" s="427"/>
      <c r="BR47" s="427"/>
      <c r="BS47" s="427"/>
      <c r="BT47" s="427"/>
      <c r="BU47" s="427"/>
      <c r="BV47" s="427"/>
      <c r="BW47" s="427"/>
      <c r="BX47" s="427"/>
      <c r="BY47" s="427"/>
      <c r="BZ47" s="427"/>
      <c r="CA47" s="427"/>
      <c r="CB47" s="427"/>
      <c r="CC47" s="427"/>
      <c r="CD47" s="427"/>
      <c r="CE47" s="427"/>
      <c r="CF47" s="427"/>
      <c r="CG47" s="428"/>
      <c r="CH47" s="425"/>
      <c r="CI47" s="429"/>
      <c r="CJ47" s="429"/>
      <c r="CK47" s="429"/>
      <c r="CL47" s="429"/>
      <c r="CM47" s="429"/>
      <c r="CN47" s="429"/>
      <c r="CO47" s="429"/>
      <c r="CP47" s="429"/>
      <c r="CQ47" s="429"/>
      <c r="CR47" s="429"/>
      <c r="CS47" s="429"/>
      <c r="CT47" s="429"/>
      <c r="CU47" s="429"/>
      <c r="CV47" s="429"/>
      <c r="CW47" s="429"/>
      <c r="CX47" s="429"/>
      <c r="CY47" s="429"/>
      <c r="CZ47" s="429"/>
      <c r="DA47" s="429"/>
      <c r="DB47" s="429"/>
      <c r="DC47" s="429"/>
      <c r="DD47" s="429"/>
      <c r="DE47" s="429"/>
      <c r="DF47" s="429"/>
      <c r="DG47" s="429"/>
      <c r="DH47" s="429"/>
      <c r="DI47" s="429"/>
      <c r="DJ47" s="429"/>
      <c r="DK47" s="429"/>
      <c r="DL47" s="429"/>
      <c r="DM47" s="429"/>
      <c r="DN47" s="429"/>
      <c r="DO47" s="429"/>
      <c r="DP47" s="429"/>
      <c r="DQ47" s="429"/>
      <c r="DR47" s="429"/>
      <c r="DS47" s="429"/>
      <c r="DT47" s="429"/>
      <c r="DU47" s="429"/>
      <c r="DV47" s="428"/>
      <c r="DW47" s="428"/>
      <c r="DX47" s="428"/>
      <c r="DY47" s="428"/>
      <c r="DZ47" s="428"/>
      <c r="EA47" s="428"/>
      <c r="EB47" s="428"/>
      <c r="EC47" s="428"/>
      <c r="ED47" s="428"/>
      <c r="EE47" s="428"/>
      <c r="EF47" s="428"/>
      <c r="EG47" s="428"/>
      <c r="EH47" s="428"/>
    </row>
    <row r="48" spans="1:138" s="286" customFormat="1" ht="21" customHeight="1" x14ac:dyDescent="0.35">
      <c r="A48" s="245"/>
      <c r="B48" s="285" t="s">
        <v>301</v>
      </c>
      <c r="C48" s="643">
        <v>0</v>
      </c>
      <c r="D48" s="643">
        <v>0</v>
      </c>
      <c r="E48" s="643">
        <v>0</v>
      </c>
      <c r="F48" s="643">
        <v>0</v>
      </c>
      <c r="G48" s="643">
        <v>0</v>
      </c>
      <c r="H48" s="643">
        <v>0</v>
      </c>
      <c r="I48" s="643">
        <v>0</v>
      </c>
      <c r="J48" s="643">
        <v>0</v>
      </c>
      <c r="K48" s="643">
        <v>0</v>
      </c>
      <c r="L48" s="643">
        <v>0</v>
      </c>
      <c r="M48" s="643">
        <v>0</v>
      </c>
      <c r="N48" s="643">
        <v>0</v>
      </c>
      <c r="O48" s="643">
        <v>0</v>
      </c>
      <c r="P48" s="643">
        <v>0</v>
      </c>
      <c r="Q48" s="643">
        <v>0</v>
      </c>
      <c r="R48" s="643">
        <f t="shared" si="19"/>
        <v>0</v>
      </c>
      <c r="S48" s="643">
        <v>0</v>
      </c>
      <c r="T48" s="643">
        <v>3</v>
      </c>
      <c r="U48" s="643">
        <v>0</v>
      </c>
      <c r="V48" s="643">
        <v>0</v>
      </c>
      <c r="W48" s="643">
        <v>59</v>
      </c>
      <c r="X48" s="643">
        <v>48</v>
      </c>
      <c r="Y48" s="643">
        <v>0</v>
      </c>
      <c r="Z48" s="643">
        <v>0</v>
      </c>
      <c r="AA48" s="643">
        <v>0</v>
      </c>
      <c r="AB48" s="643">
        <v>1</v>
      </c>
      <c r="AC48" s="643">
        <v>0</v>
      </c>
      <c r="AD48" s="643">
        <v>0</v>
      </c>
      <c r="AE48" s="643">
        <v>0</v>
      </c>
      <c r="AF48" s="643">
        <v>0</v>
      </c>
      <c r="AG48" s="643">
        <v>132</v>
      </c>
      <c r="AH48" s="643">
        <v>918</v>
      </c>
      <c r="AI48" s="643">
        <v>3752</v>
      </c>
      <c r="AJ48" s="643">
        <v>149</v>
      </c>
      <c r="AK48" s="643">
        <v>169</v>
      </c>
      <c r="AL48" s="643">
        <v>14</v>
      </c>
      <c r="AM48" s="643">
        <v>93</v>
      </c>
      <c r="AN48" s="643">
        <v>0</v>
      </c>
      <c r="AO48" s="643">
        <v>0</v>
      </c>
      <c r="AP48" s="644">
        <f t="shared" si="20"/>
        <v>5338</v>
      </c>
      <c r="AS48" s="456"/>
      <c r="AT48" s="427"/>
      <c r="AU48" s="427"/>
      <c r="AV48" s="427"/>
      <c r="AW48" s="427"/>
      <c r="AX48" s="427"/>
      <c r="AY48" s="427"/>
      <c r="AZ48" s="427"/>
      <c r="BA48" s="427"/>
      <c r="BB48" s="427"/>
      <c r="BC48" s="427"/>
      <c r="BD48" s="427"/>
      <c r="BE48" s="427"/>
      <c r="BF48" s="427"/>
      <c r="BG48" s="427"/>
      <c r="BH48" s="427"/>
      <c r="BI48" s="427"/>
      <c r="BJ48" s="427"/>
      <c r="BK48" s="427"/>
      <c r="BL48" s="427"/>
      <c r="BM48" s="427"/>
      <c r="BN48" s="427"/>
      <c r="BO48" s="427"/>
      <c r="BP48" s="427"/>
      <c r="BQ48" s="427"/>
      <c r="BR48" s="427"/>
      <c r="BS48" s="427"/>
      <c r="BT48" s="427"/>
      <c r="BU48" s="427"/>
      <c r="BV48" s="427"/>
      <c r="BW48" s="427"/>
      <c r="BX48" s="427"/>
      <c r="BY48" s="427"/>
      <c r="BZ48" s="427"/>
      <c r="CA48" s="427"/>
      <c r="CB48" s="427"/>
      <c r="CC48" s="427"/>
      <c r="CD48" s="427"/>
      <c r="CE48" s="427"/>
      <c r="CF48" s="427"/>
      <c r="CG48" s="428"/>
      <c r="CH48" s="425"/>
      <c r="CI48" s="429"/>
      <c r="CJ48" s="429"/>
      <c r="CK48" s="429"/>
      <c r="CL48" s="429"/>
      <c r="CM48" s="429"/>
      <c r="CN48" s="429"/>
      <c r="CO48" s="429"/>
      <c r="CP48" s="429"/>
      <c r="CQ48" s="429"/>
      <c r="CR48" s="429"/>
      <c r="CS48" s="429"/>
      <c r="CT48" s="429"/>
      <c r="CU48" s="429"/>
      <c r="CV48" s="429"/>
      <c r="CW48" s="429"/>
      <c r="CX48" s="429"/>
      <c r="CY48" s="429"/>
      <c r="CZ48" s="429"/>
      <c r="DA48" s="429"/>
      <c r="DB48" s="429"/>
      <c r="DC48" s="429"/>
      <c r="DD48" s="429"/>
      <c r="DE48" s="429"/>
      <c r="DF48" s="429"/>
      <c r="DG48" s="429"/>
      <c r="DH48" s="429"/>
      <c r="DI48" s="429"/>
      <c r="DJ48" s="429"/>
      <c r="DK48" s="429"/>
      <c r="DL48" s="429"/>
      <c r="DM48" s="429"/>
      <c r="DN48" s="429"/>
      <c r="DO48" s="429"/>
      <c r="DP48" s="429"/>
      <c r="DQ48" s="429"/>
      <c r="DR48" s="429"/>
      <c r="DS48" s="429"/>
      <c r="DT48" s="429"/>
      <c r="DU48" s="429"/>
      <c r="DV48" s="428"/>
      <c r="DW48" s="428"/>
      <c r="DX48" s="428"/>
      <c r="DY48" s="428"/>
      <c r="DZ48" s="428"/>
      <c r="EA48" s="428"/>
      <c r="EB48" s="428"/>
      <c r="EC48" s="428"/>
      <c r="ED48" s="428"/>
      <c r="EE48" s="428"/>
      <c r="EF48" s="428"/>
      <c r="EG48" s="428"/>
      <c r="EH48" s="428"/>
    </row>
    <row r="49" spans="1:138" s="286" customFormat="1" ht="21" customHeight="1" x14ac:dyDescent="0.35">
      <c r="A49" s="245"/>
      <c r="B49" s="285" t="s">
        <v>300</v>
      </c>
      <c r="C49" s="643">
        <v>0</v>
      </c>
      <c r="D49" s="643">
        <v>0</v>
      </c>
      <c r="E49" s="643">
        <v>0</v>
      </c>
      <c r="F49" s="643">
        <v>0</v>
      </c>
      <c r="G49" s="643">
        <v>0</v>
      </c>
      <c r="H49" s="643">
        <v>0</v>
      </c>
      <c r="I49" s="643">
        <v>0</v>
      </c>
      <c r="J49" s="643">
        <v>0</v>
      </c>
      <c r="K49" s="643">
        <v>0</v>
      </c>
      <c r="L49" s="643">
        <v>0</v>
      </c>
      <c r="M49" s="643">
        <v>0</v>
      </c>
      <c r="N49" s="643">
        <v>0</v>
      </c>
      <c r="O49" s="643">
        <v>0</v>
      </c>
      <c r="P49" s="643">
        <v>0</v>
      </c>
      <c r="Q49" s="643">
        <v>0</v>
      </c>
      <c r="R49" s="643">
        <f t="shared" si="19"/>
        <v>0</v>
      </c>
      <c r="S49" s="643">
        <v>0</v>
      </c>
      <c r="T49" s="643">
        <v>0</v>
      </c>
      <c r="U49" s="643">
        <v>2</v>
      </c>
      <c r="V49" s="643">
        <v>0</v>
      </c>
      <c r="W49" s="643">
        <v>54</v>
      </c>
      <c r="X49" s="643">
        <v>2</v>
      </c>
      <c r="Y49" s="643">
        <v>0</v>
      </c>
      <c r="Z49" s="643">
        <v>1</v>
      </c>
      <c r="AA49" s="643">
        <v>0</v>
      </c>
      <c r="AB49" s="643">
        <v>0</v>
      </c>
      <c r="AC49" s="643">
        <v>0</v>
      </c>
      <c r="AD49" s="643">
        <v>0</v>
      </c>
      <c r="AE49" s="643">
        <v>0</v>
      </c>
      <c r="AF49" s="643">
        <v>0</v>
      </c>
      <c r="AG49" s="643">
        <v>48</v>
      </c>
      <c r="AH49" s="643">
        <v>592</v>
      </c>
      <c r="AI49" s="643">
        <v>2163</v>
      </c>
      <c r="AJ49" s="643">
        <v>5</v>
      </c>
      <c r="AK49" s="643">
        <v>111</v>
      </c>
      <c r="AL49" s="643">
        <v>65</v>
      </c>
      <c r="AM49" s="643">
        <v>0</v>
      </c>
      <c r="AN49" s="643">
        <v>0</v>
      </c>
      <c r="AO49" s="643">
        <v>0</v>
      </c>
      <c r="AP49" s="644">
        <f t="shared" si="20"/>
        <v>3043</v>
      </c>
      <c r="AS49" s="456"/>
      <c r="AT49" s="427"/>
      <c r="AU49" s="427"/>
      <c r="AV49" s="427"/>
      <c r="AW49" s="427"/>
      <c r="AX49" s="427"/>
      <c r="AY49" s="427"/>
      <c r="AZ49" s="427"/>
      <c r="BA49" s="427"/>
      <c r="BB49" s="427"/>
      <c r="BC49" s="427"/>
      <c r="BD49" s="427"/>
      <c r="BE49" s="427"/>
      <c r="BF49" s="427"/>
      <c r="BG49" s="427"/>
      <c r="BH49" s="427"/>
      <c r="BI49" s="427"/>
      <c r="BJ49" s="427"/>
      <c r="BK49" s="427"/>
      <c r="BL49" s="427"/>
      <c r="BM49" s="427"/>
      <c r="BN49" s="427"/>
      <c r="BO49" s="427"/>
      <c r="BP49" s="427"/>
      <c r="BQ49" s="427"/>
      <c r="BR49" s="427"/>
      <c r="BS49" s="427"/>
      <c r="BT49" s="427"/>
      <c r="BU49" s="427"/>
      <c r="BV49" s="427"/>
      <c r="BW49" s="427"/>
      <c r="BX49" s="427"/>
      <c r="BY49" s="427"/>
      <c r="BZ49" s="427"/>
      <c r="CA49" s="427"/>
      <c r="CB49" s="427"/>
      <c r="CC49" s="427"/>
      <c r="CD49" s="427"/>
      <c r="CE49" s="427"/>
      <c r="CF49" s="427"/>
      <c r="CG49" s="428"/>
      <c r="CH49" s="425"/>
      <c r="CI49" s="429"/>
      <c r="CJ49" s="429"/>
      <c r="CK49" s="429"/>
      <c r="CL49" s="429"/>
      <c r="CM49" s="429"/>
      <c r="CN49" s="429"/>
      <c r="CO49" s="429"/>
      <c r="CP49" s="429"/>
      <c r="CQ49" s="429"/>
      <c r="CR49" s="429"/>
      <c r="CS49" s="429"/>
      <c r="CT49" s="429"/>
      <c r="CU49" s="429"/>
      <c r="CV49" s="429"/>
      <c r="CW49" s="429"/>
      <c r="CX49" s="429"/>
      <c r="CY49" s="429"/>
      <c r="CZ49" s="429"/>
      <c r="DA49" s="429"/>
      <c r="DB49" s="429"/>
      <c r="DC49" s="429"/>
      <c r="DD49" s="429"/>
      <c r="DE49" s="429"/>
      <c r="DF49" s="429"/>
      <c r="DG49" s="429"/>
      <c r="DH49" s="429"/>
      <c r="DI49" s="429"/>
      <c r="DJ49" s="429"/>
      <c r="DK49" s="429"/>
      <c r="DL49" s="429"/>
      <c r="DM49" s="429"/>
      <c r="DN49" s="429"/>
      <c r="DO49" s="429"/>
      <c r="DP49" s="429"/>
      <c r="DQ49" s="429"/>
      <c r="DR49" s="429"/>
      <c r="DS49" s="429"/>
      <c r="DT49" s="429"/>
      <c r="DU49" s="429"/>
      <c r="DV49" s="428"/>
      <c r="DW49" s="428"/>
      <c r="DX49" s="428"/>
      <c r="DY49" s="428"/>
      <c r="DZ49" s="428"/>
      <c r="EA49" s="428"/>
      <c r="EB49" s="428"/>
      <c r="EC49" s="428"/>
      <c r="ED49" s="428"/>
      <c r="EE49" s="428"/>
      <c r="EF49" s="428"/>
      <c r="EG49" s="428"/>
      <c r="EH49" s="428"/>
    </row>
    <row r="50" spans="1:138" s="291" customFormat="1" ht="26.4" customHeight="1" x14ac:dyDescent="0.35">
      <c r="A50" s="289" t="s">
        <v>90</v>
      </c>
      <c r="B50" s="294"/>
      <c r="C50" s="647">
        <f t="shared" ref="C50:AP50" si="21">C51+C52+C53+C54</f>
        <v>0</v>
      </c>
      <c r="D50" s="647">
        <f t="shared" si="21"/>
        <v>0</v>
      </c>
      <c r="E50" s="647">
        <f t="shared" si="21"/>
        <v>0</v>
      </c>
      <c r="F50" s="647">
        <f t="shared" si="21"/>
        <v>0</v>
      </c>
      <c r="G50" s="647">
        <f t="shared" si="21"/>
        <v>0</v>
      </c>
      <c r="H50" s="647">
        <f t="shared" si="21"/>
        <v>0</v>
      </c>
      <c r="I50" s="647">
        <f t="shared" si="21"/>
        <v>0</v>
      </c>
      <c r="J50" s="647">
        <f t="shared" si="21"/>
        <v>0</v>
      </c>
      <c r="K50" s="647">
        <f t="shared" si="21"/>
        <v>0</v>
      </c>
      <c r="L50" s="647">
        <f t="shared" si="21"/>
        <v>0</v>
      </c>
      <c r="M50" s="647">
        <f t="shared" si="21"/>
        <v>0</v>
      </c>
      <c r="N50" s="647">
        <f t="shared" si="21"/>
        <v>0</v>
      </c>
      <c r="O50" s="647">
        <f t="shared" si="21"/>
        <v>0</v>
      </c>
      <c r="P50" s="647">
        <f t="shared" si="21"/>
        <v>0</v>
      </c>
      <c r="Q50" s="647">
        <f t="shared" si="21"/>
        <v>0</v>
      </c>
      <c r="R50" s="647">
        <f t="shared" si="21"/>
        <v>0</v>
      </c>
      <c r="S50" s="647">
        <f t="shared" si="21"/>
        <v>145</v>
      </c>
      <c r="T50" s="647">
        <f t="shared" si="21"/>
        <v>183</v>
      </c>
      <c r="U50" s="647">
        <f t="shared" si="21"/>
        <v>4</v>
      </c>
      <c r="V50" s="647">
        <f t="shared" si="21"/>
        <v>0</v>
      </c>
      <c r="W50" s="647">
        <f t="shared" si="21"/>
        <v>460</v>
      </c>
      <c r="X50" s="647">
        <f t="shared" si="21"/>
        <v>134</v>
      </c>
      <c r="Y50" s="647">
        <f t="shared" si="21"/>
        <v>40</v>
      </c>
      <c r="Z50" s="647">
        <f t="shared" si="21"/>
        <v>38</v>
      </c>
      <c r="AA50" s="647">
        <f t="shared" si="21"/>
        <v>0</v>
      </c>
      <c r="AB50" s="647">
        <f t="shared" si="21"/>
        <v>18</v>
      </c>
      <c r="AC50" s="647">
        <f t="shared" si="21"/>
        <v>0</v>
      </c>
      <c r="AD50" s="647">
        <f t="shared" si="21"/>
        <v>39</v>
      </c>
      <c r="AE50" s="647">
        <f t="shared" si="21"/>
        <v>82</v>
      </c>
      <c r="AF50" s="647">
        <f t="shared" si="21"/>
        <v>0</v>
      </c>
      <c r="AG50" s="647">
        <f t="shared" si="21"/>
        <v>302</v>
      </c>
      <c r="AH50" s="647">
        <f t="shared" si="21"/>
        <v>6800</v>
      </c>
      <c r="AI50" s="647">
        <f t="shared" si="21"/>
        <v>17060</v>
      </c>
      <c r="AJ50" s="647">
        <f t="shared" si="21"/>
        <v>3080</v>
      </c>
      <c r="AK50" s="647">
        <f t="shared" si="21"/>
        <v>584</v>
      </c>
      <c r="AL50" s="647">
        <f t="shared" si="21"/>
        <v>340</v>
      </c>
      <c r="AM50" s="647">
        <f t="shared" si="21"/>
        <v>110</v>
      </c>
      <c r="AN50" s="647">
        <f t="shared" si="21"/>
        <v>0</v>
      </c>
      <c r="AO50" s="647">
        <f t="shared" si="21"/>
        <v>0</v>
      </c>
      <c r="AP50" s="648">
        <f t="shared" si="21"/>
        <v>29419</v>
      </c>
      <c r="AS50" s="458"/>
      <c r="AT50" s="427"/>
      <c r="AU50" s="427"/>
      <c r="AV50" s="427"/>
      <c r="AW50" s="427"/>
      <c r="AX50" s="427"/>
      <c r="AY50" s="427"/>
      <c r="AZ50" s="427"/>
      <c r="BA50" s="427"/>
      <c r="BB50" s="427"/>
      <c r="BC50" s="427"/>
      <c r="BD50" s="427"/>
      <c r="BE50" s="427"/>
      <c r="BF50" s="427"/>
      <c r="BG50" s="427"/>
      <c r="BH50" s="427"/>
      <c r="BI50" s="427"/>
      <c r="BJ50" s="427"/>
      <c r="BK50" s="427"/>
      <c r="BL50" s="427"/>
      <c r="BM50" s="427"/>
      <c r="BN50" s="427"/>
      <c r="BO50" s="427"/>
      <c r="BP50" s="427"/>
      <c r="BQ50" s="427"/>
      <c r="BR50" s="427"/>
      <c r="BS50" s="427"/>
      <c r="BT50" s="427"/>
      <c r="BU50" s="427"/>
      <c r="BV50" s="427"/>
      <c r="BW50" s="427"/>
      <c r="BX50" s="427"/>
      <c r="BY50" s="427"/>
      <c r="BZ50" s="427"/>
      <c r="CA50" s="427"/>
      <c r="CB50" s="427"/>
      <c r="CC50" s="427"/>
      <c r="CD50" s="427"/>
      <c r="CE50" s="427"/>
      <c r="CF50" s="427"/>
      <c r="CG50" s="424"/>
      <c r="CH50" s="431"/>
      <c r="CI50" s="429"/>
      <c r="CJ50" s="429"/>
      <c r="CK50" s="429"/>
      <c r="CL50" s="429"/>
      <c r="CM50" s="429"/>
      <c r="CN50" s="429"/>
      <c r="CO50" s="429"/>
      <c r="CP50" s="429"/>
      <c r="CQ50" s="429"/>
      <c r="CR50" s="429"/>
      <c r="CS50" s="429"/>
      <c r="CT50" s="429"/>
      <c r="CU50" s="429"/>
      <c r="CV50" s="429"/>
      <c r="CW50" s="429"/>
      <c r="CX50" s="429"/>
      <c r="CY50" s="429"/>
      <c r="CZ50" s="429"/>
      <c r="DA50" s="429"/>
      <c r="DB50" s="429"/>
      <c r="DC50" s="429"/>
      <c r="DD50" s="429"/>
      <c r="DE50" s="429"/>
      <c r="DF50" s="429"/>
      <c r="DG50" s="429"/>
      <c r="DH50" s="429"/>
      <c r="DI50" s="429"/>
      <c r="DJ50" s="429"/>
      <c r="DK50" s="429"/>
      <c r="DL50" s="429"/>
      <c r="DM50" s="429"/>
      <c r="DN50" s="429"/>
      <c r="DO50" s="429"/>
      <c r="DP50" s="429"/>
      <c r="DQ50" s="429"/>
      <c r="DR50" s="429"/>
      <c r="DS50" s="429"/>
      <c r="DT50" s="429"/>
      <c r="DU50" s="429"/>
      <c r="DV50" s="437"/>
      <c r="DW50" s="437"/>
      <c r="DX50" s="437"/>
      <c r="DY50" s="437"/>
      <c r="DZ50" s="437"/>
      <c r="EA50" s="437"/>
      <c r="EB50" s="437"/>
      <c r="EC50" s="437"/>
      <c r="ED50" s="437"/>
      <c r="EE50" s="437"/>
      <c r="EF50" s="437"/>
      <c r="EG50" s="437"/>
      <c r="EH50" s="437"/>
    </row>
    <row r="51" spans="1:138" s="286" customFormat="1" ht="21" customHeight="1" x14ac:dyDescent="0.35">
      <c r="A51" s="245"/>
      <c r="B51" s="285" t="s">
        <v>91</v>
      </c>
      <c r="C51" s="643">
        <v>0</v>
      </c>
      <c r="D51" s="643">
        <v>0</v>
      </c>
      <c r="E51" s="643">
        <v>0</v>
      </c>
      <c r="F51" s="643">
        <v>0</v>
      </c>
      <c r="G51" s="643">
        <v>0</v>
      </c>
      <c r="H51" s="643">
        <v>0</v>
      </c>
      <c r="I51" s="643">
        <v>0</v>
      </c>
      <c r="J51" s="643">
        <v>0</v>
      </c>
      <c r="K51" s="643">
        <v>0</v>
      </c>
      <c r="L51" s="643">
        <v>0</v>
      </c>
      <c r="M51" s="643">
        <v>0</v>
      </c>
      <c r="N51" s="643">
        <v>0</v>
      </c>
      <c r="O51" s="643">
        <v>0</v>
      </c>
      <c r="P51" s="643">
        <v>0</v>
      </c>
      <c r="Q51" s="643">
        <v>0</v>
      </c>
      <c r="R51" s="643">
        <f>SUM(E51:Q51)</f>
        <v>0</v>
      </c>
      <c r="S51" s="643">
        <v>0</v>
      </c>
      <c r="T51" s="643">
        <v>3</v>
      </c>
      <c r="U51" s="643">
        <v>0</v>
      </c>
      <c r="V51" s="643">
        <v>0</v>
      </c>
      <c r="W51" s="643">
        <v>26</v>
      </c>
      <c r="X51" s="643">
        <v>25</v>
      </c>
      <c r="Y51" s="643">
        <v>0</v>
      </c>
      <c r="Z51" s="643">
        <v>0</v>
      </c>
      <c r="AA51" s="643">
        <v>0</v>
      </c>
      <c r="AB51" s="643">
        <v>0</v>
      </c>
      <c r="AC51" s="643">
        <v>0</v>
      </c>
      <c r="AD51" s="643">
        <v>11</v>
      </c>
      <c r="AE51" s="643">
        <v>0</v>
      </c>
      <c r="AF51" s="643">
        <v>0</v>
      </c>
      <c r="AG51" s="643">
        <v>24</v>
      </c>
      <c r="AH51" s="643">
        <v>556</v>
      </c>
      <c r="AI51" s="643">
        <v>1512</v>
      </c>
      <c r="AJ51" s="643">
        <v>292</v>
      </c>
      <c r="AK51" s="643">
        <v>40</v>
      </c>
      <c r="AL51" s="643">
        <v>19</v>
      </c>
      <c r="AM51" s="643">
        <v>0</v>
      </c>
      <c r="AN51" s="643">
        <v>0</v>
      </c>
      <c r="AO51" s="643">
        <v>0</v>
      </c>
      <c r="AP51" s="644">
        <f>SUM(S51:AO51)+R51+C51+D51</f>
        <v>2508</v>
      </c>
      <c r="AS51" s="456"/>
      <c r="AT51" s="427"/>
      <c r="AU51" s="427"/>
      <c r="AV51" s="427"/>
      <c r="AW51" s="427"/>
      <c r="AX51" s="427"/>
      <c r="AY51" s="427"/>
      <c r="AZ51" s="427"/>
      <c r="BA51" s="427"/>
      <c r="BB51" s="427"/>
      <c r="BC51" s="427"/>
      <c r="BD51" s="427"/>
      <c r="BE51" s="427"/>
      <c r="BF51" s="427"/>
      <c r="BG51" s="427"/>
      <c r="BH51" s="427"/>
      <c r="BI51" s="427"/>
      <c r="BJ51" s="427"/>
      <c r="BK51" s="427"/>
      <c r="BL51" s="427"/>
      <c r="BM51" s="427"/>
      <c r="BN51" s="427"/>
      <c r="BO51" s="427"/>
      <c r="BP51" s="427"/>
      <c r="BQ51" s="427"/>
      <c r="BR51" s="427"/>
      <c r="BS51" s="427"/>
      <c r="BT51" s="427"/>
      <c r="BU51" s="427"/>
      <c r="BV51" s="427"/>
      <c r="BW51" s="427"/>
      <c r="BX51" s="427"/>
      <c r="BY51" s="427"/>
      <c r="BZ51" s="427"/>
      <c r="CA51" s="427"/>
      <c r="CB51" s="427"/>
      <c r="CC51" s="427"/>
      <c r="CD51" s="427"/>
      <c r="CE51" s="427"/>
      <c r="CF51" s="427"/>
      <c r="CG51" s="428"/>
      <c r="CH51" s="425"/>
      <c r="CI51" s="429"/>
      <c r="CJ51" s="429"/>
      <c r="CK51" s="429"/>
      <c r="CL51" s="429"/>
      <c r="CM51" s="429"/>
      <c r="CN51" s="429"/>
      <c r="CO51" s="429"/>
      <c r="CP51" s="429"/>
      <c r="CQ51" s="429"/>
      <c r="CR51" s="429"/>
      <c r="CS51" s="429"/>
      <c r="CT51" s="429"/>
      <c r="CU51" s="429"/>
      <c r="CV51" s="429"/>
      <c r="CW51" s="429"/>
      <c r="CX51" s="429"/>
      <c r="CY51" s="429"/>
      <c r="CZ51" s="429"/>
      <c r="DA51" s="429"/>
      <c r="DB51" s="429"/>
      <c r="DC51" s="429"/>
      <c r="DD51" s="429"/>
      <c r="DE51" s="429"/>
      <c r="DF51" s="429"/>
      <c r="DG51" s="429"/>
      <c r="DH51" s="429"/>
      <c r="DI51" s="429"/>
      <c r="DJ51" s="429"/>
      <c r="DK51" s="429"/>
      <c r="DL51" s="429"/>
      <c r="DM51" s="429"/>
      <c r="DN51" s="429"/>
      <c r="DO51" s="429"/>
      <c r="DP51" s="429"/>
      <c r="DQ51" s="429"/>
      <c r="DR51" s="429"/>
      <c r="DS51" s="429"/>
      <c r="DT51" s="429"/>
      <c r="DU51" s="429"/>
      <c r="DV51" s="428"/>
      <c r="DW51" s="428"/>
      <c r="DX51" s="428"/>
      <c r="DY51" s="428"/>
      <c r="DZ51" s="428"/>
      <c r="EA51" s="428"/>
      <c r="EB51" s="428"/>
      <c r="EC51" s="428"/>
      <c r="ED51" s="428"/>
      <c r="EE51" s="428"/>
      <c r="EF51" s="428"/>
      <c r="EG51" s="428"/>
      <c r="EH51" s="428"/>
    </row>
    <row r="52" spans="1:138" s="286" customFormat="1" ht="21" customHeight="1" x14ac:dyDescent="0.35">
      <c r="A52" s="245"/>
      <c r="B52" s="285" t="s">
        <v>90</v>
      </c>
      <c r="C52" s="643">
        <v>0</v>
      </c>
      <c r="D52" s="643">
        <v>0</v>
      </c>
      <c r="E52" s="643">
        <v>0</v>
      </c>
      <c r="F52" s="643">
        <v>0</v>
      </c>
      <c r="G52" s="643">
        <v>0</v>
      </c>
      <c r="H52" s="643">
        <v>0</v>
      </c>
      <c r="I52" s="643">
        <v>0</v>
      </c>
      <c r="J52" s="643">
        <v>0</v>
      </c>
      <c r="K52" s="643">
        <v>0</v>
      </c>
      <c r="L52" s="643">
        <v>0</v>
      </c>
      <c r="M52" s="643">
        <v>0</v>
      </c>
      <c r="N52" s="643">
        <v>0</v>
      </c>
      <c r="O52" s="643">
        <v>0</v>
      </c>
      <c r="P52" s="643">
        <v>0</v>
      </c>
      <c r="Q52" s="643">
        <v>0</v>
      </c>
      <c r="R52" s="643">
        <f>SUM(E52:Q52)</f>
        <v>0</v>
      </c>
      <c r="S52" s="643">
        <v>144</v>
      </c>
      <c r="T52" s="643">
        <v>74</v>
      </c>
      <c r="U52" s="643">
        <v>4</v>
      </c>
      <c r="V52" s="643">
        <v>0</v>
      </c>
      <c r="W52" s="643">
        <v>342</v>
      </c>
      <c r="X52" s="643">
        <v>73</v>
      </c>
      <c r="Y52" s="643">
        <v>29</v>
      </c>
      <c r="Z52" s="643">
        <v>30</v>
      </c>
      <c r="AA52" s="643">
        <v>0</v>
      </c>
      <c r="AB52" s="643">
        <v>14</v>
      </c>
      <c r="AC52" s="643">
        <v>0</v>
      </c>
      <c r="AD52" s="643">
        <v>27</v>
      </c>
      <c r="AE52" s="643">
        <v>82</v>
      </c>
      <c r="AF52" s="643">
        <v>0</v>
      </c>
      <c r="AG52" s="643">
        <v>167</v>
      </c>
      <c r="AH52" s="643">
        <v>4729</v>
      </c>
      <c r="AI52" s="643">
        <v>10307</v>
      </c>
      <c r="AJ52" s="643">
        <v>1945</v>
      </c>
      <c r="AK52" s="643">
        <v>394</v>
      </c>
      <c r="AL52" s="643">
        <v>296</v>
      </c>
      <c r="AM52" s="643">
        <v>110</v>
      </c>
      <c r="AN52" s="643">
        <v>0</v>
      </c>
      <c r="AO52" s="643">
        <v>0</v>
      </c>
      <c r="AP52" s="644">
        <f>SUM(S52:AO52)+R52+C52+D52</f>
        <v>18767</v>
      </c>
      <c r="AS52" s="456"/>
      <c r="AT52" s="427"/>
      <c r="AU52" s="427"/>
      <c r="AV52" s="427"/>
      <c r="AW52" s="427"/>
      <c r="AX52" s="427"/>
      <c r="AY52" s="427"/>
      <c r="AZ52" s="427"/>
      <c r="BA52" s="427"/>
      <c r="BB52" s="427"/>
      <c r="BC52" s="427"/>
      <c r="BD52" s="427"/>
      <c r="BE52" s="427"/>
      <c r="BF52" s="427"/>
      <c r="BG52" s="427"/>
      <c r="BH52" s="427"/>
      <c r="BI52" s="427"/>
      <c r="BJ52" s="427"/>
      <c r="BK52" s="427"/>
      <c r="BL52" s="427"/>
      <c r="BM52" s="427"/>
      <c r="BN52" s="427"/>
      <c r="BO52" s="427"/>
      <c r="BP52" s="427"/>
      <c r="BQ52" s="427"/>
      <c r="BR52" s="427"/>
      <c r="BS52" s="427"/>
      <c r="BT52" s="427"/>
      <c r="BU52" s="427"/>
      <c r="BV52" s="427"/>
      <c r="BW52" s="427"/>
      <c r="BX52" s="427"/>
      <c r="BY52" s="427"/>
      <c r="BZ52" s="427"/>
      <c r="CA52" s="427"/>
      <c r="CB52" s="427"/>
      <c r="CC52" s="427"/>
      <c r="CD52" s="427"/>
      <c r="CE52" s="427"/>
      <c r="CF52" s="427"/>
      <c r="CG52" s="428"/>
      <c r="CH52" s="425"/>
      <c r="CI52" s="429"/>
      <c r="CJ52" s="429"/>
      <c r="CK52" s="429"/>
      <c r="CL52" s="429"/>
      <c r="CM52" s="429"/>
      <c r="CN52" s="429"/>
      <c r="CO52" s="429"/>
      <c r="CP52" s="429"/>
      <c r="CQ52" s="429"/>
      <c r="CR52" s="429"/>
      <c r="CS52" s="429"/>
      <c r="CT52" s="429"/>
      <c r="CU52" s="429"/>
      <c r="CV52" s="429"/>
      <c r="CW52" s="429"/>
      <c r="CX52" s="429"/>
      <c r="CY52" s="429"/>
      <c r="CZ52" s="429"/>
      <c r="DA52" s="429"/>
      <c r="DB52" s="429"/>
      <c r="DC52" s="429"/>
      <c r="DD52" s="429"/>
      <c r="DE52" s="429"/>
      <c r="DF52" s="429"/>
      <c r="DG52" s="429"/>
      <c r="DH52" s="429"/>
      <c r="DI52" s="429"/>
      <c r="DJ52" s="429"/>
      <c r="DK52" s="429"/>
      <c r="DL52" s="429"/>
      <c r="DM52" s="429"/>
      <c r="DN52" s="429"/>
      <c r="DO52" s="429"/>
      <c r="DP52" s="429"/>
      <c r="DQ52" s="429"/>
      <c r="DR52" s="429"/>
      <c r="DS52" s="429"/>
      <c r="DT52" s="429"/>
      <c r="DU52" s="429"/>
      <c r="DV52" s="428"/>
      <c r="DW52" s="428"/>
      <c r="DX52" s="428"/>
      <c r="DY52" s="428"/>
      <c r="DZ52" s="428"/>
      <c r="EA52" s="428"/>
      <c r="EB52" s="428"/>
      <c r="EC52" s="428"/>
      <c r="ED52" s="428"/>
      <c r="EE52" s="428"/>
      <c r="EF52" s="428"/>
      <c r="EG52" s="428"/>
      <c r="EH52" s="428"/>
    </row>
    <row r="53" spans="1:138" s="286" customFormat="1" ht="21" customHeight="1" x14ac:dyDescent="0.35">
      <c r="A53" s="245"/>
      <c r="B53" s="285" t="s">
        <v>92</v>
      </c>
      <c r="C53" s="643">
        <v>0</v>
      </c>
      <c r="D53" s="643">
        <v>0</v>
      </c>
      <c r="E53" s="643">
        <v>0</v>
      </c>
      <c r="F53" s="643">
        <v>0</v>
      </c>
      <c r="G53" s="643">
        <v>0</v>
      </c>
      <c r="H53" s="643">
        <v>0</v>
      </c>
      <c r="I53" s="643">
        <v>0</v>
      </c>
      <c r="J53" s="643">
        <v>0</v>
      </c>
      <c r="K53" s="643">
        <v>0</v>
      </c>
      <c r="L53" s="643">
        <v>0</v>
      </c>
      <c r="M53" s="643">
        <v>0</v>
      </c>
      <c r="N53" s="643">
        <v>0</v>
      </c>
      <c r="O53" s="643">
        <v>0</v>
      </c>
      <c r="P53" s="643">
        <v>0</v>
      </c>
      <c r="Q53" s="643">
        <v>0</v>
      </c>
      <c r="R53" s="643">
        <f>SUM(E53:Q53)</f>
        <v>0</v>
      </c>
      <c r="S53" s="643">
        <v>1</v>
      </c>
      <c r="T53" s="643">
        <v>106</v>
      </c>
      <c r="U53" s="643">
        <v>0</v>
      </c>
      <c r="V53" s="643">
        <v>0</v>
      </c>
      <c r="W53" s="643">
        <v>83</v>
      </c>
      <c r="X53" s="643">
        <v>31</v>
      </c>
      <c r="Y53" s="643">
        <v>11</v>
      </c>
      <c r="Z53" s="643">
        <v>7</v>
      </c>
      <c r="AA53" s="643">
        <v>0</v>
      </c>
      <c r="AB53" s="643">
        <v>2</v>
      </c>
      <c r="AC53" s="643">
        <v>0</v>
      </c>
      <c r="AD53" s="643">
        <v>1</v>
      </c>
      <c r="AE53" s="643">
        <v>0</v>
      </c>
      <c r="AF53" s="643">
        <v>0</v>
      </c>
      <c r="AG53" s="643">
        <v>108</v>
      </c>
      <c r="AH53" s="643">
        <v>1351</v>
      </c>
      <c r="AI53" s="643">
        <v>4178</v>
      </c>
      <c r="AJ53" s="643">
        <v>784</v>
      </c>
      <c r="AK53" s="643">
        <v>145</v>
      </c>
      <c r="AL53" s="643">
        <v>24</v>
      </c>
      <c r="AM53" s="643">
        <v>0</v>
      </c>
      <c r="AN53" s="643">
        <v>0</v>
      </c>
      <c r="AO53" s="643">
        <v>0</v>
      </c>
      <c r="AP53" s="644">
        <f>SUM(S53:AO53)+R53+C53+D53</f>
        <v>6832</v>
      </c>
      <c r="AS53" s="456"/>
      <c r="AT53" s="427"/>
      <c r="AU53" s="427"/>
      <c r="AV53" s="427"/>
      <c r="AW53" s="427"/>
      <c r="AX53" s="427"/>
      <c r="AY53" s="427"/>
      <c r="AZ53" s="427"/>
      <c r="BA53" s="427"/>
      <c r="BB53" s="427"/>
      <c r="BC53" s="427"/>
      <c r="BD53" s="427"/>
      <c r="BE53" s="427"/>
      <c r="BF53" s="427"/>
      <c r="BG53" s="427"/>
      <c r="BH53" s="427"/>
      <c r="BI53" s="427"/>
      <c r="BJ53" s="427"/>
      <c r="BK53" s="427"/>
      <c r="BL53" s="427"/>
      <c r="BM53" s="427"/>
      <c r="BN53" s="427"/>
      <c r="BO53" s="427"/>
      <c r="BP53" s="427"/>
      <c r="BQ53" s="427"/>
      <c r="BR53" s="427"/>
      <c r="BS53" s="427"/>
      <c r="BT53" s="427"/>
      <c r="BU53" s="427"/>
      <c r="BV53" s="427"/>
      <c r="BW53" s="427"/>
      <c r="BX53" s="427"/>
      <c r="BY53" s="427"/>
      <c r="BZ53" s="427"/>
      <c r="CA53" s="427"/>
      <c r="CB53" s="427"/>
      <c r="CC53" s="427"/>
      <c r="CD53" s="427"/>
      <c r="CE53" s="427"/>
      <c r="CF53" s="427"/>
      <c r="CG53" s="428"/>
      <c r="CH53" s="425"/>
      <c r="CI53" s="429"/>
      <c r="CJ53" s="429"/>
      <c r="CK53" s="429"/>
      <c r="CL53" s="429"/>
      <c r="CM53" s="429"/>
      <c r="CN53" s="429"/>
      <c r="CO53" s="429"/>
      <c r="CP53" s="429"/>
      <c r="CQ53" s="429"/>
      <c r="CR53" s="429"/>
      <c r="CS53" s="429"/>
      <c r="CT53" s="429"/>
      <c r="CU53" s="429"/>
      <c r="CV53" s="429"/>
      <c r="CW53" s="429"/>
      <c r="CX53" s="429"/>
      <c r="CY53" s="429"/>
      <c r="CZ53" s="429"/>
      <c r="DA53" s="429"/>
      <c r="DB53" s="429"/>
      <c r="DC53" s="429"/>
      <c r="DD53" s="429"/>
      <c r="DE53" s="429"/>
      <c r="DF53" s="429"/>
      <c r="DG53" s="429"/>
      <c r="DH53" s="429"/>
      <c r="DI53" s="429"/>
      <c r="DJ53" s="429"/>
      <c r="DK53" s="429"/>
      <c r="DL53" s="429"/>
      <c r="DM53" s="429"/>
      <c r="DN53" s="429"/>
      <c r="DO53" s="429"/>
      <c r="DP53" s="429"/>
      <c r="DQ53" s="429"/>
      <c r="DR53" s="429"/>
      <c r="DS53" s="429"/>
      <c r="DT53" s="429"/>
      <c r="DU53" s="429"/>
      <c r="DV53" s="428"/>
      <c r="DW53" s="428"/>
      <c r="DX53" s="428"/>
      <c r="DY53" s="428"/>
      <c r="DZ53" s="428"/>
      <c r="EA53" s="428"/>
      <c r="EB53" s="428"/>
      <c r="EC53" s="428"/>
      <c r="ED53" s="428"/>
      <c r="EE53" s="428"/>
      <c r="EF53" s="428"/>
      <c r="EG53" s="428"/>
      <c r="EH53" s="428"/>
    </row>
    <row r="54" spans="1:138" s="286" customFormat="1" ht="21" customHeight="1" x14ac:dyDescent="0.35">
      <c r="A54" s="245"/>
      <c r="B54" s="285" t="s">
        <v>93</v>
      </c>
      <c r="C54" s="643">
        <v>0</v>
      </c>
      <c r="D54" s="643">
        <v>0</v>
      </c>
      <c r="E54" s="643">
        <v>0</v>
      </c>
      <c r="F54" s="643">
        <v>0</v>
      </c>
      <c r="G54" s="643">
        <v>0</v>
      </c>
      <c r="H54" s="643">
        <v>0</v>
      </c>
      <c r="I54" s="643">
        <v>0</v>
      </c>
      <c r="J54" s="643">
        <v>0</v>
      </c>
      <c r="K54" s="643">
        <v>0</v>
      </c>
      <c r="L54" s="643">
        <v>0</v>
      </c>
      <c r="M54" s="643">
        <v>0</v>
      </c>
      <c r="N54" s="643">
        <v>0</v>
      </c>
      <c r="O54" s="643">
        <v>0</v>
      </c>
      <c r="P54" s="643">
        <v>0</v>
      </c>
      <c r="Q54" s="643">
        <v>0</v>
      </c>
      <c r="R54" s="643">
        <f>SUM(E54:Q54)</f>
        <v>0</v>
      </c>
      <c r="S54" s="643">
        <v>0</v>
      </c>
      <c r="T54" s="643">
        <v>0</v>
      </c>
      <c r="U54" s="643">
        <v>0</v>
      </c>
      <c r="V54" s="643">
        <v>0</v>
      </c>
      <c r="W54" s="643">
        <v>9</v>
      </c>
      <c r="X54" s="643">
        <v>5</v>
      </c>
      <c r="Y54" s="643">
        <v>0</v>
      </c>
      <c r="Z54" s="643">
        <v>1</v>
      </c>
      <c r="AA54" s="643">
        <v>0</v>
      </c>
      <c r="AB54" s="643">
        <v>2</v>
      </c>
      <c r="AC54" s="643">
        <v>0</v>
      </c>
      <c r="AD54" s="643">
        <v>0</v>
      </c>
      <c r="AE54" s="643">
        <v>0</v>
      </c>
      <c r="AF54" s="643">
        <v>0</v>
      </c>
      <c r="AG54" s="643">
        <v>3</v>
      </c>
      <c r="AH54" s="643">
        <v>164</v>
      </c>
      <c r="AI54" s="643">
        <v>1063</v>
      </c>
      <c r="AJ54" s="643">
        <v>59</v>
      </c>
      <c r="AK54" s="643">
        <v>5</v>
      </c>
      <c r="AL54" s="643">
        <v>1</v>
      </c>
      <c r="AM54" s="643">
        <v>0</v>
      </c>
      <c r="AN54" s="643">
        <v>0</v>
      </c>
      <c r="AO54" s="643">
        <v>0</v>
      </c>
      <c r="AP54" s="644">
        <f>SUM(S54:AO54)+R54+C54+D54</f>
        <v>1312</v>
      </c>
      <c r="AS54" s="456"/>
      <c r="AT54" s="427"/>
      <c r="AU54" s="427"/>
      <c r="AV54" s="427"/>
      <c r="AW54" s="427"/>
      <c r="AX54" s="427"/>
      <c r="AY54" s="427"/>
      <c r="AZ54" s="427"/>
      <c r="BA54" s="427"/>
      <c r="BB54" s="427"/>
      <c r="BC54" s="427"/>
      <c r="BD54" s="427"/>
      <c r="BE54" s="427"/>
      <c r="BF54" s="427"/>
      <c r="BG54" s="427"/>
      <c r="BH54" s="427"/>
      <c r="BI54" s="427"/>
      <c r="BJ54" s="427"/>
      <c r="BK54" s="427"/>
      <c r="BL54" s="427"/>
      <c r="BM54" s="427"/>
      <c r="BN54" s="427"/>
      <c r="BO54" s="427"/>
      <c r="BP54" s="427"/>
      <c r="BQ54" s="427"/>
      <c r="BR54" s="427"/>
      <c r="BS54" s="427"/>
      <c r="BT54" s="427"/>
      <c r="BU54" s="427"/>
      <c r="BV54" s="427"/>
      <c r="BW54" s="427"/>
      <c r="BX54" s="427"/>
      <c r="BY54" s="427"/>
      <c r="BZ54" s="427"/>
      <c r="CA54" s="427"/>
      <c r="CB54" s="427"/>
      <c r="CC54" s="427"/>
      <c r="CD54" s="427"/>
      <c r="CE54" s="427"/>
      <c r="CF54" s="427"/>
      <c r="CG54" s="428"/>
      <c r="CH54" s="425"/>
      <c r="CI54" s="429"/>
      <c r="CJ54" s="429"/>
      <c r="CK54" s="429"/>
      <c r="CL54" s="429"/>
      <c r="CM54" s="429"/>
      <c r="CN54" s="429"/>
      <c r="CO54" s="429"/>
      <c r="CP54" s="429"/>
      <c r="CQ54" s="429"/>
      <c r="CR54" s="429"/>
      <c r="CS54" s="429"/>
      <c r="CT54" s="429"/>
      <c r="CU54" s="429"/>
      <c r="CV54" s="429"/>
      <c r="CW54" s="429"/>
      <c r="CX54" s="429"/>
      <c r="CY54" s="429"/>
      <c r="CZ54" s="429"/>
      <c r="DA54" s="429"/>
      <c r="DB54" s="429"/>
      <c r="DC54" s="429"/>
      <c r="DD54" s="429"/>
      <c r="DE54" s="429"/>
      <c r="DF54" s="429"/>
      <c r="DG54" s="429"/>
      <c r="DH54" s="429"/>
      <c r="DI54" s="429"/>
      <c r="DJ54" s="429"/>
      <c r="DK54" s="429"/>
      <c r="DL54" s="429"/>
      <c r="DM54" s="429"/>
      <c r="DN54" s="429"/>
      <c r="DO54" s="429"/>
      <c r="DP54" s="429"/>
      <c r="DQ54" s="429"/>
      <c r="DR54" s="429"/>
      <c r="DS54" s="429"/>
      <c r="DT54" s="429"/>
      <c r="DU54" s="429"/>
      <c r="DV54" s="428"/>
      <c r="DW54" s="428"/>
      <c r="DX54" s="428"/>
      <c r="DY54" s="428"/>
      <c r="DZ54" s="428"/>
      <c r="EA54" s="428"/>
      <c r="EB54" s="428"/>
      <c r="EC54" s="428"/>
      <c r="ED54" s="428"/>
      <c r="EE54" s="428"/>
      <c r="EF54" s="428"/>
      <c r="EG54" s="428"/>
      <c r="EH54" s="428"/>
    </row>
    <row r="55" spans="1:138" s="291" customFormat="1" ht="26.4" customHeight="1" x14ac:dyDescent="0.35">
      <c r="A55" s="289" t="s">
        <v>94</v>
      </c>
      <c r="B55" s="294"/>
      <c r="C55" s="647">
        <f t="shared" ref="C55:AP55" si="22">SUM(C56:C60)</f>
        <v>0</v>
      </c>
      <c r="D55" s="647">
        <f t="shared" si="22"/>
        <v>0</v>
      </c>
      <c r="E55" s="647">
        <f t="shared" si="22"/>
        <v>0</v>
      </c>
      <c r="F55" s="647">
        <f t="shared" si="22"/>
        <v>0</v>
      </c>
      <c r="G55" s="647">
        <f t="shared" si="22"/>
        <v>0</v>
      </c>
      <c r="H55" s="647">
        <f t="shared" si="22"/>
        <v>0</v>
      </c>
      <c r="I55" s="647">
        <f t="shared" si="22"/>
        <v>0</v>
      </c>
      <c r="J55" s="647">
        <f t="shared" si="22"/>
        <v>0</v>
      </c>
      <c r="K55" s="647">
        <f t="shared" si="22"/>
        <v>0</v>
      </c>
      <c r="L55" s="647">
        <f t="shared" si="22"/>
        <v>0</v>
      </c>
      <c r="M55" s="647">
        <f t="shared" si="22"/>
        <v>0</v>
      </c>
      <c r="N55" s="647">
        <f t="shared" si="22"/>
        <v>0</v>
      </c>
      <c r="O55" s="647">
        <f t="shared" si="22"/>
        <v>0</v>
      </c>
      <c r="P55" s="647">
        <f t="shared" si="22"/>
        <v>0</v>
      </c>
      <c r="Q55" s="647">
        <f t="shared" si="22"/>
        <v>0</v>
      </c>
      <c r="R55" s="647">
        <f t="shared" si="22"/>
        <v>0</v>
      </c>
      <c r="S55" s="647">
        <f t="shared" si="22"/>
        <v>0</v>
      </c>
      <c r="T55" s="647">
        <f t="shared" si="22"/>
        <v>2</v>
      </c>
      <c r="U55" s="647">
        <f t="shared" si="22"/>
        <v>0</v>
      </c>
      <c r="V55" s="647">
        <f t="shared" si="22"/>
        <v>0</v>
      </c>
      <c r="W55" s="647">
        <f t="shared" si="22"/>
        <v>127</v>
      </c>
      <c r="X55" s="647">
        <f t="shared" si="22"/>
        <v>103</v>
      </c>
      <c r="Y55" s="647">
        <f t="shared" si="22"/>
        <v>0</v>
      </c>
      <c r="Z55" s="647">
        <f t="shared" si="22"/>
        <v>5</v>
      </c>
      <c r="AA55" s="647">
        <f t="shared" si="22"/>
        <v>0</v>
      </c>
      <c r="AB55" s="647">
        <f t="shared" si="22"/>
        <v>2</v>
      </c>
      <c r="AC55" s="647">
        <f t="shared" si="22"/>
        <v>0</v>
      </c>
      <c r="AD55" s="647">
        <f t="shared" si="22"/>
        <v>5</v>
      </c>
      <c r="AE55" s="647">
        <f t="shared" si="22"/>
        <v>4</v>
      </c>
      <c r="AF55" s="647">
        <f t="shared" si="22"/>
        <v>0</v>
      </c>
      <c r="AG55" s="647">
        <f t="shared" si="22"/>
        <v>77</v>
      </c>
      <c r="AH55" s="647">
        <f t="shared" si="22"/>
        <v>2010</v>
      </c>
      <c r="AI55" s="647">
        <f t="shared" si="22"/>
        <v>4795</v>
      </c>
      <c r="AJ55" s="647">
        <f t="shared" si="22"/>
        <v>689</v>
      </c>
      <c r="AK55" s="647">
        <f t="shared" si="22"/>
        <v>232</v>
      </c>
      <c r="AL55" s="647">
        <f t="shared" si="22"/>
        <v>47</v>
      </c>
      <c r="AM55" s="647">
        <f t="shared" si="22"/>
        <v>29</v>
      </c>
      <c r="AN55" s="647">
        <f t="shared" si="22"/>
        <v>0</v>
      </c>
      <c r="AO55" s="647">
        <f t="shared" si="22"/>
        <v>0</v>
      </c>
      <c r="AP55" s="648">
        <f t="shared" si="22"/>
        <v>8127</v>
      </c>
      <c r="AS55" s="458"/>
      <c r="AT55" s="427"/>
      <c r="AU55" s="427"/>
      <c r="AV55" s="427"/>
      <c r="AW55" s="427"/>
      <c r="AX55" s="427"/>
      <c r="AY55" s="427"/>
      <c r="AZ55" s="427"/>
      <c r="BA55" s="427"/>
      <c r="BB55" s="427"/>
      <c r="BC55" s="427"/>
      <c r="BD55" s="427"/>
      <c r="BE55" s="427"/>
      <c r="BF55" s="427"/>
      <c r="BG55" s="427"/>
      <c r="BH55" s="427"/>
      <c r="BI55" s="427"/>
      <c r="BJ55" s="427"/>
      <c r="BK55" s="427"/>
      <c r="BL55" s="427"/>
      <c r="BM55" s="427"/>
      <c r="BN55" s="427"/>
      <c r="BO55" s="427"/>
      <c r="BP55" s="427"/>
      <c r="BQ55" s="427"/>
      <c r="BR55" s="427"/>
      <c r="BS55" s="427"/>
      <c r="BT55" s="427"/>
      <c r="BU55" s="427"/>
      <c r="BV55" s="427"/>
      <c r="BW55" s="427"/>
      <c r="BX55" s="427"/>
      <c r="BY55" s="427"/>
      <c r="BZ55" s="427"/>
      <c r="CA55" s="427"/>
      <c r="CB55" s="427"/>
      <c r="CC55" s="427"/>
      <c r="CD55" s="427"/>
      <c r="CE55" s="427"/>
      <c r="CF55" s="427"/>
      <c r="CG55" s="424"/>
      <c r="CH55" s="431"/>
      <c r="CI55" s="429"/>
      <c r="CJ55" s="429"/>
      <c r="CK55" s="429"/>
      <c r="CL55" s="429"/>
      <c r="CM55" s="429"/>
      <c r="CN55" s="429"/>
      <c r="CO55" s="429"/>
      <c r="CP55" s="429"/>
      <c r="CQ55" s="429"/>
      <c r="CR55" s="429"/>
      <c r="CS55" s="429"/>
      <c r="CT55" s="429"/>
      <c r="CU55" s="429"/>
      <c r="CV55" s="429"/>
      <c r="CW55" s="429"/>
      <c r="CX55" s="429"/>
      <c r="CY55" s="429"/>
      <c r="CZ55" s="429"/>
      <c r="DA55" s="429"/>
      <c r="DB55" s="429"/>
      <c r="DC55" s="429"/>
      <c r="DD55" s="429"/>
      <c r="DE55" s="429"/>
      <c r="DF55" s="429"/>
      <c r="DG55" s="429"/>
      <c r="DH55" s="429"/>
      <c r="DI55" s="429"/>
      <c r="DJ55" s="429"/>
      <c r="DK55" s="429"/>
      <c r="DL55" s="429"/>
      <c r="DM55" s="429"/>
      <c r="DN55" s="429"/>
      <c r="DO55" s="429"/>
      <c r="DP55" s="429"/>
      <c r="DQ55" s="429"/>
      <c r="DR55" s="429"/>
      <c r="DS55" s="429"/>
      <c r="DT55" s="429"/>
      <c r="DU55" s="429"/>
      <c r="DV55" s="437"/>
      <c r="DW55" s="437"/>
      <c r="DX55" s="437"/>
      <c r="DY55" s="437"/>
      <c r="DZ55" s="437"/>
      <c r="EA55" s="437"/>
      <c r="EB55" s="437"/>
      <c r="EC55" s="437"/>
      <c r="ED55" s="437"/>
      <c r="EE55" s="437"/>
      <c r="EF55" s="437"/>
      <c r="EG55" s="437"/>
      <c r="EH55" s="437"/>
    </row>
    <row r="56" spans="1:138" s="286" customFormat="1" ht="21" customHeight="1" x14ac:dyDescent="0.35">
      <c r="A56" s="245"/>
      <c r="B56" s="285" t="s">
        <v>95</v>
      </c>
      <c r="C56" s="643">
        <v>0</v>
      </c>
      <c r="D56" s="643">
        <v>0</v>
      </c>
      <c r="E56" s="643">
        <v>0</v>
      </c>
      <c r="F56" s="643">
        <v>0</v>
      </c>
      <c r="G56" s="643">
        <v>0</v>
      </c>
      <c r="H56" s="643">
        <v>0</v>
      </c>
      <c r="I56" s="643">
        <v>0</v>
      </c>
      <c r="J56" s="643">
        <v>0</v>
      </c>
      <c r="K56" s="643">
        <v>0</v>
      </c>
      <c r="L56" s="643">
        <v>0</v>
      </c>
      <c r="M56" s="643">
        <v>0</v>
      </c>
      <c r="N56" s="643">
        <v>0</v>
      </c>
      <c r="O56" s="643">
        <v>0</v>
      </c>
      <c r="P56" s="643">
        <v>0</v>
      </c>
      <c r="Q56" s="643">
        <v>0</v>
      </c>
      <c r="R56" s="643">
        <f>SUM(E56:Q56)</f>
        <v>0</v>
      </c>
      <c r="S56" s="643">
        <v>0</v>
      </c>
      <c r="T56" s="643">
        <v>0</v>
      </c>
      <c r="U56" s="643">
        <v>0</v>
      </c>
      <c r="V56" s="643">
        <v>0</v>
      </c>
      <c r="W56" s="643">
        <v>49</v>
      </c>
      <c r="X56" s="643">
        <v>4</v>
      </c>
      <c r="Y56" s="643">
        <v>0</v>
      </c>
      <c r="Z56" s="643">
        <v>0</v>
      </c>
      <c r="AA56" s="643">
        <v>0</v>
      </c>
      <c r="AB56" s="643">
        <v>0</v>
      </c>
      <c r="AC56" s="643">
        <v>0</v>
      </c>
      <c r="AD56" s="643">
        <v>0</v>
      </c>
      <c r="AE56" s="643">
        <v>0</v>
      </c>
      <c r="AF56" s="643">
        <v>0</v>
      </c>
      <c r="AG56" s="643">
        <v>22</v>
      </c>
      <c r="AH56" s="643">
        <v>729</v>
      </c>
      <c r="AI56" s="643">
        <v>996</v>
      </c>
      <c r="AJ56" s="643">
        <v>246</v>
      </c>
      <c r="AK56" s="643">
        <v>52</v>
      </c>
      <c r="AL56" s="643">
        <v>9</v>
      </c>
      <c r="AM56" s="643">
        <v>29</v>
      </c>
      <c r="AN56" s="643">
        <v>0</v>
      </c>
      <c r="AO56" s="643">
        <v>0</v>
      </c>
      <c r="AP56" s="644">
        <f>SUM(S56:AO56)+R56+C56+D56</f>
        <v>2136</v>
      </c>
      <c r="AS56" s="456"/>
      <c r="AT56" s="427"/>
      <c r="AU56" s="427"/>
      <c r="AV56" s="427"/>
      <c r="AW56" s="427"/>
      <c r="AX56" s="427"/>
      <c r="AY56" s="427"/>
      <c r="AZ56" s="427"/>
      <c r="BA56" s="427"/>
      <c r="BB56" s="427"/>
      <c r="BC56" s="427"/>
      <c r="BD56" s="427"/>
      <c r="BE56" s="427"/>
      <c r="BF56" s="427"/>
      <c r="BG56" s="427"/>
      <c r="BH56" s="427"/>
      <c r="BI56" s="427"/>
      <c r="BJ56" s="427"/>
      <c r="BK56" s="427"/>
      <c r="BL56" s="427"/>
      <c r="BM56" s="427"/>
      <c r="BN56" s="427"/>
      <c r="BO56" s="427"/>
      <c r="BP56" s="427"/>
      <c r="BQ56" s="427"/>
      <c r="BR56" s="427"/>
      <c r="BS56" s="427"/>
      <c r="BT56" s="427"/>
      <c r="BU56" s="427"/>
      <c r="BV56" s="427"/>
      <c r="BW56" s="427"/>
      <c r="BX56" s="427"/>
      <c r="BY56" s="427"/>
      <c r="BZ56" s="427"/>
      <c r="CA56" s="427"/>
      <c r="CB56" s="427"/>
      <c r="CC56" s="427"/>
      <c r="CD56" s="427"/>
      <c r="CE56" s="427"/>
      <c r="CF56" s="427"/>
      <c r="CG56" s="428"/>
      <c r="CH56" s="425"/>
      <c r="CI56" s="429"/>
      <c r="CJ56" s="429"/>
      <c r="CK56" s="429"/>
      <c r="CL56" s="429"/>
      <c r="CM56" s="429"/>
      <c r="CN56" s="429"/>
      <c r="CO56" s="429"/>
      <c r="CP56" s="429"/>
      <c r="CQ56" s="429"/>
      <c r="CR56" s="429"/>
      <c r="CS56" s="429"/>
      <c r="CT56" s="429"/>
      <c r="CU56" s="429"/>
      <c r="CV56" s="429"/>
      <c r="CW56" s="429"/>
      <c r="CX56" s="429"/>
      <c r="CY56" s="429"/>
      <c r="CZ56" s="429"/>
      <c r="DA56" s="429"/>
      <c r="DB56" s="429"/>
      <c r="DC56" s="429"/>
      <c r="DD56" s="429"/>
      <c r="DE56" s="429"/>
      <c r="DF56" s="429"/>
      <c r="DG56" s="429"/>
      <c r="DH56" s="429"/>
      <c r="DI56" s="429"/>
      <c r="DJ56" s="429"/>
      <c r="DK56" s="429"/>
      <c r="DL56" s="429"/>
      <c r="DM56" s="429"/>
      <c r="DN56" s="429"/>
      <c r="DO56" s="429"/>
      <c r="DP56" s="429"/>
      <c r="DQ56" s="429"/>
      <c r="DR56" s="429"/>
      <c r="DS56" s="429"/>
      <c r="DT56" s="429"/>
      <c r="DU56" s="429"/>
      <c r="DV56" s="428"/>
      <c r="DW56" s="428"/>
      <c r="DX56" s="428"/>
      <c r="DY56" s="428"/>
      <c r="DZ56" s="428"/>
      <c r="EA56" s="428"/>
      <c r="EB56" s="428"/>
      <c r="EC56" s="428"/>
      <c r="ED56" s="428"/>
      <c r="EE56" s="428"/>
      <c r="EF56" s="428"/>
      <c r="EG56" s="428"/>
      <c r="EH56" s="428"/>
    </row>
    <row r="57" spans="1:138" s="286" customFormat="1" ht="21" customHeight="1" x14ac:dyDescent="0.35">
      <c r="A57" s="245"/>
      <c r="B57" s="285" t="s">
        <v>96</v>
      </c>
      <c r="C57" s="643">
        <v>0</v>
      </c>
      <c r="D57" s="643">
        <v>0</v>
      </c>
      <c r="E57" s="643">
        <v>0</v>
      </c>
      <c r="F57" s="643">
        <v>0</v>
      </c>
      <c r="G57" s="643">
        <v>0</v>
      </c>
      <c r="H57" s="643">
        <v>0</v>
      </c>
      <c r="I57" s="643">
        <v>0</v>
      </c>
      <c r="J57" s="643">
        <v>0</v>
      </c>
      <c r="K57" s="643">
        <v>0</v>
      </c>
      <c r="L57" s="643">
        <v>0</v>
      </c>
      <c r="M57" s="643">
        <v>0</v>
      </c>
      <c r="N57" s="643">
        <v>0</v>
      </c>
      <c r="O57" s="643">
        <v>0</v>
      </c>
      <c r="P57" s="643">
        <v>0</v>
      </c>
      <c r="Q57" s="643">
        <v>0</v>
      </c>
      <c r="R57" s="643">
        <f>SUM(E57:Q57)</f>
        <v>0</v>
      </c>
      <c r="S57" s="643">
        <v>0</v>
      </c>
      <c r="T57" s="643">
        <v>0</v>
      </c>
      <c r="U57" s="643">
        <v>0</v>
      </c>
      <c r="V57" s="643">
        <v>0</v>
      </c>
      <c r="W57" s="643">
        <v>12</v>
      </c>
      <c r="X57" s="643">
        <v>11</v>
      </c>
      <c r="Y57" s="643">
        <v>0</v>
      </c>
      <c r="Z57" s="643">
        <v>0</v>
      </c>
      <c r="AA57" s="643">
        <v>0</v>
      </c>
      <c r="AB57" s="643">
        <v>0</v>
      </c>
      <c r="AC57" s="643">
        <v>0</v>
      </c>
      <c r="AD57" s="643">
        <v>0</v>
      </c>
      <c r="AE57" s="643">
        <v>0</v>
      </c>
      <c r="AF57" s="643">
        <v>0</v>
      </c>
      <c r="AG57" s="643">
        <v>10</v>
      </c>
      <c r="AH57" s="643">
        <v>129</v>
      </c>
      <c r="AI57" s="643">
        <v>837</v>
      </c>
      <c r="AJ57" s="643">
        <v>58</v>
      </c>
      <c r="AK57" s="643">
        <v>75</v>
      </c>
      <c r="AL57" s="643">
        <v>5</v>
      </c>
      <c r="AM57" s="643">
        <v>0</v>
      </c>
      <c r="AN57" s="643">
        <v>0</v>
      </c>
      <c r="AO57" s="643">
        <v>0</v>
      </c>
      <c r="AP57" s="644">
        <f>SUM(S57:AO57)+R57+C57+D57</f>
        <v>1137</v>
      </c>
      <c r="AS57" s="456"/>
      <c r="AT57" s="427"/>
      <c r="AU57" s="427"/>
      <c r="AV57" s="427"/>
      <c r="AW57" s="427"/>
      <c r="AX57" s="427"/>
      <c r="AY57" s="427"/>
      <c r="AZ57" s="427"/>
      <c r="BA57" s="427"/>
      <c r="BB57" s="427"/>
      <c r="BC57" s="427"/>
      <c r="BD57" s="427"/>
      <c r="BE57" s="427"/>
      <c r="BF57" s="427"/>
      <c r="BG57" s="427"/>
      <c r="BH57" s="427"/>
      <c r="BI57" s="427"/>
      <c r="BJ57" s="427"/>
      <c r="BK57" s="427"/>
      <c r="BL57" s="427"/>
      <c r="BM57" s="427"/>
      <c r="BN57" s="427"/>
      <c r="BO57" s="427"/>
      <c r="BP57" s="427"/>
      <c r="BQ57" s="427"/>
      <c r="BR57" s="427"/>
      <c r="BS57" s="427"/>
      <c r="BT57" s="427"/>
      <c r="BU57" s="427"/>
      <c r="BV57" s="427"/>
      <c r="BW57" s="427"/>
      <c r="BX57" s="427"/>
      <c r="BY57" s="427"/>
      <c r="BZ57" s="427"/>
      <c r="CA57" s="427"/>
      <c r="CB57" s="427"/>
      <c r="CC57" s="427"/>
      <c r="CD57" s="427"/>
      <c r="CE57" s="427"/>
      <c r="CF57" s="427"/>
      <c r="CG57" s="428"/>
      <c r="CH57" s="425"/>
      <c r="CI57" s="429"/>
      <c r="CJ57" s="429"/>
      <c r="CK57" s="429"/>
      <c r="CL57" s="429"/>
      <c r="CM57" s="429"/>
      <c r="CN57" s="429"/>
      <c r="CO57" s="429"/>
      <c r="CP57" s="429"/>
      <c r="CQ57" s="429"/>
      <c r="CR57" s="429"/>
      <c r="CS57" s="429"/>
      <c r="CT57" s="429"/>
      <c r="CU57" s="429"/>
      <c r="CV57" s="429"/>
      <c r="CW57" s="429"/>
      <c r="CX57" s="429"/>
      <c r="CY57" s="429"/>
      <c r="CZ57" s="429"/>
      <c r="DA57" s="429"/>
      <c r="DB57" s="429"/>
      <c r="DC57" s="429"/>
      <c r="DD57" s="429"/>
      <c r="DE57" s="429"/>
      <c r="DF57" s="429"/>
      <c r="DG57" s="429"/>
      <c r="DH57" s="429"/>
      <c r="DI57" s="429"/>
      <c r="DJ57" s="429"/>
      <c r="DK57" s="429"/>
      <c r="DL57" s="429"/>
      <c r="DM57" s="429"/>
      <c r="DN57" s="429"/>
      <c r="DO57" s="429"/>
      <c r="DP57" s="429"/>
      <c r="DQ57" s="429"/>
      <c r="DR57" s="429"/>
      <c r="DS57" s="429"/>
      <c r="DT57" s="429"/>
      <c r="DU57" s="429"/>
      <c r="DV57" s="428"/>
      <c r="DW57" s="428"/>
      <c r="DX57" s="428"/>
      <c r="DY57" s="428"/>
      <c r="DZ57" s="428"/>
      <c r="EA57" s="428"/>
      <c r="EB57" s="428"/>
      <c r="EC57" s="428"/>
      <c r="ED57" s="428"/>
      <c r="EE57" s="428"/>
      <c r="EF57" s="428"/>
      <c r="EG57" s="428"/>
      <c r="EH57" s="428"/>
    </row>
    <row r="58" spans="1:138" s="286" customFormat="1" ht="21" customHeight="1" x14ac:dyDescent="0.35">
      <c r="A58" s="245"/>
      <c r="B58" s="285" t="s">
        <v>97</v>
      </c>
      <c r="C58" s="643">
        <v>0</v>
      </c>
      <c r="D58" s="643">
        <v>0</v>
      </c>
      <c r="E58" s="643">
        <v>0</v>
      </c>
      <c r="F58" s="643">
        <v>0</v>
      </c>
      <c r="G58" s="643">
        <v>0</v>
      </c>
      <c r="H58" s="643">
        <v>0</v>
      </c>
      <c r="I58" s="643">
        <v>0</v>
      </c>
      <c r="J58" s="643">
        <v>0</v>
      </c>
      <c r="K58" s="643">
        <v>0</v>
      </c>
      <c r="L58" s="643">
        <v>0</v>
      </c>
      <c r="M58" s="643">
        <v>0</v>
      </c>
      <c r="N58" s="643">
        <v>0</v>
      </c>
      <c r="O58" s="643">
        <v>0</v>
      </c>
      <c r="P58" s="643">
        <v>0</v>
      </c>
      <c r="Q58" s="643">
        <v>0</v>
      </c>
      <c r="R58" s="643">
        <f>SUM(E58:Q58)</f>
        <v>0</v>
      </c>
      <c r="S58" s="643">
        <v>0</v>
      </c>
      <c r="T58" s="643">
        <v>2</v>
      </c>
      <c r="U58" s="643">
        <v>0</v>
      </c>
      <c r="V58" s="643">
        <v>0</v>
      </c>
      <c r="W58" s="643">
        <v>18</v>
      </c>
      <c r="X58" s="643">
        <v>17</v>
      </c>
      <c r="Y58" s="643">
        <v>0</v>
      </c>
      <c r="Z58" s="643">
        <v>0</v>
      </c>
      <c r="AA58" s="643">
        <v>0</v>
      </c>
      <c r="AB58" s="643">
        <v>0</v>
      </c>
      <c r="AC58" s="643">
        <v>0</v>
      </c>
      <c r="AD58" s="643">
        <v>0</v>
      </c>
      <c r="AE58" s="643">
        <v>3</v>
      </c>
      <c r="AF58" s="643">
        <v>0</v>
      </c>
      <c r="AG58" s="643">
        <v>24</v>
      </c>
      <c r="AH58" s="643">
        <v>629</v>
      </c>
      <c r="AI58" s="643">
        <v>898</v>
      </c>
      <c r="AJ58" s="643">
        <v>135</v>
      </c>
      <c r="AK58" s="643">
        <v>40</v>
      </c>
      <c r="AL58" s="643">
        <v>24</v>
      </c>
      <c r="AM58" s="643">
        <v>0</v>
      </c>
      <c r="AN58" s="643">
        <v>0</v>
      </c>
      <c r="AO58" s="643">
        <v>0</v>
      </c>
      <c r="AP58" s="644">
        <f>SUM(S58:AO58)+R58+C58+D58</f>
        <v>1790</v>
      </c>
      <c r="AS58" s="456"/>
      <c r="AT58" s="427"/>
      <c r="AU58" s="427"/>
      <c r="AV58" s="427"/>
      <c r="AW58" s="427"/>
      <c r="AX58" s="427"/>
      <c r="AY58" s="427"/>
      <c r="AZ58" s="427"/>
      <c r="BA58" s="427"/>
      <c r="BB58" s="427"/>
      <c r="BC58" s="427"/>
      <c r="BD58" s="427"/>
      <c r="BE58" s="427"/>
      <c r="BF58" s="427"/>
      <c r="BG58" s="427"/>
      <c r="BH58" s="427"/>
      <c r="BI58" s="427"/>
      <c r="BJ58" s="427"/>
      <c r="BK58" s="427"/>
      <c r="BL58" s="427"/>
      <c r="BM58" s="427"/>
      <c r="BN58" s="427"/>
      <c r="BO58" s="427"/>
      <c r="BP58" s="427"/>
      <c r="BQ58" s="427"/>
      <c r="BR58" s="427"/>
      <c r="BS58" s="427"/>
      <c r="BT58" s="427"/>
      <c r="BU58" s="427"/>
      <c r="BV58" s="427"/>
      <c r="BW58" s="427"/>
      <c r="BX58" s="427"/>
      <c r="BY58" s="427"/>
      <c r="BZ58" s="427"/>
      <c r="CA58" s="427"/>
      <c r="CB58" s="427"/>
      <c r="CC58" s="427"/>
      <c r="CD58" s="427"/>
      <c r="CE58" s="427"/>
      <c r="CF58" s="427"/>
      <c r="CG58" s="428"/>
      <c r="CH58" s="425"/>
      <c r="CI58" s="429"/>
      <c r="CJ58" s="429"/>
      <c r="CK58" s="429"/>
      <c r="CL58" s="429"/>
      <c r="CM58" s="429"/>
      <c r="CN58" s="429"/>
      <c r="CO58" s="429"/>
      <c r="CP58" s="429"/>
      <c r="CQ58" s="429"/>
      <c r="CR58" s="429"/>
      <c r="CS58" s="429"/>
      <c r="CT58" s="429"/>
      <c r="CU58" s="429"/>
      <c r="CV58" s="429"/>
      <c r="CW58" s="429"/>
      <c r="CX58" s="429"/>
      <c r="CY58" s="429"/>
      <c r="CZ58" s="429"/>
      <c r="DA58" s="429"/>
      <c r="DB58" s="429"/>
      <c r="DC58" s="429"/>
      <c r="DD58" s="429"/>
      <c r="DE58" s="429"/>
      <c r="DF58" s="429"/>
      <c r="DG58" s="429"/>
      <c r="DH58" s="429"/>
      <c r="DI58" s="429"/>
      <c r="DJ58" s="429"/>
      <c r="DK58" s="429"/>
      <c r="DL58" s="429"/>
      <c r="DM58" s="429"/>
      <c r="DN58" s="429"/>
      <c r="DO58" s="429"/>
      <c r="DP58" s="429"/>
      <c r="DQ58" s="429"/>
      <c r="DR58" s="429"/>
      <c r="DS58" s="429"/>
      <c r="DT58" s="429"/>
      <c r="DU58" s="429"/>
      <c r="DV58" s="428"/>
      <c r="DW58" s="428"/>
      <c r="DX58" s="428"/>
      <c r="DY58" s="428"/>
      <c r="DZ58" s="428"/>
      <c r="EA58" s="428"/>
      <c r="EB58" s="428"/>
      <c r="EC58" s="428"/>
      <c r="ED58" s="428"/>
      <c r="EE58" s="428"/>
      <c r="EF58" s="428"/>
      <c r="EG58" s="428"/>
      <c r="EH58" s="428"/>
    </row>
    <row r="59" spans="1:138" s="286" customFormat="1" ht="21" customHeight="1" x14ac:dyDescent="0.35">
      <c r="A59" s="245"/>
      <c r="B59" s="285" t="s">
        <v>98</v>
      </c>
      <c r="C59" s="643">
        <v>0</v>
      </c>
      <c r="D59" s="643">
        <v>0</v>
      </c>
      <c r="E59" s="643">
        <v>0</v>
      </c>
      <c r="F59" s="643">
        <v>0</v>
      </c>
      <c r="G59" s="643">
        <v>0</v>
      </c>
      <c r="H59" s="643">
        <v>0</v>
      </c>
      <c r="I59" s="643">
        <v>0</v>
      </c>
      <c r="J59" s="643">
        <v>0</v>
      </c>
      <c r="K59" s="643">
        <v>0</v>
      </c>
      <c r="L59" s="643">
        <v>0</v>
      </c>
      <c r="M59" s="643">
        <v>0</v>
      </c>
      <c r="N59" s="643">
        <v>0</v>
      </c>
      <c r="O59" s="643">
        <v>0</v>
      </c>
      <c r="P59" s="643">
        <v>0</v>
      </c>
      <c r="Q59" s="643">
        <v>0</v>
      </c>
      <c r="R59" s="643">
        <f>SUM(E59:Q59)</f>
        <v>0</v>
      </c>
      <c r="S59" s="643">
        <v>0</v>
      </c>
      <c r="T59" s="643">
        <v>0</v>
      </c>
      <c r="U59" s="643">
        <v>0</v>
      </c>
      <c r="V59" s="643">
        <v>0</v>
      </c>
      <c r="W59" s="643">
        <v>35</v>
      </c>
      <c r="X59" s="643">
        <v>25</v>
      </c>
      <c r="Y59" s="643">
        <v>0</v>
      </c>
      <c r="Z59" s="643">
        <v>5</v>
      </c>
      <c r="AA59" s="643">
        <v>0</v>
      </c>
      <c r="AB59" s="643">
        <v>0</v>
      </c>
      <c r="AC59" s="643">
        <v>0</v>
      </c>
      <c r="AD59" s="643">
        <v>5</v>
      </c>
      <c r="AE59" s="643">
        <v>1</v>
      </c>
      <c r="AF59" s="643">
        <v>0</v>
      </c>
      <c r="AG59" s="643">
        <v>19</v>
      </c>
      <c r="AH59" s="643">
        <v>383</v>
      </c>
      <c r="AI59" s="643">
        <v>1120</v>
      </c>
      <c r="AJ59" s="643">
        <v>194</v>
      </c>
      <c r="AK59" s="643">
        <v>20</v>
      </c>
      <c r="AL59" s="643">
        <v>7</v>
      </c>
      <c r="AM59" s="643">
        <v>0</v>
      </c>
      <c r="AN59" s="643">
        <v>0</v>
      </c>
      <c r="AO59" s="643">
        <v>0</v>
      </c>
      <c r="AP59" s="644">
        <f>SUM(S59:AO59)+R59+C59+D59</f>
        <v>1814</v>
      </c>
      <c r="AS59" s="456"/>
      <c r="AT59" s="427"/>
      <c r="AU59" s="427"/>
      <c r="AV59" s="427"/>
      <c r="AW59" s="427"/>
      <c r="AX59" s="427"/>
      <c r="AY59" s="427"/>
      <c r="AZ59" s="427"/>
      <c r="BA59" s="427"/>
      <c r="BB59" s="427"/>
      <c r="BC59" s="427"/>
      <c r="BD59" s="427"/>
      <c r="BE59" s="427"/>
      <c r="BF59" s="427"/>
      <c r="BG59" s="427"/>
      <c r="BH59" s="427"/>
      <c r="BI59" s="427"/>
      <c r="BJ59" s="427"/>
      <c r="BK59" s="427"/>
      <c r="BL59" s="427"/>
      <c r="BM59" s="427"/>
      <c r="BN59" s="427"/>
      <c r="BO59" s="427"/>
      <c r="BP59" s="427"/>
      <c r="BQ59" s="427"/>
      <c r="BR59" s="427"/>
      <c r="BS59" s="427"/>
      <c r="BT59" s="427"/>
      <c r="BU59" s="427"/>
      <c r="BV59" s="427"/>
      <c r="BW59" s="427"/>
      <c r="BX59" s="427"/>
      <c r="BY59" s="427"/>
      <c r="BZ59" s="427"/>
      <c r="CA59" s="427"/>
      <c r="CB59" s="427"/>
      <c r="CC59" s="427"/>
      <c r="CD59" s="427"/>
      <c r="CE59" s="427"/>
      <c r="CF59" s="427"/>
      <c r="CG59" s="428"/>
      <c r="CH59" s="425"/>
      <c r="CI59" s="429"/>
      <c r="CJ59" s="429"/>
      <c r="CK59" s="429"/>
      <c r="CL59" s="429"/>
      <c r="CM59" s="429"/>
      <c r="CN59" s="429"/>
      <c r="CO59" s="429"/>
      <c r="CP59" s="429"/>
      <c r="CQ59" s="429"/>
      <c r="CR59" s="429"/>
      <c r="CS59" s="429"/>
      <c r="CT59" s="429"/>
      <c r="CU59" s="429"/>
      <c r="CV59" s="429"/>
      <c r="CW59" s="429"/>
      <c r="CX59" s="429"/>
      <c r="CY59" s="429"/>
      <c r="CZ59" s="429"/>
      <c r="DA59" s="429"/>
      <c r="DB59" s="429"/>
      <c r="DC59" s="429"/>
      <c r="DD59" s="429"/>
      <c r="DE59" s="429"/>
      <c r="DF59" s="429"/>
      <c r="DG59" s="429"/>
      <c r="DH59" s="429"/>
      <c r="DI59" s="429"/>
      <c r="DJ59" s="429"/>
      <c r="DK59" s="429"/>
      <c r="DL59" s="429"/>
      <c r="DM59" s="429"/>
      <c r="DN59" s="429"/>
      <c r="DO59" s="429"/>
      <c r="DP59" s="429"/>
      <c r="DQ59" s="429"/>
      <c r="DR59" s="429"/>
      <c r="DS59" s="429"/>
      <c r="DT59" s="429"/>
      <c r="DU59" s="429"/>
      <c r="DV59" s="428"/>
      <c r="DW59" s="428"/>
      <c r="DX59" s="428"/>
      <c r="DY59" s="428"/>
      <c r="DZ59" s="428"/>
      <c r="EA59" s="428"/>
      <c r="EB59" s="428"/>
      <c r="EC59" s="428"/>
      <c r="ED59" s="428"/>
      <c r="EE59" s="428"/>
      <c r="EF59" s="428"/>
      <c r="EG59" s="428"/>
      <c r="EH59" s="428"/>
    </row>
    <row r="60" spans="1:138" s="286" customFormat="1" ht="21" customHeight="1" x14ac:dyDescent="0.35">
      <c r="A60" s="245"/>
      <c r="B60" s="285" t="s">
        <v>99</v>
      </c>
      <c r="C60" s="643">
        <v>0</v>
      </c>
      <c r="D60" s="643">
        <v>0</v>
      </c>
      <c r="E60" s="643">
        <v>0</v>
      </c>
      <c r="F60" s="643">
        <v>0</v>
      </c>
      <c r="G60" s="643">
        <v>0</v>
      </c>
      <c r="H60" s="643">
        <v>0</v>
      </c>
      <c r="I60" s="643">
        <v>0</v>
      </c>
      <c r="J60" s="643">
        <v>0</v>
      </c>
      <c r="K60" s="643">
        <v>0</v>
      </c>
      <c r="L60" s="643">
        <v>0</v>
      </c>
      <c r="M60" s="643">
        <v>0</v>
      </c>
      <c r="N60" s="643">
        <v>0</v>
      </c>
      <c r="O60" s="643">
        <v>0</v>
      </c>
      <c r="P60" s="643">
        <v>0</v>
      </c>
      <c r="Q60" s="643">
        <v>0</v>
      </c>
      <c r="R60" s="643">
        <f>SUM(E60:Q60)</f>
        <v>0</v>
      </c>
      <c r="S60" s="643">
        <v>0</v>
      </c>
      <c r="T60" s="643">
        <v>0</v>
      </c>
      <c r="U60" s="643">
        <v>0</v>
      </c>
      <c r="V60" s="643">
        <v>0</v>
      </c>
      <c r="W60" s="643">
        <v>13</v>
      </c>
      <c r="X60" s="643">
        <v>46</v>
      </c>
      <c r="Y60" s="643">
        <v>0</v>
      </c>
      <c r="Z60" s="643">
        <v>0</v>
      </c>
      <c r="AA60" s="643">
        <v>0</v>
      </c>
      <c r="AB60" s="643">
        <v>2</v>
      </c>
      <c r="AC60" s="643">
        <v>0</v>
      </c>
      <c r="AD60" s="643">
        <v>0</v>
      </c>
      <c r="AE60" s="643">
        <v>0</v>
      </c>
      <c r="AF60" s="643">
        <v>0</v>
      </c>
      <c r="AG60" s="643">
        <v>2</v>
      </c>
      <c r="AH60" s="643">
        <v>140</v>
      </c>
      <c r="AI60" s="643">
        <v>944</v>
      </c>
      <c r="AJ60" s="643">
        <v>56</v>
      </c>
      <c r="AK60" s="643">
        <v>45</v>
      </c>
      <c r="AL60" s="643">
        <v>2</v>
      </c>
      <c r="AM60" s="643">
        <v>0</v>
      </c>
      <c r="AN60" s="643">
        <v>0</v>
      </c>
      <c r="AO60" s="643">
        <v>0</v>
      </c>
      <c r="AP60" s="644">
        <f>SUM(S60:AO60)+R60+C60+D60</f>
        <v>1250</v>
      </c>
      <c r="AS60" s="456"/>
      <c r="AT60" s="427"/>
      <c r="AU60" s="427"/>
      <c r="AV60" s="427"/>
      <c r="AW60" s="427"/>
      <c r="AX60" s="427"/>
      <c r="AY60" s="427"/>
      <c r="AZ60" s="427"/>
      <c r="BA60" s="427"/>
      <c r="BB60" s="427"/>
      <c r="BC60" s="427"/>
      <c r="BD60" s="427"/>
      <c r="BE60" s="427"/>
      <c r="BF60" s="427"/>
      <c r="BG60" s="427"/>
      <c r="BH60" s="427"/>
      <c r="BI60" s="427"/>
      <c r="BJ60" s="427"/>
      <c r="BK60" s="427"/>
      <c r="BL60" s="427"/>
      <c r="BM60" s="427"/>
      <c r="BN60" s="427"/>
      <c r="BO60" s="427"/>
      <c r="BP60" s="427"/>
      <c r="BQ60" s="427"/>
      <c r="BR60" s="427"/>
      <c r="BS60" s="427"/>
      <c r="BT60" s="427"/>
      <c r="BU60" s="427"/>
      <c r="BV60" s="427"/>
      <c r="BW60" s="427"/>
      <c r="BX60" s="427"/>
      <c r="BY60" s="427"/>
      <c r="BZ60" s="427"/>
      <c r="CA60" s="427"/>
      <c r="CB60" s="427"/>
      <c r="CC60" s="427"/>
      <c r="CD60" s="427"/>
      <c r="CE60" s="427"/>
      <c r="CF60" s="427"/>
      <c r="CG60" s="428"/>
      <c r="CH60" s="425"/>
      <c r="CI60" s="429"/>
      <c r="CJ60" s="429"/>
      <c r="CK60" s="429"/>
      <c r="CL60" s="429"/>
      <c r="CM60" s="429"/>
      <c r="CN60" s="429"/>
      <c r="CO60" s="429"/>
      <c r="CP60" s="429"/>
      <c r="CQ60" s="429"/>
      <c r="CR60" s="429"/>
      <c r="CS60" s="429"/>
      <c r="CT60" s="429"/>
      <c r="CU60" s="429"/>
      <c r="CV60" s="429"/>
      <c r="CW60" s="429"/>
      <c r="CX60" s="429"/>
      <c r="CY60" s="429"/>
      <c r="CZ60" s="429"/>
      <c r="DA60" s="429"/>
      <c r="DB60" s="429"/>
      <c r="DC60" s="429"/>
      <c r="DD60" s="429"/>
      <c r="DE60" s="429"/>
      <c r="DF60" s="429"/>
      <c r="DG60" s="429"/>
      <c r="DH60" s="429"/>
      <c r="DI60" s="429"/>
      <c r="DJ60" s="429"/>
      <c r="DK60" s="429"/>
      <c r="DL60" s="429"/>
      <c r="DM60" s="429"/>
      <c r="DN60" s="429"/>
      <c r="DO60" s="429"/>
      <c r="DP60" s="429"/>
      <c r="DQ60" s="429"/>
      <c r="DR60" s="429"/>
      <c r="DS60" s="429"/>
      <c r="DT60" s="429"/>
      <c r="DU60" s="429"/>
      <c r="DV60" s="428"/>
      <c r="DW60" s="428"/>
      <c r="DX60" s="428"/>
      <c r="DY60" s="428"/>
      <c r="DZ60" s="428"/>
      <c r="EA60" s="428"/>
      <c r="EB60" s="428"/>
      <c r="EC60" s="428"/>
      <c r="ED60" s="428"/>
      <c r="EE60" s="428"/>
      <c r="EF60" s="428"/>
      <c r="EG60" s="428"/>
      <c r="EH60" s="428"/>
    </row>
    <row r="61" spans="1:138" s="291" customFormat="1" ht="26.4" customHeight="1" x14ac:dyDescent="0.35">
      <c r="A61" s="289" t="s">
        <v>100</v>
      </c>
      <c r="B61" s="294"/>
      <c r="C61" s="647">
        <f t="shared" ref="C61:AP61" si="23">SUM(C62:C64)</f>
        <v>0</v>
      </c>
      <c r="D61" s="647">
        <f t="shared" si="23"/>
        <v>0</v>
      </c>
      <c r="E61" s="647">
        <f t="shared" si="23"/>
        <v>0</v>
      </c>
      <c r="F61" s="647">
        <f t="shared" si="23"/>
        <v>0</v>
      </c>
      <c r="G61" s="647">
        <f t="shared" si="23"/>
        <v>0</v>
      </c>
      <c r="H61" s="647">
        <f t="shared" si="23"/>
        <v>0</v>
      </c>
      <c r="I61" s="647">
        <f t="shared" si="23"/>
        <v>0</v>
      </c>
      <c r="J61" s="647">
        <f t="shared" si="23"/>
        <v>0</v>
      </c>
      <c r="K61" s="647">
        <f t="shared" si="23"/>
        <v>0</v>
      </c>
      <c r="L61" s="647">
        <f t="shared" si="23"/>
        <v>0</v>
      </c>
      <c r="M61" s="647">
        <f t="shared" si="23"/>
        <v>0</v>
      </c>
      <c r="N61" s="647">
        <f t="shared" si="23"/>
        <v>0</v>
      </c>
      <c r="O61" s="647">
        <f t="shared" si="23"/>
        <v>0</v>
      </c>
      <c r="P61" s="647">
        <f t="shared" si="23"/>
        <v>0</v>
      </c>
      <c r="Q61" s="647">
        <f t="shared" si="23"/>
        <v>12</v>
      </c>
      <c r="R61" s="647">
        <f t="shared" si="23"/>
        <v>12</v>
      </c>
      <c r="S61" s="647">
        <f t="shared" si="23"/>
        <v>1</v>
      </c>
      <c r="T61" s="647">
        <f t="shared" si="23"/>
        <v>78</v>
      </c>
      <c r="U61" s="647">
        <f t="shared" si="23"/>
        <v>0</v>
      </c>
      <c r="V61" s="647">
        <f t="shared" si="23"/>
        <v>0</v>
      </c>
      <c r="W61" s="647">
        <f t="shared" si="23"/>
        <v>357</v>
      </c>
      <c r="X61" s="647">
        <f t="shared" si="23"/>
        <v>141</v>
      </c>
      <c r="Y61" s="647">
        <f t="shared" si="23"/>
        <v>10</v>
      </c>
      <c r="Z61" s="647">
        <f t="shared" si="23"/>
        <v>31</v>
      </c>
      <c r="AA61" s="647">
        <f t="shared" si="23"/>
        <v>0</v>
      </c>
      <c r="AB61" s="647">
        <f t="shared" si="23"/>
        <v>2</v>
      </c>
      <c r="AC61" s="647">
        <f t="shared" si="23"/>
        <v>0</v>
      </c>
      <c r="AD61" s="647">
        <f t="shared" si="23"/>
        <v>37</v>
      </c>
      <c r="AE61" s="647">
        <f t="shared" si="23"/>
        <v>43</v>
      </c>
      <c r="AF61" s="647">
        <f t="shared" si="23"/>
        <v>0</v>
      </c>
      <c r="AG61" s="647">
        <f t="shared" si="23"/>
        <v>130</v>
      </c>
      <c r="AH61" s="647">
        <f t="shared" si="23"/>
        <v>5131</v>
      </c>
      <c r="AI61" s="647">
        <f t="shared" si="23"/>
        <v>7656</v>
      </c>
      <c r="AJ61" s="647">
        <f t="shared" si="23"/>
        <v>249</v>
      </c>
      <c r="AK61" s="647">
        <f t="shared" si="23"/>
        <v>89</v>
      </c>
      <c r="AL61" s="647">
        <f t="shared" si="23"/>
        <v>35</v>
      </c>
      <c r="AM61" s="647">
        <f t="shared" si="23"/>
        <v>72</v>
      </c>
      <c r="AN61" s="647">
        <f t="shared" si="23"/>
        <v>0</v>
      </c>
      <c r="AO61" s="647">
        <f t="shared" si="23"/>
        <v>0</v>
      </c>
      <c r="AP61" s="648">
        <f t="shared" si="23"/>
        <v>14074</v>
      </c>
      <c r="AS61" s="458"/>
      <c r="AT61" s="427"/>
      <c r="AU61" s="427"/>
      <c r="AV61" s="427"/>
      <c r="AW61" s="427"/>
      <c r="AX61" s="427"/>
      <c r="AY61" s="427"/>
      <c r="AZ61" s="427"/>
      <c r="BA61" s="427"/>
      <c r="BB61" s="427"/>
      <c r="BC61" s="427"/>
      <c r="BD61" s="427"/>
      <c r="BE61" s="427"/>
      <c r="BF61" s="427"/>
      <c r="BG61" s="427"/>
      <c r="BH61" s="427"/>
      <c r="BI61" s="427"/>
      <c r="BJ61" s="427"/>
      <c r="BK61" s="427"/>
      <c r="BL61" s="427"/>
      <c r="BM61" s="427"/>
      <c r="BN61" s="427"/>
      <c r="BO61" s="427"/>
      <c r="BP61" s="427"/>
      <c r="BQ61" s="427"/>
      <c r="BR61" s="427"/>
      <c r="BS61" s="427"/>
      <c r="BT61" s="427"/>
      <c r="BU61" s="427"/>
      <c r="BV61" s="427"/>
      <c r="BW61" s="427"/>
      <c r="BX61" s="427"/>
      <c r="BY61" s="427"/>
      <c r="BZ61" s="427"/>
      <c r="CA61" s="427"/>
      <c r="CB61" s="427"/>
      <c r="CC61" s="427"/>
      <c r="CD61" s="427"/>
      <c r="CE61" s="427"/>
      <c r="CF61" s="427"/>
      <c r="CG61" s="424"/>
      <c r="CH61" s="431"/>
      <c r="CI61" s="429"/>
      <c r="CJ61" s="429"/>
      <c r="CK61" s="429"/>
      <c r="CL61" s="429"/>
      <c r="CM61" s="429"/>
      <c r="CN61" s="429"/>
      <c r="CO61" s="429"/>
      <c r="CP61" s="429"/>
      <c r="CQ61" s="429"/>
      <c r="CR61" s="429"/>
      <c r="CS61" s="429"/>
      <c r="CT61" s="429"/>
      <c r="CU61" s="429"/>
      <c r="CV61" s="429"/>
      <c r="CW61" s="429"/>
      <c r="CX61" s="429"/>
      <c r="CY61" s="429"/>
      <c r="CZ61" s="429"/>
      <c r="DA61" s="429"/>
      <c r="DB61" s="429"/>
      <c r="DC61" s="429"/>
      <c r="DD61" s="429"/>
      <c r="DE61" s="429"/>
      <c r="DF61" s="429"/>
      <c r="DG61" s="429"/>
      <c r="DH61" s="429"/>
      <c r="DI61" s="429"/>
      <c r="DJ61" s="429"/>
      <c r="DK61" s="429"/>
      <c r="DL61" s="429"/>
      <c r="DM61" s="429"/>
      <c r="DN61" s="429"/>
      <c r="DO61" s="429"/>
      <c r="DP61" s="429"/>
      <c r="DQ61" s="429"/>
      <c r="DR61" s="429"/>
      <c r="DS61" s="429"/>
      <c r="DT61" s="429"/>
      <c r="DU61" s="429"/>
      <c r="DV61" s="437"/>
      <c r="DW61" s="437"/>
      <c r="DX61" s="437"/>
      <c r="DY61" s="437"/>
      <c r="DZ61" s="437"/>
      <c r="EA61" s="437"/>
      <c r="EB61" s="437"/>
      <c r="EC61" s="437"/>
      <c r="ED61" s="437"/>
      <c r="EE61" s="437"/>
      <c r="EF61" s="437"/>
      <c r="EG61" s="437"/>
      <c r="EH61" s="437"/>
    </row>
    <row r="62" spans="1:138" s="286" customFormat="1" ht="21" customHeight="1" x14ac:dyDescent="0.35">
      <c r="A62" s="245"/>
      <c r="B62" s="285" t="s">
        <v>101</v>
      </c>
      <c r="C62" s="643">
        <v>0</v>
      </c>
      <c r="D62" s="643">
        <v>0</v>
      </c>
      <c r="E62" s="643">
        <v>0</v>
      </c>
      <c r="F62" s="643">
        <v>0</v>
      </c>
      <c r="G62" s="643">
        <v>0</v>
      </c>
      <c r="H62" s="643">
        <v>0</v>
      </c>
      <c r="I62" s="643">
        <v>0</v>
      </c>
      <c r="J62" s="643">
        <v>0</v>
      </c>
      <c r="K62" s="643">
        <v>0</v>
      </c>
      <c r="L62" s="643">
        <v>0</v>
      </c>
      <c r="M62" s="643">
        <v>0</v>
      </c>
      <c r="N62" s="643">
        <v>0</v>
      </c>
      <c r="O62" s="643">
        <v>0</v>
      </c>
      <c r="P62" s="643">
        <v>0</v>
      </c>
      <c r="Q62" s="643">
        <v>0</v>
      </c>
      <c r="R62" s="643">
        <f>SUM(E62:Q62)</f>
        <v>0</v>
      </c>
      <c r="S62" s="643">
        <v>0</v>
      </c>
      <c r="T62" s="643">
        <v>5</v>
      </c>
      <c r="U62" s="643">
        <v>0</v>
      </c>
      <c r="V62" s="643">
        <v>0</v>
      </c>
      <c r="W62" s="643">
        <v>55</v>
      </c>
      <c r="X62" s="643">
        <v>43</v>
      </c>
      <c r="Y62" s="643">
        <v>0</v>
      </c>
      <c r="Z62" s="643">
        <v>0</v>
      </c>
      <c r="AA62" s="643">
        <v>0</v>
      </c>
      <c r="AB62" s="643">
        <v>1</v>
      </c>
      <c r="AC62" s="643">
        <v>0</v>
      </c>
      <c r="AD62" s="643">
        <v>0</v>
      </c>
      <c r="AE62" s="643">
        <v>0</v>
      </c>
      <c r="AF62" s="643">
        <v>0</v>
      </c>
      <c r="AG62" s="643">
        <v>11</v>
      </c>
      <c r="AH62" s="643">
        <v>346</v>
      </c>
      <c r="AI62" s="643">
        <v>1521</v>
      </c>
      <c r="AJ62" s="643">
        <v>17</v>
      </c>
      <c r="AK62" s="643">
        <v>5</v>
      </c>
      <c r="AL62" s="643">
        <v>17</v>
      </c>
      <c r="AM62" s="643">
        <v>0</v>
      </c>
      <c r="AN62" s="643">
        <v>0</v>
      </c>
      <c r="AO62" s="643">
        <v>0</v>
      </c>
      <c r="AP62" s="644">
        <f>SUM(S62:AO62)+R62+C62+D62</f>
        <v>2021</v>
      </c>
      <c r="AS62" s="456"/>
      <c r="AT62" s="427"/>
      <c r="AU62" s="427"/>
      <c r="AV62" s="427"/>
      <c r="AW62" s="427"/>
      <c r="AX62" s="427"/>
      <c r="AY62" s="427"/>
      <c r="AZ62" s="427"/>
      <c r="BA62" s="427"/>
      <c r="BB62" s="427"/>
      <c r="BC62" s="427"/>
      <c r="BD62" s="427"/>
      <c r="BE62" s="427"/>
      <c r="BF62" s="427"/>
      <c r="BG62" s="427"/>
      <c r="BH62" s="427"/>
      <c r="BI62" s="427"/>
      <c r="BJ62" s="427"/>
      <c r="BK62" s="427"/>
      <c r="BL62" s="427"/>
      <c r="BM62" s="427"/>
      <c r="BN62" s="427"/>
      <c r="BO62" s="427"/>
      <c r="BP62" s="427"/>
      <c r="BQ62" s="427"/>
      <c r="BR62" s="427"/>
      <c r="BS62" s="427"/>
      <c r="BT62" s="427"/>
      <c r="BU62" s="427"/>
      <c r="BV62" s="427"/>
      <c r="BW62" s="427"/>
      <c r="BX62" s="427"/>
      <c r="BY62" s="427"/>
      <c r="BZ62" s="427"/>
      <c r="CA62" s="427"/>
      <c r="CB62" s="427"/>
      <c r="CC62" s="427"/>
      <c r="CD62" s="427"/>
      <c r="CE62" s="427"/>
      <c r="CF62" s="427"/>
      <c r="CG62" s="428"/>
      <c r="CH62" s="425"/>
      <c r="CI62" s="429"/>
      <c r="CJ62" s="429"/>
      <c r="CK62" s="429"/>
      <c r="CL62" s="429"/>
      <c r="CM62" s="429"/>
      <c r="CN62" s="429"/>
      <c r="CO62" s="429"/>
      <c r="CP62" s="429"/>
      <c r="CQ62" s="429"/>
      <c r="CR62" s="429"/>
      <c r="CS62" s="429"/>
      <c r="CT62" s="429"/>
      <c r="CU62" s="429"/>
      <c r="CV62" s="429"/>
      <c r="CW62" s="429"/>
      <c r="CX62" s="429"/>
      <c r="CY62" s="429"/>
      <c r="CZ62" s="429"/>
      <c r="DA62" s="429"/>
      <c r="DB62" s="429"/>
      <c r="DC62" s="429"/>
      <c r="DD62" s="429"/>
      <c r="DE62" s="429"/>
      <c r="DF62" s="429"/>
      <c r="DG62" s="429"/>
      <c r="DH62" s="429"/>
      <c r="DI62" s="429"/>
      <c r="DJ62" s="429"/>
      <c r="DK62" s="429"/>
      <c r="DL62" s="429"/>
      <c r="DM62" s="429"/>
      <c r="DN62" s="429"/>
      <c r="DO62" s="429"/>
      <c r="DP62" s="429"/>
      <c r="DQ62" s="429"/>
      <c r="DR62" s="429"/>
      <c r="DS62" s="429"/>
      <c r="DT62" s="429"/>
      <c r="DU62" s="429"/>
      <c r="DV62" s="428"/>
      <c r="DW62" s="428"/>
      <c r="DX62" s="428"/>
      <c r="DY62" s="428"/>
      <c r="DZ62" s="428"/>
      <c r="EA62" s="428"/>
      <c r="EB62" s="428"/>
      <c r="EC62" s="428"/>
      <c r="ED62" s="428"/>
      <c r="EE62" s="428"/>
      <c r="EF62" s="428"/>
      <c r="EG62" s="428"/>
      <c r="EH62" s="428"/>
    </row>
    <row r="63" spans="1:138" s="286" customFormat="1" ht="21" customHeight="1" x14ac:dyDescent="0.35">
      <c r="A63" s="245"/>
      <c r="B63" s="285" t="s">
        <v>100</v>
      </c>
      <c r="C63" s="643">
        <v>0</v>
      </c>
      <c r="D63" s="643">
        <v>0</v>
      </c>
      <c r="E63" s="643">
        <v>0</v>
      </c>
      <c r="F63" s="643">
        <v>0</v>
      </c>
      <c r="G63" s="643">
        <v>0</v>
      </c>
      <c r="H63" s="643">
        <v>0</v>
      </c>
      <c r="I63" s="643">
        <v>0</v>
      </c>
      <c r="J63" s="643">
        <v>0</v>
      </c>
      <c r="K63" s="643">
        <v>0</v>
      </c>
      <c r="L63" s="643">
        <v>0</v>
      </c>
      <c r="M63" s="643">
        <v>0</v>
      </c>
      <c r="N63" s="643">
        <v>0</v>
      </c>
      <c r="O63" s="643">
        <v>0</v>
      </c>
      <c r="P63" s="643">
        <v>0</v>
      </c>
      <c r="Q63" s="643">
        <v>12</v>
      </c>
      <c r="R63" s="643">
        <f>SUM(E63:Q63)</f>
        <v>12</v>
      </c>
      <c r="S63" s="643">
        <v>1</v>
      </c>
      <c r="T63" s="643">
        <v>59</v>
      </c>
      <c r="U63" s="643">
        <v>0</v>
      </c>
      <c r="V63" s="643">
        <v>0</v>
      </c>
      <c r="W63" s="643">
        <v>277</v>
      </c>
      <c r="X63" s="643">
        <v>66</v>
      </c>
      <c r="Y63" s="643">
        <v>10</v>
      </c>
      <c r="Z63" s="643">
        <v>31</v>
      </c>
      <c r="AA63" s="643">
        <v>0</v>
      </c>
      <c r="AB63" s="643">
        <v>1</v>
      </c>
      <c r="AC63" s="643">
        <v>0</v>
      </c>
      <c r="AD63" s="643">
        <v>37</v>
      </c>
      <c r="AE63" s="643">
        <v>42</v>
      </c>
      <c r="AF63" s="643">
        <v>0</v>
      </c>
      <c r="AG63" s="643">
        <v>114</v>
      </c>
      <c r="AH63" s="643">
        <v>4511</v>
      </c>
      <c r="AI63" s="643">
        <v>5292</v>
      </c>
      <c r="AJ63" s="643">
        <v>225</v>
      </c>
      <c r="AK63" s="643">
        <v>74</v>
      </c>
      <c r="AL63" s="643">
        <v>18</v>
      </c>
      <c r="AM63" s="643">
        <v>72</v>
      </c>
      <c r="AN63" s="643">
        <v>0</v>
      </c>
      <c r="AO63" s="643">
        <v>0</v>
      </c>
      <c r="AP63" s="644">
        <f>SUM(S63:AO63)+R63+C63+D63</f>
        <v>10842</v>
      </c>
      <c r="AS63" s="456"/>
      <c r="AT63" s="427"/>
      <c r="AU63" s="427"/>
      <c r="AV63" s="427"/>
      <c r="AW63" s="427"/>
      <c r="AX63" s="427"/>
      <c r="AY63" s="427"/>
      <c r="AZ63" s="427"/>
      <c r="BA63" s="427"/>
      <c r="BB63" s="427"/>
      <c r="BC63" s="427"/>
      <c r="BD63" s="427"/>
      <c r="BE63" s="427"/>
      <c r="BF63" s="427"/>
      <c r="BG63" s="427"/>
      <c r="BH63" s="427"/>
      <c r="BI63" s="427"/>
      <c r="BJ63" s="427"/>
      <c r="BK63" s="427"/>
      <c r="BL63" s="427"/>
      <c r="BM63" s="427"/>
      <c r="BN63" s="427"/>
      <c r="BO63" s="427"/>
      <c r="BP63" s="427"/>
      <c r="BQ63" s="427"/>
      <c r="BR63" s="427"/>
      <c r="BS63" s="427"/>
      <c r="BT63" s="427"/>
      <c r="BU63" s="427"/>
      <c r="BV63" s="427"/>
      <c r="BW63" s="427"/>
      <c r="BX63" s="427"/>
      <c r="BY63" s="427"/>
      <c r="BZ63" s="427"/>
      <c r="CA63" s="427"/>
      <c r="CB63" s="427"/>
      <c r="CC63" s="427"/>
      <c r="CD63" s="427"/>
      <c r="CE63" s="427"/>
      <c r="CF63" s="427"/>
      <c r="CG63" s="428"/>
      <c r="CH63" s="425"/>
      <c r="CI63" s="429"/>
      <c r="CJ63" s="429"/>
      <c r="CK63" s="429"/>
      <c r="CL63" s="429"/>
      <c r="CM63" s="429"/>
      <c r="CN63" s="429"/>
      <c r="CO63" s="429"/>
      <c r="CP63" s="429"/>
      <c r="CQ63" s="429"/>
      <c r="CR63" s="429"/>
      <c r="CS63" s="429"/>
      <c r="CT63" s="429"/>
      <c r="CU63" s="429"/>
      <c r="CV63" s="429"/>
      <c r="CW63" s="429"/>
      <c r="CX63" s="429"/>
      <c r="CY63" s="429"/>
      <c r="CZ63" s="429"/>
      <c r="DA63" s="429"/>
      <c r="DB63" s="429"/>
      <c r="DC63" s="429"/>
      <c r="DD63" s="429"/>
      <c r="DE63" s="429"/>
      <c r="DF63" s="429"/>
      <c r="DG63" s="429"/>
      <c r="DH63" s="429"/>
      <c r="DI63" s="429"/>
      <c r="DJ63" s="429"/>
      <c r="DK63" s="429"/>
      <c r="DL63" s="429"/>
      <c r="DM63" s="429"/>
      <c r="DN63" s="429"/>
      <c r="DO63" s="429"/>
      <c r="DP63" s="429"/>
      <c r="DQ63" s="429"/>
      <c r="DR63" s="429"/>
      <c r="DS63" s="429"/>
      <c r="DT63" s="429"/>
      <c r="DU63" s="429"/>
      <c r="DV63" s="428"/>
      <c r="DW63" s="428"/>
      <c r="DX63" s="428"/>
      <c r="DY63" s="428"/>
      <c r="DZ63" s="428"/>
      <c r="EA63" s="428"/>
      <c r="EB63" s="428"/>
      <c r="EC63" s="428"/>
      <c r="ED63" s="428"/>
      <c r="EE63" s="428"/>
      <c r="EF63" s="428"/>
      <c r="EG63" s="428"/>
      <c r="EH63" s="428"/>
    </row>
    <row r="64" spans="1:138" s="286" customFormat="1" ht="21" customHeight="1" x14ac:dyDescent="0.35">
      <c r="A64" s="245"/>
      <c r="B64" s="285" t="s">
        <v>102</v>
      </c>
      <c r="C64" s="643">
        <v>0</v>
      </c>
      <c r="D64" s="643">
        <v>0</v>
      </c>
      <c r="E64" s="643">
        <v>0</v>
      </c>
      <c r="F64" s="643">
        <v>0</v>
      </c>
      <c r="G64" s="643">
        <v>0</v>
      </c>
      <c r="H64" s="643">
        <v>0</v>
      </c>
      <c r="I64" s="643">
        <v>0</v>
      </c>
      <c r="J64" s="643">
        <v>0</v>
      </c>
      <c r="K64" s="643">
        <v>0</v>
      </c>
      <c r="L64" s="643">
        <v>0</v>
      </c>
      <c r="M64" s="643">
        <v>0</v>
      </c>
      <c r="N64" s="643">
        <v>0</v>
      </c>
      <c r="O64" s="643">
        <v>0</v>
      </c>
      <c r="P64" s="643">
        <v>0</v>
      </c>
      <c r="Q64" s="643">
        <v>0</v>
      </c>
      <c r="R64" s="643">
        <f>SUM(E64:Q64)</f>
        <v>0</v>
      </c>
      <c r="S64" s="643">
        <v>0</v>
      </c>
      <c r="T64" s="643">
        <v>14</v>
      </c>
      <c r="U64" s="643">
        <v>0</v>
      </c>
      <c r="V64" s="643">
        <v>0</v>
      </c>
      <c r="W64" s="643">
        <v>25</v>
      </c>
      <c r="X64" s="643">
        <v>32</v>
      </c>
      <c r="Y64" s="643">
        <v>0</v>
      </c>
      <c r="Z64" s="643">
        <v>0</v>
      </c>
      <c r="AA64" s="643">
        <v>0</v>
      </c>
      <c r="AB64" s="643">
        <v>0</v>
      </c>
      <c r="AC64" s="643">
        <v>0</v>
      </c>
      <c r="AD64" s="643">
        <v>0</v>
      </c>
      <c r="AE64" s="643">
        <v>1</v>
      </c>
      <c r="AF64" s="643">
        <v>0</v>
      </c>
      <c r="AG64" s="643">
        <v>5</v>
      </c>
      <c r="AH64" s="643">
        <v>274</v>
      </c>
      <c r="AI64" s="643">
        <v>843</v>
      </c>
      <c r="AJ64" s="643">
        <v>7</v>
      </c>
      <c r="AK64" s="643">
        <v>10</v>
      </c>
      <c r="AL64" s="643">
        <v>0</v>
      </c>
      <c r="AM64" s="643">
        <v>0</v>
      </c>
      <c r="AN64" s="643">
        <v>0</v>
      </c>
      <c r="AO64" s="643">
        <v>0</v>
      </c>
      <c r="AP64" s="644">
        <f>SUM(S64:AO64)+R64+C64+D64</f>
        <v>1211</v>
      </c>
      <c r="AS64" s="456"/>
      <c r="AT64" s="427"/>
      <c r="AU64" s="427"/>
      <c r="AV64" s="427"/>
      <c r="AW64" s="427"/>
      <c r="AX64" s="427"/>
      <c r="AY64" s="427"/>
      <c r="AZ64" s="427"/>
      <c r="BA64" s="427"/>
      <c r="BB64" s="427"/>
      <c r="BC64" s="427"/>
      <c r="BD64" s="427"/>
      <c r="BE64" s="427"/>
      <c r="BF64" s="427"/>
      <c r="BG64" s="427"/>
      <c r="BH64" s="427"/>
      <c r="BI64" s="427"/>
      <c r="BJ64" s="427"/>
      <c r="BK64" s="427"/>
      <c r="BL64" s="427"/>
      <c r="BM64" s="427"/>
      <c r="BN64" s="427"/>
      <c r="BO64" s="427"/>
      <c r="BP64" s="427"/>
      <c r="BQ64" s="427"/>
      <c r="BR64" s="427"/>
      <c r="BS64" s="427"/>
      <c r="BT64" s="427"/>
      <c r="BU64" s="427"/>
      <c r="BV64" s="427"/>
      <c r="BW64" s="427"/>
      <c r="BX64" s="427"/>
      <c r="BY64" s="427"/>
      <c r="BZ64" s="427"/>
      <c r="CA64" s="427"/>
      <c r="CB64" s="427"/>
      <c r="CC64" s="427"/>
      <c r="CD64" s="427"/>
      <c r="CE64" s="427"/>
      <c r="CF64" s="427"/>
      <c r="CG64" s="428"/>
      <c r="CH64" s="425"/>
      <c r="CI64" s="429"/>
      <c r="CJ64" s="429"/>
      <c r="CK64" s="429"/>
      <c r="CL64" s="429"/>
      <c r="CM64" s="429"/>
      <c r="CN64" s="429"/>
      <c r="CO64" s="429"/>
      <c r="CP64" s="429"/>
      <c r="CQ64" s="429"/>
      <c r="CR64" s="429"/>
      <c r="CS64" s="429"/>
      <c r="CT64" s="429"/>
      <c r="CU64" s="429"/>
      <c r="CV64" s="429"/>
      <c r="CW64" s="429"/>
      <c r="CX64" s="429"/>
      <c r="CY64" s="429"/>
      <c r="CZ64" s="429"/>
      <c r="DA64" s="429"/>
      <c r="DB64" s="429"/>
      <c r="DC64" s="429"/>
      <c r="DD64" s="429"/>
      <c r="DE64" s="429"/>
      <c r="DF64" s="429"/>
      <c r="DG64" s="429"/>
      <c r="DH64" s="429"/>
      <c r="DI64" s="429"/>
      <c r="DJ64" s="429"/>
      <c r="DK64" s="429"/>
      <c r="DL64" s="429"/>
      <c r="DM64" s="429"/>
      <c r="DN64" s="429"/>
      <c r="DO64" s="429"/>
      <c r="DP64" s="429"/>
      <c r="DQ64" s="429"/>
      <c r="DR64" s="429"/>
      <c r="DS64" s="429"/>
      <c r="DT64" s="429"/>
      <c r="DU64" s="429"/>
      <c r="DV64" s="428"/>
      <c r="DW64" s="428"/>
      <c r="DX64" s="428"/>
      <c r="DY64" s="428"/>
      <c r="DZ64" s="428"/>
      <c r="EA64" s="428"/>
      <c r="EB64" s="428"/>
      <c r="EC64" s="428"/>
      <c r="ED64" s="428"/>
      <c r="EE64" s="428"/>
      <c r="EF64" s="428"/>
      <c r="EG64" s="428"/>
      <c r="EH64" s="428"/>
    </row>
    <row r="65" spans="1:138" s="286" customFormat="1" ht="42" customHeight="1" x14ac:dyDescent="0.35">
      <c r="A65" s="743" t="s">
        <v>280</v>
      </c>
      <c r="B65" s="725"/>
      <c r="C65" s="647">
        <v>0</v>
      </c>
      <c r="D65" s="647">
        <v>0</v>
      </c>
      <c r="E65" s="647">
        <v>0</v>
      </c>
      <c r="F65" s="647">
        <v>0</v>
      </c>
      <c r="G65" s="647">
        <v>0</v>
      </c>
      <c r="H65" s="647">
        <v>0</v>
      </c>
      <c r="I65" s="647">
        <v>0</v>
      </c>
      <c r="J65" s="647">
        <v>0</v>
      </c>
      <c r="K65" s="647">
        <v>0</v>
      </c>
      <c r="L65" s="647">
        <v>0</v>
      </c>
      <c r="M65" s="647">
        <v>0</v>
      </c>
      <c r="N65" s="647">
        <v>0</v>
      </c>
      <c r="O65" s="647">
        <v>0</v>
      </c>
      <c r="P65" s="647">
        <v>0</v>
      </c>
      <c r="Q65" s="647">
        <v>0</v>
      </c>
      <c r="R65" s="647">
        <f t="shared" ref="R65:R66" si="24">SUM(E65:Q65)</f>
        <v>0</v>
      </c>
      <c r="S65" s="647">
        <v>0</v>
      </c>
      <c r="T65" s="647">
        <v>0</v>
      </c>
      <c r="U65" s="647">
        <v>0</v>
      </c>
      <c r="V65" s="647">
        <v>0</v>
      </c>
      <c r="W65" s="647">
        <v>0</v>
      </c>
      <c r="X65" s="647">
        <v>0</v>
      </c>
      <c r="Y65" s="647">
        <v>0</v>
      </c>
      <c r="Z65" s="647">
        <v>0</v>
      </c>
      <c r="AA65" s="647">
        <v>0</v>
      </c>
      <c r="AB65" s="647">
        <v>0</v>
      </c>
      <c r="AC65" s="647">
        <v>0</v>
      </c>
      <c r="AD65" s="647">
        <v>0</v>
      </c>
      <c r="AE65" s="647">
        <v>0</v>
      </c>
      <c r="AF65" s="647">
        <v>0</v>
      </c>
      <c r="AG65" s="647">
        <v>0</v>
      </c>
      <c r="AH65" s="647">
        <v>0</v>
      </c>
      <c r="AI65" s="647">
        <v>0</v>
      </c>
      <c r="AJ65" s="647">
        <v>0</v>
      </c>
      <c r="AK65" s="647">
        <v>0</v>
      </c>
      <c r="AL65" s="647">
        <v>0</v>
      </c>
      <c r="AM65" s="647">
        <v>0</v>
      </c>
      <c r="AN65" s="647">
        <v>0</v>
      </c>
      <c r="AO65" s="647">
        <v>0</v>
      </c>
      <c r="AP65" s="648">
        <f t="shared" ref="AP65:AP66" si="25">SUM(S65:AO65)+R65+C65+D65</f>
        <v>0</v>
      </c>
      <c r="AS65" s="456"/>
      <c r="AT65" s="427"/>
      <c r="AU65" s="427"/>
      <c r="AV65" s="427"/>
      <c r="AW65" s="427"/>
      <c r="AX65" s="427"/>
      <c r="AY65" s="427"/>
      <c r="AZ65" s="427"/>
      <c r="BA65" s="427"/>
      <c r="BB65" s="427"/>
      <c r="BC65" s="427"/>
      <c r="BD65" s="427"/>
      <c r="BE65" s="427"/>
      <c r="BF65" s="427"/>
      <c r="BG65" s="427"/>
      <c r="BH65" s="427"/>
      <c r="BI65" s="427"/>
      <c r="BJ65" s="427"/>
      <c r="BK65" s="427"/>
      <c r="BL65" s="427"/>
      <c r="BM65" s="427"/>
      <c r="BN65" s="427"/>
      <c r="BO65" s="427"/>
      <c r="BP65" s="427"/>
      <c r="BQ65" s="427"/>
      <c r="BR65" s="427"/>
      <c r="BS65" s="427"/>
      <c r="BT65" s="427"/>
      <c r="BU65" s="427"/>
      <c r="BV65" s="427"/>
      <c r="BW65" s="427"/>
      <c r="BX65" s="427"/>
      <c r="BY65" s="427"/>
      <c r="BZ65" s="427"/>
      <c r="CA65" s="427"/>
      <c r="CB65" s="427"/>
      <c r="CC65" s="427"/>
      <c r="CD65" s="427"/>
      <c r="CE65" s="427"/>
      <c r="CF65" s="427"/>
      <c r="CG65" s="428"/>
      <c r="CH65" s="425"/>
      <c r="CI65" s="429"/>
      <c r="CJ65" s="429"/>
      <c r="CK65" s="429"/>
      <c r="CL65" s="429"/>
      <c r="CM65" s="429"/>
      <c r="CN65" s="429"/>
      <c r="CO65" s="429"/>
      <c r="CP65" s="429"/>
      <c r="CQ65" s="429"/>
      <c r="CR65" s="429"/>
      <c r="CS65" s="429"/>
      <c r="CT65" s="429"/>
      <c r="CU65" s="429"/>
      <c r="CV65" s="429"/>
      <c r="CW65" s="429"/>
      <c r="CX65" s="429"/>
      <c r="CY65" s="429"/>
      <c r="CZ65" s="429"/>
      <c r="DA65" s="429"/>
      <c r="DB65" s="429"/>
      <c r="DC65" s="429"/>
      <c r="DD65" s="429"/>
      <c r="DE65" s="429"/>
      <c r="DF65" s="429"/>
      <c r="DG65" s="429"/>
      <c r="DH65" s="429"/>
      <c r="DI65" s="429"/>
      <c r="DJ65" s="429"/>
      <c r="DK65" s="429"/>
      <c r="DL65" s="429"/>
      <c r="DM65" s="429"/>
      <c r="DN65" s="429"/>
      <c r="DO65" s="429"/>
      <c r="DP65" s="429"/>
      <c r="DQ65" s="429"/>
      <c r="DR65" s="429"/>
      <c r="DS65" s="429"/>
      <c r="DT65" s="429"/>
      <c r="DU65" s="429"/>
      <c r="DV65" s="428"/>
      <c r="DW65" s="428"/>
      <c r="DX65" s="428"/>
      <c r="DY65" s="428"/>
      <c r="DZ65" s="428"/>
      <c r="EA65" s="428"/>
      <c r="EB65" s="428"/>
      <c r="EC65" s="428"/>
      <c r="ED65" s="428"/>
      <c r="EE65" s="428"/>
      <c r="EF65" s="428"/>
      <c r="EG65" s="428"/>
      <c r="EH65" s="428"/>
    </row>
    <row r="66" spans="1:138" s="286" customFormat="1" ht="42" customHeight="1" x14ac:dyDescent="0.35">
      <c r="A66" s="743" t="s">
        <v>297</v>
      </c>
      <c r="B66" s="725"/>
      <c r="C66" s="647">
        <v>0</v>
      </c>
      <c r="D66" s="647">
        <v>0</v>
      </c>
      <c r="E66" s="647">
        <v>0</v>
      </c>
      <c r="F66" s="647">
        <v>0</v>
      </c>
      <c r="G66" s="647">
        <v>0</v>
      </c>
      <c r="H66" s="647">
        <v>0</v>
      </c>
      <c r="I66" s="647">
        <v>0</v>
      </c>
      <c r="J66" s="647">
        <v>0</v>
      </c>
      <c r="K66" s="647">
        <v>0</v>
      </c>
      <c r="L66" s="647">
        <v>0</v>
      </c>
      <c r="M66" s="647">
        <v>0</v>
      </c>
      <c r="N66" s="647">
        <v>0</v>
      </c>
      <c r="O66" s="647">
        <v>0</v>
      </c>
      <c r="P66" s="647">
        <v>0</v>
      </c>
      <c r="Q66" s="647">
        <v>0</v>
      </c>
      <c r="R66" s="647">
        <f t="shared" si="24"/>
        <v>0</v>
      </c>
      <c r="S66" s="647">
        <v>1</v>
      </c>
      <c r="T66" s="647">
        <v>2</v>
      </c>
      <c r="U66" s="647">
        <v>0</v>
      </c>
      <c r="V66" s="647">
        <v>0</v>
      </c>
      <c r="W66" s="647">
        <v>16</v>
      </c>
      <c r="X66" s="647">
        <v>2</v>
      </c>
      <c r="Y66" s="647">
        <v>11</v>
      </c>
      <c r="Z66" s="647">
        <v>7</v>
      </c>
      <c r="AA66" s="647">
        <v>0</v>
      </c>
      <c r="AB66" s="647">
        <v>0</v>
      </c>
      <c r="AC66" s="647">
        <v>0</v>
      </c>
      <c r="AD66" s="647">
        <v>1</v>
      </c>
      <c r="AE66" s="647">
        <v>0</v>
      </c>
      <c r="AF66" s="647">
        <v>0</v>
      </c>
      <c r="AG66" s="647">
        <v>29</v>
      </c>
      <c r="AH66" s="647">
        <v>546</v>
      </c>
      <c r="AI66" s="647">
        <v>985</v>
      </c>
      <c r="AJ66" s="647">
        <v>0</v>
      </c>
      <c r="AK66" s="647">
        <v>8</v>
      </c>
      <c r="AL66" s="647">
        <v>2</v>
      </c>
      <c r="AM66" s="647">
        <v>0</v>
      </c>
      <c r="AN66" s="647">
        <v>0</v>
      </c>
      <c r="AO66" s="647">
        <v>0</v>
      </c>
      <c r="AP66" s="648">
        <f t="shared" si="25"/>
        <v>1610</v>
      </c>
      <c r="AS66" s="456"/>
      <c r="AT66" s="427"/>
      <c r="AU66" s="427"/>
      <c r="AV66" s="427"/>
      <c r="AW66" s="427"/>
      <c r="AX66" s="427"/>
      <c r="AY66" s="427"/>
      <c r="AZ66" s="427"/>
      <c r="BA66" s="427"/>
      <c r="BB66" s="427"/>
      <c r="BC66" s="427"/>
      <c r="BD66" s="427"/>
      <c r="BE66" s="427"/>
      <c r="BF66" s="427"/>
      <c r="BG66" s="427"/>
      <c r="BH66" s="427"/>
      <c r="BI66" s="427"/>
      <c r="BJ66" s="427"/>
      <c r="BK66" s="427"/>
      <c r="BL66" s="427"/>
      <c r="BM66" s="427"/>
      <c r="BN66" s="427"/>
      <c r="BO66" s="427"/>
      <c r="BP66" s="427"/>
      <c r="BQ66" s="427"/>
      <c r="BR66" s="427"/>
      <c r="BS66" s="427"/>
      <c r="BT66" s="427"/>
      <c r="BU66" s="427"/>
      <c r="BV66" s="427"/>
      <c r="BW66" s="427"/>
      <c r="BX66" s="427"/>
      <c r="BY66" s="427"/>
      <c r="BZ66" s="427"/>
      <c r="CA66" s="427"/>
      <c r="CB66" s="427"/>
      <c r="CC66" s="427"/>
      <c r="CD66" s="427"/>
      <c r="CE66" s="427"/>
      <c r="CF66" s="427"/>
      <c r="CG66" s="428"/>
      <c r="CH66" s="425"/>
      <c r="CI66" s="429"/>
      <c r="CJ66" s="429"/>
      <c r="CK66" s="429"/>
      <c r="CL66" s="429"/>
      <c r="CM66" s="429"/>
      <c r="CN66" s="429"/>
      <c r="CO66" s="429"/>
      <c r="CP66" s="429"/>
      <c r="CQ66" s="429"/>
      <c r="CR66" s="429"/>
      <c r="CS66" s="429"/>
      <c r="CT66" s="429"/>
      <c r="CU66" s="429"/>
      <c r="CV66" s="429"/>
      <c r="CW66" s="429"/>
      <c r="CX66" s="429"/>
      <c r="CY66" s="429"/>
      <c r="CZ66" s="429"/>
      <c r="DA66" s="429"/>
      <c r="DB66" s="429"/>
      <c r="DC66" s="429"/>
      <c r="DD66" s="429"/>
      <c r="DE66" s="429"/>
      <c r="DF66" s="429"/>
      <c r="DG66" s="429"/>
      <c r="DH66" s="429"/>
      <c r="DI66" s="429"/>
      <c r="DJ66" s="429"/>
      <c r="DK66" s="429"/>
      <c r="DL66" s="429"/>
      <c r="DM66" s="429"/>
      <c r="DN66" s="429"/>
      <c r="DO66" s="429"/>
      <c r="DP66" s="429"/>
      <c r="DQ66" s="429"/>
      <c r="DR66" s="429"/>
      <c r="DS66" s="429"/>
      <c r="DT66" s="429"/>
      <c r="DU66" s="429"/>
      <c r="DV66" s="428"/>
      <c r="DW66" s="428"/>
      <c r="DX66" s="428"/>
      <c r="DY66" s="428"/>
      <c r="DZ66" s="428"/>
      <c r="EA66" s="428"/>
      <c r="EB66" s="428"/>
      <c r="EC66" s="428"/>
      <c r="ED66" s="428"/>
      <c r="EE66" s="428"/>
      <c r="EF66" s="428"/>
      <c r="EG66" s="428"/>
      <c r="EH66" s="428"/>
    </row>
    <row r="67" spans="1:138" s="286" customFormat="1" ht="9" customHeight="1" x14ac:dyDescent="0.35">
      <c r="A67" s="245"/>
      <c r="B67" s="295"/>
      <c r="C67" s="649"/>
      <c r="D67" s="649"/>
      <c r="E67" s="649"/>
      <c r="F67" s="649"/>
      <c r="G67" s="649"/>
      <c r="H67" s="649"/>
      <c r="I67" s="649"/>
      <c r="J67" s="649"/>
      <c r="K67" s="649"/>
      <c r="L67" s="649"/>
      <c r="M67" s="649"/>
      <c r="N67" s="649"/>
      <c r="O67" s="649"/>
      <c r="P67" s="649"/>
      <c r="Q67" s="649"/>
      <c r="R67" s="649"/>
      <c r="S67" s="649"/>
      <c r="T67" s="649"/>
      <c r="U67" s="649"/>
      <c r="V67" s="649"/>
      <c r="W67" s="649"/>
      <c r="X67" s="649"/>
      <c r="Y67" s="649"/>
      <c r="Z67" s="649"/>
      <c r="AA67" s="649"/>
      <c r="AB67" s="649"/>
      <c r="AC67" s="649"/>
      <c r="AD67" s="649"/>
      <c r="AE67" s="649"/>
      <c r="AF67" s="649"/>
      <c r="AG67" s="649"/>
      <c r="AH67" s="649"/>
      <c r="AI67" s="649"/>
      <c r="AJ67" s="649"/>
      <c r="AK67" s="649"/>
      <c r="AL67" s="649"/>
      <c r="AM67" s="649"/>
      <c r="AN67" s="649"/>
      <c r="AO67" s="649"/>
      <c r="AP67" s="650"/>
      <c r="AS67" s="414"/>
      <c r="AT67" s="433"/>
      <c r="AU67" s="433"/>
      <c r="AV67" s="433"/>
      <c r="AW67" s="433"/>
      <c r="AX67" s="433"/>
      <c r="AY67" s="433"/>
      <c r="AZ67" s="433"/>
      <c r="BA67" s="433"/>
      <c r="BB67" s="433"/>
      <c r="BC67" s="433"/>
      <c r="BD67" s="433"/>
      <c r="BE67" s="433"/>
      <c r="BF67" s="433"/>
      <c r="BG67" s="433"/>
      <c r="BH67" s="433"/>
      <c r="BI67" s="433"/>
      <c r="BJ67" s="433"/>
      <c r="BK67" s="433"/>
      <c r="BL67" s="433"/>
      <c r="BM67" s="433"/>
      <c r="BN67" s="433"/>
      <c r="BO67" s="433"/>
      <c r="BP67" s="433"/>
      <c r="BQ67" s="433"/>
      <c r="BR67" s="433"/>
      <c r="BS67" s="433"/>
      <c r="BT67" s="433"/>
      <c r="BU67" s="433"/>
      <c r="BV67" s="433"/>
      <c r="BW67" s="433"/>
      <c r="BX67" s="433"/>
      <c r="BY67" s="433"/>
      <c r="BZ67" s="433"/>
      <c r="CA67" s="433"/>
      <c r="CB67" s="433"/>
      <c r="CC67" s="433"/>
      <c r="CD67" s="433"/>
      <c r="CE67" s="433"/>
      <c r="CF67" s="433"/>
      <c r="CG67" s="428"/>
      <c r="CH67" s="428"/>
      <c r="CI67" s="428"/>
      <c r="CJ67" s="428"/>
      <c r="CK67" s="428"/>
      <c r="CL67" s="428"/>
      <c r="CM67" s="428"/>
      <c r="CN67" s="428"/>
      <c r="CO67" s="428"/>
      <c r="CP67" s="428"/>
      <c r="CQ67" s="428"/>
      <c r="CR67" s="428"/>
      <c r="CS67" s="428"/>
      <c r="CT67" s="428"/>
      <c r="CU67" s="428"/>
      <c r="CV67" s="428"/>
      <c r="CW67" s="428"/>
      <c r="CX67" s="428"/>
      <c r="CY67" s="428"/>
      <c r="CZ67" s="428"/>
      <c r="DA67" s="428"/>
      <c r="DB67" s="428"/>
      <c r="DC67" s="428"/>
      <c r="DD67" s="428"/>
      <c r="DE67" s="428"/>
      <c r="DF67" s="428"/>
      <c r="DG67" s="428"/>
      <c r="DH67" s="428"/>
      <c r="DI67" s="428"/>
      <c r="DJ67" s="428"/>
      <c r="DK67" s="428"/>
      <c r="DL67" s="428"/>
      <c r="DM67" s="428"/>
      <c r="DN67" s="428"/>
      <c r="DO67" s="428"/>
      <c r="DP67" s="428"/>
      <c r="DQ67" s="428"/>
      <c r="DR67" s="428"/>
      <c r="DS67" s="428"/>
      <c r="DT67" s="428"/>
      <c r="DU67" s="428"/>
      <c r="DV67" s="428"/>
      <c r="DW67" s="428"/>
      <c r="DX67" s="428"/>
      <c r="DY67" s="428"/>
      <c r="DZ67" s="428"/>
      <c r="EA67" s="428"/>
      <c r="EB67" s="428"/>
      <c r="EC67" s="428"/>
      <c r="ED67" s="428"/>
      <c r="EE67" s="428"/>
      <c r="EF67" s="428"/>
      <c r="EG67" s="428"/>
      <c r="EH67" s="428"/>
    </row>
    <row r="68" spans="1:138" s="298" customFormat="1" ht="35.25" customHeight="1" thickBot="1" x14ac:dyDescent="0.3">
      <c r="A68" s="296" t="s">
        <v>103</v>
      </c>
      <c r="B68" s="297"/>
      <c r="C68" s="249">
        <f t="shared" ref="C68:AP68" si="26">C8+C10+C39</f>
        <v>0</v>
      </c>
      <c r="D68" s="249">
        <f t="shared" si="26"/>
        <v>0</v>
      </c>
      <c r="E68" s="249">
        <f t="shared" si="26"/>
        <v>0</v>
      </c>
      <c r="F68" s="249">
        <f t="shared" si="26"/>
        <v>0</v>
      </c>
      <c r="G68" s="249">
        <f t="shared" si="26"/>
        <v>0</v>
      </c>
      <c r="H68" s="249">
        <f t="shared" si="26"/>
        <v>0</v>
      </c>
      <c r="I68" s="249">
        <f t="shared" si="26"/>
        <v>0</v>
      </c>
      <c r="J68" s="249">
        <f t="shared" si="26"/>
        <v>0</v>
      </c>
      <c r="K68" s="249">
        <f t="shared" si="26"/>
        <v>0</v>
      </c>
      <c r="L68" s="249">
        <f t="shared" si="26"/>
        <v>0</v>
      </c>
      <c r="M68" s="249">
        <f t="shared" si="26"/>
        <v>0</v>
      </c>
      <c r="N68" s="249">
        <f t="shared" si="26"/>
        <v>0</v>
      </c>
      <c r="O68" s="249">
        <f t="shared" si="26"/>
        <v>0</v>
      </c>
      <c r="P68" s="249">
        <f t="shared" si="26"/>
        <v>0</v>
      </c>
      <c r="Q68" s="249">
        <f t="shared" si="26"/>
        <v>91</v>
      </c>
      <c r="R68" s="249">
        <f t="shared" si="26"/>
        <v>91</v>
      </c>
      <c r="S68" s="249">
        <f t="shared" si="26"/>
        <v>263</v>
      </c>
      <c r="T68" s="249">
        <f t="shared" si="26"/>
        <v>1209</v>
      </c>
      <c r="U68" s="249">
        <f t="shared" si="26"/>
        <v>191</v>
      </c>
      <c r="V68" s="249">
        <f t="shared" si="26"/>
        <v>1</v>
      </c>
      <c r="W68" s="249">
        <f t="shared" si="26"/>
        <v>6251</v>
      </c>
      <c r="X68" s="249">
        <f t="shared" si="26"/>
        <v>1122</v>
      </c>
      <c r="Y68" s="249">
        <f t="shared" si="26"/>
        <v>272</v>
      </c>
      <c r="Z68" s="249">
        <f t="shared" si="26"/>
        <v>386</v>
      </c>
      <c r="AA68" s="249">
        <f t="shared" si="26"/>
        <v>9</v>
      </c>
      <c r="AB68" s="249">
        <f t="shared" si="26"/>
        <v>81</v>
      </c>
      <c r="AC68" s="249">
        <f t="shared" si="26"/>
        <v>136</v>
      </c>
      <c r="AD68" s="249">
        <f t="shared" si="26"/>
        <v>991</v>
      </c>
      <c r="AE68" s="249">
        <f t="shared" si="26"/>
        <v>393</v>
      </c>
      <c r="AF68" s="249">
        <f t="shared" si="26"/>
        <v>8</v>
      </c>
      <c r="AG68" s="249">
        <f t="shared" si="26"/>
        <v>3554</v>
      </c>
      <c r="AH68" s="249">
        <f t="shared" si="26"/>
        <v>87375</v>
      </c>
      <c r="AI68" s="249">
        <f t="shared" si="26"/>
        <v>182000</v>
      </c>
      <c r="AJ68" s="249">
        <f t="shared" si="26"/>
        <v>11810</v>
      </c>
      <c r="AK68" s="249">
        <f t="shared" si="26"/>
        <v>7032</v>
      </c>
      <c r="AL68" s="249">
        <f t="shared" si="26"/>
        <v>2514</v>
      </c>
      <c r="AM68" s="249">
        <f t="shared" si="26"/>
        <v>866</v>
      </c>
      <c r="AN68" s="249">
        <f t="shared" si="26"/>
        <v>0</v>
      </c>
      <c r="AO68" s="249">
        <f t="shared" si="26"/>
        <v>0</v>
      </c>
      <c r="AP68" s="250">
        <f t="shared" si="26"/>
        <v>306555</v>
      </c>
      <c r="AS68" s="454"/>
      <c r="AT68" s="434"/>
      <c r="AU68" s="434"/>
      <c r="AV68" s="434"/>
      <c r="AW68" s="434"/>
      <c r="AX68" s="434"/>
      <c r="AY68" s="434"/>
      <c r="AZ68" s="434"/>
      <c r="BA68" s="434"/>
      <c r="BB68" s="434"/>
      <c r="BC68" s="434"/>
      <c r="BD68" s="434"/>
      <c r="BE68" s="434"/>
      <c r="BF68" s="434"/>
      <c r="BG68" s="434"/>
      <c r="BH68" s="434"/>
      <c r="BI68" s="434"/>
      <c r="BJ68" s="434"/>
      <c r="BK68" s="434"/>
      <c r="BL68" s="434"/>
      <c r="BM68" s="434"/>
      <c r="BN68" s="434"/>
      <c r="BO68" s="434"/>
      <c r="BP68" s="434"/>
      <c r="BQ68" s="434"/>
      <c r="BR68" s="434"/>
      <c r="BS68" s="434"/>
      <c r="BT68" s="434"/>
      <c r="BU68" s="434"/>
      <c r="BV68" s="434"/>
      <c r="BW68" s="434"/>
      <c r="BX68" s="434"/>
      <c r="BY68" s="434"/>
      <c r="BZ68" s="434"/>
      <c r="CA68" s="434"/>
      <c r="CB68" s="434"/>
      <c r="CC68" s="434"/>
      <c r="CD68" s="434"/>
      <c r="CE68" s="434"/>
      <c r="CF68" s="434"/>
      <c r="CG68" s="434"/>
      <c r="CH68" s="434"/>
      <c r="CI68" s="434"/>
      <c r="CJ68" s="434"/>
      <c r="CK68" s="434"/>
      <c r="CL68" s="434"/>
      <c r="CM68" s="434"/>
      <c r="CN68" s="434"/>
      <c r="CO68" s="434"/>
      <c r="CP68" s="434"/>
      <c r="CQ68" s="434"/>
      <c r="CR68" s="434"/>
      <c r="CS68" s="434"/>
      <c r="CT68" s="434"/>
      <c r="CU68" s="434"/>
      <c r="CV68" s="434"/>
      <c r="CW68" s="434"/>
      <c r="CX68" s="434"/>
      <c r="CY68" s="434"/>
      <c r="CZ68" s="434"/>
      <c r="DA68" s="434"/>
      <c r="DB68" s="434"/>
      <c r="DC68" s="434"/>
      <c r="DD68" s="434"/>
      <c r="DE68" s="434"/>
      <c r="DF68" s="434"/>
      <c r="DG68" s="434"/>
      <c r="DH68" s="434"/>
      <c r="DI68" s="434"/>
      <c r="DJ68" s="434"/>
      <c r="DK68" s="434"/>
      <c r="DL68" s="434"/>
      <c r="DM68" s="434"/>
      <c r="DN68" s="434"/>
      <c r="DO68" s="434"/>
      <c r="DP68" s="434"/>
      <c r="DQ68" s="434"/>
      <c r="DR68" s="434"/>
      <c r="DS68" s="434"/>
      <c r="DT68" s="434"/>
      <c r="DU68" s="434"/>
      <c r="DV68" s="434"/>
      <c r="DW68" s="434"/>
      <c r="DX68" s="434"/>
      <c r="DY68" s="434"/>
      <c r="DZ68" s="434"/>
      <c r="EA68" s="434"/>
      <c r="EB68" s="434"/>
      <c r="EC68" s="434"/>
      <c r="ED68" s="434"/>
      <c r="EE68" s="434"/>
      <c r="EF68" s="434"/>
      <c r="EG68" s="434"/>
      <c r="EH68" s="434"/>
    </row>
    <row r="69" spans="1:138" s="524" customFormat="1" ht="18" customHeight="1" x14ac:dyDescent="0.3">
      <c r="A69" s="572" t="s">
        <v>282</v>
      </c>
      <c r="AS69" s="526"/>
      <c r="AT69" s="525"/>
      <c r="AU69" s="525"/>
      <c r="AV69" s="525"/>
      <c r="AW69" s="525"/>
      <c r="AX69" s="525"/>
      <c r="AY69" s="525"/>
      <c r="AZ69" s="525"/>
      <c r="BA69" s="525"/>
      <c r="BB69" s="525"/>
      <c r="BC69" s="525"/>
      <c r="BD69" s="525"/>
      <c r="BE69" s="525"/>
      <c r="BF69" s="525"/>
      <c r="BG69" s="525"/>
      <c r="BH69" s="525"/>
      <c r="BI69" s="525"/>
      <c r="BJ69" s="525"/>
      <c r="BK69" s="525"/>
      <c r="BL69" s="525"/>
      <c r="BM69" s="525"/>
      <c r="BN69" s="525"/>
      <c r="BO69" s="525"/>
      <c r="BP69" s="525"/>
      <c r="BQ69" s="525"/>
      <c r="BR69" s="525"/>
      <c r="BS69" s="525"/>
      <c r="BT69" s="525"/>
      <c r="BU69" s="525"/>
      <c r="BV69" s="525"/>
      <c r="BW69" s="525"/>
      <c r="BX69" s="525"/>
      <c r="BY69" s="525"/>
      <c r="BZ69" s="525"/>
      <c r="CA69" s="525"/>
      <c r="CB69" s="525"/>
      <c r="CC69" s="525"/>
      <c r="CD69" s="525"/>
      <c r="CE69" s="525"/>
      <c r="CF69" s="525"/>
      <c r="CG69" s="525"/>
      <c r="CH69" s="525"/>
      <c r="CI69" s="525"/>
      <c r="CJ69" s="525"/>
      <c r="CK69" s="525"/>
      <c r="CL69" s="525"/>
      <c r="CM69" s="525"/>
      <c r="CN69" s="525"/>
      <c r="CO69" s="525"/>
      <c r="CP69" s="525"/>
      <c r="CQ69" s="525"/>
      <c r="CR69" s="525"/>
      <c r="CS69" s="525"/>
      <c r="CT69" s="525"/>
      <c r="CU69" s="525"/>
      <c r="CV69" s="525"/>
      <c r="CW69" s="525"/>
      <c r="CX69" s="525"/>
      <c r="CY69" s="525"/>
      <c r="CZ69" s="525"/>
      <c r="DA69" s="525"/>
      <c r="DB69" s="525"/>
      <c r="DC69" s="525"/>
      <c r="DD69" s="525"/>
      <c r="DE69" s="525"/>
      <c r="DF69" s="525"/>
      <c r="DG69" s="525"/>
      <c r="DH69" s="525"/>
      <c r="DI69" s="525"/>
      <c r="DJ69" s="525"/>
      <c r="DK69" s="525"/>
      <c r="DL69" s="525"/>
      <c r="DM69" s="525"/>
      <c r="DN69" s="525"/>
      <c r="DO69" s="525"/>
      <c r="DP69" s="525"/>
      <c r="DQ69" s="525"/>
      <c r="DR69" s="525"/>
      <c r="DS69" s="525"/>
      <c r="DT69" s="525"/>
      <c r="DU69" s="525"/>
      <c r="DV69" s="525"/>
      <c r="DW69" s="525"/>
      <c r="DX69" s="525"/>
      <c r="DY69" s="525"/>
      <c r="DZ69" s="525"/>
      <c r="EA69" s="525"/>
      <c r="EB69" s="525"/>
      <c r="EC69" s="525"/>
      <c r="ED69" s="525"/>
      <c r="EE69" s="525"/>
      <c r="EF69" s="525"/>
      <c r="EG69" s="525"/>
      <c r="EH69" s="525"/>
    </row>
    <row r="70" spans="1:138" s="270" customFormat="1" ht="15" x14ac:dyDescent="0.25">
      <c r="C70" s="276"/>
      <c r="AS70" s="443"/>
      <c r="AT70" s="420"/>
      <c r="AU70" s="420"/>
      <c r="AV70" s="420"/>
      <c r="AW70" s="420"/>
      <c r="AX70" s="420"/>
      <c r="AY70" s="420"/>
      <c r="AZ70" s="420"/>
      <c r="BA70" s="420"/>
      <c r="BB70" s="420"/>
      <c r="BC70" s="420"/>
      <c r="BD70" s="420"/>
      <c r="BE70" s="420"/>
      <c r="BF70" s="420"/>
      <c r="BG70" s="420"/>
      <c r="BH70" s="420"/>
      <c r="BI70" s="420"/>
      <c r="BJ70" s="420"/>
      <c r="BK70" s="420"/>
      <c r="BL70" s="420"/>
      <c r="BM70" s="420"/>
      <c r="BN70" s="420"/>
      <c r="BO70" s="420"/>
      <c r="BP70" s="420"/>
      <c r="BQ70" s="420"/>
      <c r="BR70" s="420"/>
      <c r="BS70" s="420"/>
      <c r="BT70" s="420"/>
      <c r="BU70" s="420"/>
      <c r="BV70" s="420"/>
      <c r="BW70" s="420"/>
      <c r="BX70" s="420"/>
      <c r="BY70" s="420"/>
      <c r="BZ70" s="420"/>
      <c r="CA70" s="420"/>
      <c r="CB70" s="420"/>
      <c r="CC70" s="420"/>
      <c r="CD70" s="420"/>
      <c r="CE70" s="420"/>
      <c r="CF70" s="420"/>
      <c r="CG70" s="420"/>
      <c r="CH70" s="420"/>
      <c r="CI70" s="420"/>
      <c r="CJ70" s="420"/>
      <c r="CK70" s="420"/>
      <c r="CL70" s="420"/>
      <c r="CM70" s="420"/>
      <c r="CN70" s="420"/>
      <c r="CO70" s="420"/>
      <c r="CP70" s="420"/>
      <c r="CQ70" s="420"/>
      <c r="CR70" s="420"/>
      <c r="CS70" s="420"/>
      <c r="CT70" s="420"/>
      <c r="CU70" s="420"/>
      <c r="CV70" s="420"/>
      <c r="CW70" s="420"/>
      <c r="CX70" s="420"/>
      <c r="CY70" s="420"/>
      <c r="CZ70" s="420"/>
      <c r="DA70" s="420"/>
      <c r="DB70" s="420"/>
      <c r="DC70" s="420"/>
      <c r="DD70" s="420"/>
      <c r="DE70" s="420"/>
      <c r="DF70" s="420"/>
      <c r="DG70" s="420"/>
      <c r="DH70" s="420"/>
      <c r="DI70" s="420"/>
      <c r="DJ70" s="420"/>
      <c r="DK70" s="420"/>
      <c r="DL70" s="420"/>
      <c r="DM70" s="420"/>
      <c r="DN70" s="420"/>
      <c r="DO70" s="420"/>
      <c r="DP70" s="420"/>
      <c r="DQ70" s="420"/>
      <c r="DR70" s="420"/>
      <c r="DS70" s="420"/>
      <c r="DT70" s="420"/>
      <c r="DU70" s="420"/>
      <c r="DV70" s="420"/>
      <c r="DW70" s="420"/>
      <c r="DX70" s="420"/>
      <c r="DY70" s="420"/>
      <c r="DZ70" s="420"/>
      <c r="EA70" s="420"/>
      <c r="EB70" s="420"/>
      <c r="EC70" s="420"/>
      <c r="ED70" s="420"/>
      <c r="EE70" s="420"/>
      <c r="EF70" s="420"/>
      <c r="EG70" s="420"/>
      <c r="EH70" s="420"/>
    </row>
    <row r="71" spans="1:138" s="270" customFormat="1" ht="10.95" customHeight="1" x14ac:dyDescent="0.25">
      <c r="C71" s="276"/>
      <c r="AS71" s="443"/>
      <c r="AT71" s="420"/>
      <c r="AU71" s="420"/>
      <c r="AV71" s="420"/>
      <c r="AW71" s="420"/>
      <c r="AX71" s="420"/>
      <c r="AY71" s="420"/>
      <c r="AZ71" s="420"/>
      <c r="BA71" s="420"/>
      <c r="BB71" s="420"/>
      <c r="BC71" s="420"/>
      <c r="BD71" s="420"/>
      <c r="BE71" s="420"/>
      <c r="BF71" s="420"/>
      <c r="BG71" s="420"/>
      <c r="BH71" s="420"/>
      <c r="BI71" s="420"/>
      <c r="BJ71" s="420"/>
      <c r="BK71" s="420"/>
      <c r="BL71" s="420"/>
      <c r="BM71" s="420"/>
      <c r="BN71" s="420"/>
      <c r="BO71" s="420"/>
      <c r="BP71" s="420"/>
      <c r="BQ71" s="420"/>
      <c r="BR71" s="420"/>
      <c r="BS71" s="420"/>
      <c r="BT71" s="420"/>
      <c r="BU71" s="420"/>
      <c r="BV71" s="420"/>
      <c r="BW71" s="420"/>
      <c r="BX71" s="420"/>
      <c r="BY71" s="420"/>
      <c r="BZ71" s="420"/>
      <c r="CA71" s="420"/>
      <c r="CB71" s="420"/>
      <c r="CC71" s="420"/>
      <c r="CD71" s="420"/>
      <c r="CE71" s="420"/>
      <c r="CF71" s="420"/>
      <c r="CG71" s="420"/>
      <c r="CH71" s="420"/>
      <c r="CI71" s="420"/>
      <c r="CJ71" s="420"/>
      <c r="CK71" s="420"/>
      <c r="CL71" s="420"/>
      <c r="CM71" s="420"/>
      <c r="CN71" s="420"/>
      <c r="CO71" s="420"/>
      <c r="CP71" s="420"/>
      <c r="CQ71" s="420"/>
      <c r="CR71" s="420"/>
      <c r="CS71" s="420"/>
      <c r="CT71" s="420"/>
      <c r="CU71" s="420"/>
      <c r="CV71" s="420"/>
      <c r="CW71" s="420"/>
      <c r="CX71" s="420"/>
      <c r="CY71" s="420"/>
      <c r="CZ71" s="420"/>
      <c r="DA71" s="420"/>
      <c r="DB71" s="420"/>
      <c r="DC71" s="420"/>
      <c r="DD71" s="420"/>
      <c r="DE71" s="420"/>
      <c r="DF71" s="420"/>
      <c r="DG71" s="420"/>
      <c r="DH71" s="420"/>
      <c r="DI71" s="420"/>
      <c r="DJ71" s="420"/>
      <c r="DK71" s="420"/>
      <c r="DL71" s="420"/>
      <c r="DM71" s="420"/>
      <c r="DN71" s="420"/>
      <c r="DO71" s="420"/>
      <c r="DP71" s="420"/>
      <c r="DQ71" s="420"/>
      <c r="DR71" s="420"/>
      <c r="DS71" s="420"/>
      <c r="DT71" s="420"/>
      <c r="DU71" s="420"/>
      <c r="DV71" s="420"/>
      <c r="DW71" s="420"/>
      <c r="DX71" s="420"/>
      <c r="DY71" s="420"/>
      <c r="DZ71" s="420"/>
      <c r="EA71" s="420"/>
      <c r="EB71" s="420"/>
      <c r="EC71" s="420"/>
      <c r="ED71" s="420"/>
      <c r="EE71" s="420"/>
      <c r="EF71" s="420"/>
      <c r="EG71" s="420"/>
      <c r="EH71" s="420"/>
    </row>
    <row r="72" spans="1:138" s="270" customFormat="1" ht="10.95" customHeight="1" x14ac:dyDescent="0.25">
      <c r="C72" s="276"/>
      <c r="AS72" s="443"/>
      <c r="AT72" s="420"/>
      <c r="AU72" s="420"/>
      <c r="AV72" s="420"/>
      <c r="AW72" s="420"/>
      <c r="AX72" s="420"/>
      <c r="AY72" s="420"/>
      <c r="AZ72" s="420"/>
      <c r="BA72" s="420"/>
      <c r="BB72" s="420"/>
      <c r="BC72" s="420"/>
      <c r="BD72" s="420"/>
      <c r="BE72" s="420"/>
      <c r="BF72" s="420"/>
      <c r="BG72" s="420"/>
      <c r="BH72" s="420"/>
      <c r="BI72" s="420"/>
      <c r="BJ72" s="420"/>
      <c r="BK72" s="420"/>
      <c r="BL72" s="420"/>
      <c r="BM72" s="420"/>
      <c r="BN72" s="420"/>
      <c r="BO72" s="420"/>
      <c r="BP72" s="420"/>
      <c r="BQ72" s="420"/>
      <c r="BR72" s="420"/>
      <c r="BS72" s="420"/>
      <c r="BT72" s="420"/>
      <c r="BU72" s="420"/>
      <c r="BV72" s="420"/>
      <c r="BW72" s="420"/>
      <c r="BX72" s="420"/>
      <c r="BY72" s="420"/>
      <c r="BZ72" s="420"/>
      <c r="CA72" s="420"/>
      <c r="CB72" s="420"/>
      <c r="CC72" s="420"/>
      <c r="CD72" s="420"/>
      <c r="CE72" s="420"/>
      <c r="CF72" s="420"/>
      <c r="CG72" s="420"/>
      <c r="CH72" s="420"/>
      <c r="CI72" s="420"/>
      <c r="CJ72" s="420"/>
      <c r="CK72" s="420"/>
      <c r="CL72" s="420"/>
      <c r="CM72" s="420"/>
      <c r="CN72" s="420"/>
      <c r="CO72" s="420"/>
      <c r="CP72" s="420"/>
      <c r="CQ72" s="420"/>
      <c r="CR72" s="420"/>
      <c r="CS72" s="420"/>
      <c r="CT72" s="420"/>
      <c r="CU72" s="420"/>
      <c r="CV72" s="420"/>
      <c r="CW72" s="420"/>
      <c r="CX72" s="420"/>
      <c r="CY72" s="420"/>
      <c r="CZ72" s="420"/>
      <c r="DA72" s="420"/>
      <c r="DB72" s="420"/>
      <c r="DC72" s="420"/>
      <c r="DD72" s="420"/>
      <c r="DE72" s="420"/>
      <c r="DF72" s="420"/>
      <c r="DG72" s="420"/>
      <c r="DH72" s="420"/>
      <c r="DI72" s="420"/>
      <c r="DJ72" s="420"/>
      <c r="DK72" s="420"/>
      <c r="DL72" s="420"/>
      <c r="DM72" s="420"/>
      <c r="DN72" s="420"/>
      <c r="DO72" s="420"/>
      <c r="DP72" s="420"/>
      <c r="DQ72" s="420"/>
      <c r="DR72" s="420"/>
      <c r="DS72" s="420"/>
      <c r="DT72" s="420"/>
      <c r="DU72" s="420"/>
      <c r="DV72" s="420"/>
      <c r="DW72" s="420"/>
      <c r="DX72" s="420"/>
      <c r="DY72" s="420"/>
      <c r="DZ72" s="420"/>
      <c r="EA72" s="420"/>
      <c r="EB72" s="420"/>
      <c r="EC72" s="420"/>
      <c r="ED72" s="420"/>
      <c r="EE72" s="420"/>
      <c r="EF72" s="420"/>
      <c r="EG72" s="420"/>
      <c r="EH72" s="420"/>
    </row>
    <row r="73" spans="1:138" s="270" customFormat="1" ht="15" x14ac:dyDescent="0.25">
      <c r="C73" s="276"/>
      <c r="AS73" s="443"/>
      <c r="AT73" s="420"/>
      <c r="AU73" s="420"/>
      <c r="AV73" s="420"/>
      <c r="AW73" s="420"/>
      <c r="AX73" s="420"/>
      <c r="AY73" s="420"/>
      <c r="AZ73" s="420"/>
      <c r="BA73" s="420"/>
      <c r="BB73" s="420"/>
      <c r="BC73" s="420"/>
      <c r="BD73" s="420"/>
      <c r="BE73" s="420"/>
      <c r="BF73" s="420"/>
      <c r="BG73" s="420"/>
      <c r="BH73" s="420"/>
      <c r="BI73" s="420"/>
      <c r="BJ73" s="420"/>
      <c r="BK73" s="420"/>
      <c r="BL73" s="420"/>
      <c r="BM73" s="420"/>
      <c r="BN73" s="420"/>
      <c r="BO73" s="420"/>
      <c r="BP73" s="420"/>
      <c r="BQ73" s="420"/>
      <c r="BR73" s="420"/>
      <c r="BS73" s="420"/>
      <c r="BT73" s="420"/>
      <c r="BU73" s="420"/>
      <c r="BV73" s="420"/>
      <c r="BW73" s="420"/>
      <c r="BX73" s="420"/>
      <c r="BY73" s="420"/>
      <c r="BZ73" s="420"/>
      <c r="CA73" s="420"/>
      <c r="CB73" s="420"/>
      <c r="CC73" s="420"/>
      <c r="CD73" s="420"/>
      <c r="CE73" s="420"/>
      <c r="CF73" s="420"/>
      <c r="CG73" s="420"/>
      <c r="CH73" s="420"/>
      <c r="CI73" s="420"/>
      <c r="CJ73" s="420"/>
      <c r="CK73" s="420"/>
      <c r="CL73" s="420"/>
      <c r="CM73" s="420"/>
      <c r="CN73" s="420"/>
      <c r="CO73" s="420"/>
      <c r="CP73" s="420"/>
      <c r="CQ73" s="420"/>
      <c r="CR73" s="420"/>
      <c r="CS73" s="420"/>
      <c r="CT73" s="420"/>
      <c r="CU73" s="420"/>
      <c r="CV73" s="420"/>
      <c r="CW73" s="420"/>
      <c r="CX73" s="420"/>
      <c r="CY73" s="420"/>
      <c r="CZ73" s="420"/>
      <c r="DA73" s="420"/>
      <c r="DB73" s="420"/>
      <c r="DC73" s="420"/>
      <c r="DD73" s="420"/>
      <c r="DE73" s="420"/>
      <c r="DF73" s="420"/>
      <c r="DG73" s="420"/>
      <c r="DH73" s="420"/>
      <c r="DI73" s="420"/>
      <c r="DJ73" s="420"/>
      <c r="DK73" s="420"/>
      <c r="DL73" s="420"/>
      <c r="DM73" s="420"/>
      <c r="DN73" s="420"/>
      <c r="DO73" s="420"/>
      <c r="DP73" s="420"/>
      <c r="DQ73" s="420"/>
      <c r="DR73" s="420"/>
      <c r="DS73" s="420"/>
      <c r="DT73" s="420"/>
      <c r="DU73" s="420"/>
      <c r="DV73" s="420"/>
      <c r="DW73" s="420"/>
      <c r="DX73" s="420"/>
      <c r="DY73" s="420"/>
      <c r="DZ73" s="420"/>
      <c r="EA73" s="420"/>
      <c r="EB73" s="420"/>
      <c r="EC73" s="420"/>
      <c r="ED73" s="420"/>
      <c r="EE73" s="420"/>
      <c r="EF73" s="420"/>
      <c r="EG73" s="420"/>
      <c r="EH73" s="420"/>
    </row>
    <row r="74" spans="1:138" s="270" customFormat="1" ht="15" x14ac:dyDescent="0.25">
      <c r="AS74" s="443"/>
      <c r="AT74" s="420"/>
      <c r="AU74" s="420"/>
      <c r="AV74" s="420"/>
      <c r="AW74" s="420"/>
      <c r="AX74" s="420"/>
      <c r="AY74" s="420"/>
      <c r="AZ74" s="420"/>
      <c r="BA74" s="420"/>
      <c r="BB74" s="420"/>
      <c r="BC74" s="420"/>
      <c r="BD74" s="420"/>
      <c r="BE74" s="420"/>
      <c r="BF74" s="420"/>
      <c r="BG74" s="420"/>
      <c r="BH74" s="420"/>
      <c r="BI74" s="420"/>
      <c r="BJ74" s="420"/>
      <c r="BK74" s="420"/>
      <c r="BL74" s="420"/>
      <c r="BM74" s="420"/>
      <c r="BN74" s="420"/>
      <c r="BO74" s="420"/>
      <c r="BP74" s="420"/>
      <c r="BQ74" s="420"/>
      <c r="BR74" s="420"/>
      <c r="BS74" s="420"/>
      <c r="BT74" s="420"/>
      <c r="BU74" s="420"/>
      <c r="BV74" s="420"/>
      <c r="BW74" s="420"/>
      <c r="BX74" s="420"/>
      <c r="BY74" s="420"/>
      <c r="BZ74" s="420"/>
      <c r="CA74" s="420"/>
      <c r="CB74" s="420"/>
      <c r="CC74" s="420"/>
      <c r="CD74" s="420"/>
      <c r="CE74" s="420"/>
      <c r="CF74" s="420"/>
      <c r="CG74" s="420"/>
      <c r="CH74" s="420"/>
      <c r="CI74" s="420"/>
      <c r="CJ74" s="420"/>
      <c r="CK74" s="420"/>
      <c r="CL74" s="420"/>
      <c r="CM74" s="420"/>
      <c r="CN74" s="420"/>
      <c r="CO74" s="420"/>
      <c r="CP74" s="420"/>
      <c r="CQ74" s="420"/>
      <c r="CR74" s="420"/>
      <c r="CS74" s="420"/>
      <c r="CT74" s="420"/>
      <c r="CU74" s="420"/>
      <c r="CV74" s="420"/>
      <c r="CW74" s="420"/>
      <c r="CX74" s="420"/>
      <c r="CY74" s="420"/>
      <c r="CZ74" s="420"/>
      <c r="DA74" s="420"/>
      <c r="DB74" s="420"/>
      <c r="DC74" s="420"/>
      <c r="DD74" s="420"/>
      <c r="DE74" s="420"/>
      <c r="DF74" s="420"/>
      <c r="DG74" s="420"/>
      <c r="DH74" s="420"/>
      <c r="DI74" s="420"/>
      <c r="DJ74" s="420"/>
      <c r="DK74" s="420"/>
      <c r="DL74" s="420"/>
      <c r="DM74" s="420"/>
      <c r="DN74" s="420"/>
      <c r="DO74" s="420"/>
      <c r="DP74" s="420"/>
      <c r="DQ74" s="420"/>
      <c r="DR74" s="420"/>
      <c r="DS74" s="420"/>
      <c r="DT74" s="420"/>
      <c r="DU74" s="420"/>
      <c r="DV74" s="420"/>
      <c r="DW74" s="420"/>
      <c r="DX74" s="420"/>
      <c r="DY74" s="420"/>
      <c r="DZ74" s="420"/>
      <c r="EA74" s="420"/>
      <c r="EB74" s="420"/>
      <c r="EC74" s="420"/>
      <c r="ED74" s="420"/>
      <c r="EE74" s="420"/>
      <c r="EF74" s="420"/>
      <c r="EG74" s="420"/>
      <c r="EH74" s="420"/>
    </row>
    <row r="75" spans="1:138" s="270" customFormat="1" ht="15" x14ac:dyDescent="0.25">
      <c r="AS75" s="443"/>
      <c r="AT75" s="420"/>
      <c r="AU75" s="420"/>
      <c r="AV75" s="420"/>
      <c r="AW75" s="420"/>
      <c r="AX75" s="420"/>
      <c r="AY75" s="420"/>
      <c r="AZ75" s="420"/>
      <c r="BA75" s="420"/>
      <c r="BB75" s="420"/>
      <c r="BC75" s="420"/>
      <c r="BD75" s="420"/>
      <c r="BE75" s="420"/>
      <c r="BF75" s="420"/>
      <c r="BG75" s="420"/>
      <c r="BH75" s="420"/>
      <c r="BI75" s="420"/>
      <c r="BJ75" s="420"/>
      <c r="BK75" s="420"/>
      <c r="BL75" s="420"/>
      <c r="BM75" s="420"/>
      <c r="BN75" s="420"/>
      <c r="BO75" s="420"/>
      <c r="BP75" s="420"/>
      <c r="BQ75" s="420"/>
      <c r="BR75" s="420"/>
      <c r="BS75" s="420"/>
      <c r="BT75" s="420"/>
      <c r="BU75" s="420"/>
      <c r="BV75" s="420"/>
      <c r="BW75" s="420"/>
      <c r="BX75" s="420"/>
      <c r="BY75" s="420"/>
      <c r="BZ75" s="420"/>
      <c r="CA75" s="420"/>
      <c r="CB75" s="420"/>
      <c r="CC75" s="420"/>
      <c r="CD75" s="420"/>
      <c r="CE75" s="420"/>
      <c r="CF75" s="420"/>
      <c r="CG75" s="420"/>
      <c r="CH75" s="420"/>
      <c r="CI75" s="420"/>
      <c r="CJ75" s="420"/>
      <c r="CK75" s="420"/>
      <c r="CL75" s="420"/>
      <c r="CM75" s="420"/>
      <c r="CN75" s="420"/>
      <c r="CO75" s="420"/>
      <c r="CP75" s="420"/>
      <c r="CQ75" s="420"/>
      <c r="CR75" s="420"/>
      <c r="CS75" s="420"/>
      <c r="CT75" s="420"/>
      <c r="CU75" s="420"/>
      <c r="CV75" s="420"/>
      <c r="CW75" s="420"/>
      <c r="CX75" s="420"/>
      <c r="CY75" s="420"/>
      <c r="CZ75" s="420"/>
      <c r="DA75" s="420"/>
      <c r="DB75" s="420"/>
      <c r="DC75" s="420"/>
      <c r="DD75" s="420"/>
      <c r="DE75" s="420"/>
      <c r="DF75" s="420"/>
      <c r="DG75" s="420"/>
      <c r="DH75" s="420"/>
      <c r="DI75" s="420"/>
      <c r="DJ75" s="420"/>
      <c r="DK75" s="420"/>
      <c r="DL75" s="420"/>
      <c r="DM75" s="420"/>
      <c r="DN75" s="420"/>
      <c r="DO75" s="420"/>
      <c r="DP75" s="420"/>
      <c r="DQ75" s="420"/>
      <c r="DR75" s="420"/>
      <c r="DS75" s="420"/>
      <c r="DT75" s="420"/>
      <c r="DU75" s="420"/>
      <c r="DV75" s="420"/>
      <c r="DW75" s="420"/>
      <c r="DX75" s="420"/>
      <c r="DY75" s="420"/>
      <c r="DZ75" s="420"/>
      <c r="EA75" s="420"/>
      <c r="EB75" s="420"/>
      <c r="EC75" s="420"/>
      <c r="ED75" s="420"/>
      <c r="EE75" s="420"/>
      <c r="EF75" s="420"/>
      <c r="EG75" s="420"/>
      <c r="EH75" s="420"/>
    </row>
    <row r="76" spans="1:138" s="270" customFormat="1" ht="15" x14ac:dyDescent="0.25">
      <c r="AS76" s="443"/>
      <c r="AT76" s="420"/>
      <c r="AU76" s="420"/>
      <c r="AV76" s="420"/>
      <c r="AW76" s="420"/>
      <c r="AX76" s="420"/>
      <c r="AY76" s="420"/>
      <c r="AZ76" s="420"/>
      <c r="BA76" s="420"/>
      <c r="BB76" s="420"/>
      <c r="BC76" s="420"/>
      <c r="BD76" s="420"/>
      <c r="BE76" s="420"/>
      <c r="BF76" s="420"/>
      <c r="BG76" s="420"/>
      <c r="BH76" s="420"/>
      <c r="BI76" s="420"/>
      <c r="BJ76" s="420"/>
      <c r="BK76" s="420"/>
      <c r="BL76" s="420"/>
      <c r="BM76" s="420"/>
      <c r="BN76" s="420"/>
      <c r="BO76" s="420"/>
      <c r="BP76" s="420"/>
      <c r="BQ76" s="420"/>
      <c r="BR76" s="420"/>
      <c r="BS76" s="420"/>
      <c r="BT76" s="420"/>
      <c r="BU76" s="420"/>
      <c r="BV76" s="420"/>
      <c r="BW76" s="420"/>
      <c r="BX76" s="420"/>
      <c r="BY76" s="420"/>
      <c r="BZ76" s="420"/>
      <c r="CA76" s="420"/>
      <c r="CB76" s="420"/>
      <c r="CC76" s="420"/>
      <c r="CD76" s="420"/>
      <c r="CE76" s="420"/>
      <c r="CF76" s="420"/>
      <c r="CG76" s="420"/>
      <c r="CH76" s="420"/>
      <c r="CI76" s="420"/>
      <c r="CJ76" s="420"/>
      <c r="CK76" s="420"/>
      <c r="CL76" s="420"/>
      <c r="CM76" s="420"/>
      <c r="CN76" s="420"/>
      <c r="CO76" s="420"/>
      <c r="CP76" s="420"/>
      <c r="CQ76" s="420"/>
      <c r="CR76" s="420"/>
      <c r="CS76" s="420"/>
      <c r="CT76" s="420"/>
      <c r="CU76" s="420"/>
      <c r="CV76" s="420"/>
      <c r="CW76" s="420"/>
      <c r="CX76" s="420"/>
      <c r="CY76" s="420"/>
      <c r="CZ76" s="420"/>
      <c r="DA76" s="420"/>
      <c r="DB76" s="420"/>
      <c r="DC76" s="420"/>
      <c r="DD76" s="420"/>
      <c r="DE76" s="420"/>
      <c r="DF76" s="420"/>
      <c r="DG76" s="420"/>
      <c r="DH76" s="420"/>
      <c r="DI76" s="420"/>
      <c r="DJ76" s="420"/>
      <c r="DK76" s="420"/>
      <c r="DL76" s="420"/>
      <c r="DM76" s="420"/>
      <c r="DN76" s="420"/>
      <c r="DO76" s="420"/>
      <c r="DP76" s="420"/>
      <c r="DQ76" s="420"/>
      <c r="DR76" s="420"/>
      <c r="DS76" s="420"/>
      <c r="DT76" s="420"/>
      <c r="DU76" s="420"/>
      <c r="DV76" s="420"/>
      <c r="DW76" s="420"/>
      <c r="DX76" s="420"/>
      <c r="DY76" s="420"/>
      <c r="DZ76" s="420"/>
      <c r="EA76" s="420"/>
      <c r="EB76" s="420"/>
      <c r="EC76" s="420"/>
      <c r="ED76" s="420"/>
      <c r="EE76" s="420"/>
      <c r="EF76" s="420"/>
      <c r="EG76" s="420"/>
      <c r="EH76" s="420"/>
    </row>
    <row r="77" spans="1:138" s="270" customFormat="1" ht="15" x14ac:dyDescent="0.25">
      <c r="AS77" s="443"/>
      <c r="AT77" s="420"/>
      <c r="AU77" s="420"/>
      <c r="AV77" s="420"/>
      <c r="AW77" s="420"/>
      <c r="AX77" s="420"/>
      <c r="AY77" s="420"/>
      <c r="AZ77" s="420"/>
      <c r="BA77" s="420"/>
      <c r="BB77" s="420"/>
      <c r="BC77" s="420"/>
      <c r="BD77" s="420"/>
      <c r="BE77" s="420"/>
      <c r="BF77" s="420"/>
      <c r="BG77" s="420"/>
      <c r="BH77" s="420"/>
      <c r="BI77" s="420"/>
      <c r="BJ77" s="420"/>
      <c r="BK77" s="420"/>
      <c r="BL77" s="420"/>
      <c r="BM77" s="420"/>
      <c r="BN77" s="420"/>
      <c r="BO77" s="420"/>
      <c r="BP77" s="420"/>
      <c r="BQ77" s="420"/>
      <c r="BR77" s="420"/>
      <c r="BS77" s="420"/>
      <c r="BT77" s="420"/>
      <c r="BU77" s="420"/>
      <c r="BV77" s="420"/>
      <c r="BW77" s="420"/>
      <c r="BX77" s="420"/>
      <c r="BY77" s="420"/>
      <c r="BZ77" s="420"/>
      <c r="CA77" s="420"/>
      <c r="CB77" s="420"/>
      <c r="CC77" s="420"/>
      <c r="CD77" s="420"/>
      <c r="CE77" s="420"/>
      <c r="CF77" s="420"/>
      <c r="CG77" s="420"/>
      <c r="CH77" s="420"/>
      <c r="CI77" s="420"/>
      <c r="CJ77" s="420"/>
      <c r="CK77" s="420"/>
      <c r="CL77" s="420"/>
      <c r="CM77" s="420"/>
      <c r="CN77" s="420"/>
      <c r="CO77" s="420"/>
      <c r="CP77" s="420"/>
      <c r="CQ77" s="420"/>
      <c r="CR77" s="420"/>
      <c r="CS77" s="420"/>
      <c r="CT77" s="420"/>
      <c r="CU77" s="420"/>
      <c r="CV77" s="420"/>
      <c r="CW77" s="420"/>
      <c r="CX77" s="420"/>
      <c r="CY77" s="420"/>
      <c r="CZ77" s="420"/>
      <c r="DA77" s="420"/>
      <c r="DB77" s="420"/>
      <c r="DC77" s="420"/>
      <c r="DD77" s="420"/>
      <c r="DE77" s="420"/>
      <c r="DF77" s="420"/>
      <c r="DG77" s="420"/>
      <c r="DH77" s="420"/>
      <c r="DI77" s="420"/>
      <c r="DJ77" s="420"/>
      <c r="DK77" s="420"/>
      <c r="DL77" s="420"/>
      <c r="DM77" s="420"/>
      <c r="DN77" s="420"/>
      <c r="DO77" s="420"/>
      <c r="DP77" s="420"/>
      <c r="DQ77" s="420"/>
      <c r="DR77" s="420"/>
      <c r="DS77" s="420"/>
      <c r="DT77" s="420"/>
      <c r="DU77" s="420"/>
      <c r="DV77" s="420"/>
      <c r="DW77" s="420"/>
      <c r="DX77" s="420"/>
      <c r="DY77" s="420"/>
      <c r="DZ77" s="420"/>
      <c r="EA77" s="420"/>
      <c r="EB77" s="420"/>
      <c r="EC77" s="420"/>
      <c r="ED77" s="420"/>
      <c r="EE77" s="420"/>
      <c r="EF77" s="420"/>
      <c r="EG77" s="420"/>
      <c r="EH77" s="420"/>
    </row>
    <row r="78" spans="1:138" s="270" customFormat="1" ht="15" x14ac:dyDescent="0.25">
      <c r="AS78" s="443"/>
      <c r="AT78" s="420"/>
      <c r="AU78" s="420"/>
      <c r="AV78" s="420"/>
      <c r="AW78" s="420"/>
      <c r="AX78" s="420"/>
      <c r="AY78" s="420"/>
      <c r="AZ78" s="420"/>
      <c r="BA78" s="420"/>
      <c r="BB78" s="420"/>
      <c r="BC78" s="420"/>
      <c r="BD78" s="420"/>
      <c r="BE78" s="420"/>
      <c r="BF78" s="420"/>
      <c r="BG78" s="420"/>
      <c r="BH78" s="420"/>
      <c r="BI78" s="420"/>
      <c r="BJ78" s="420"/>
      <c r="BK78" s="420"/>
      <c r="BL78" s="420"/>
      <c r="BM78" s="420"/>
      <c r="BN78" s="420"/>
      <c r="BO78" s="420"/>
      <c r="BP78" s="420"/>
      <c r="BQ78" s="420"/>
      <c r="BR78" s="420"/>
      <c r="BS78" s="420"/>
      <c r="BT78" s="420"/>
      <c r="BU78" s="420"/>
      <c r="BV78" s="420"/>
      <c r="BW78" s="420"/>
      <c r="BX78" s="420"/>
      <c r="BY78" s="420"/>
      <c r="BZ78" s="420"/>
      <c r="CA78" s="420"/>
      <c r="CB78" s="420"/>
      <c r="CC78" s="420"/>
      <c r="CD78" s="420"/>
      <c r="CE78" s="420"/>
      <c r="CF78" s="420"/>
      <c r="CG78" s="420"/>
      <c r="CH78" s="420"/>
      <c r="CI78" s="420"/>
      <c r="CJ78" s="420"/>
      <c r="CK78" s="420"/>
      <c r="CL78" s="420"/>
      <c r="CM78" s="420"/>
      <c r="CN78" s="420"/>
      <c r="CO78" s="420"/>
      <c r="CP78" s="420"/>
      <c r="CQ78" s="420"/>
      <c r="CR78" s="420"/>
      <c r="CS78" s="420"/>
      <c r="CT78" s="420"/>
      <c r="CU78" s="420"/>
      <c r="CV78" s="420"/>
      <c r="CW78" s="420"/>
      <c r="CX78" s="420"/>
      <c r="CY78" s="420"/>
      <c r="CZ78" s="420"/>
      <c r="DA78" s="420"/>
      <c r="DB78" s="420"/>
      <c r="DC78" s="420"/>
      <c r="DD78" s="420"/>
      <c r="DE78" s="420"/>
      <c r="DF78" s="420"/>
      <c r="DG78" s="420"/>
      <c r="DH78" s="420"/>
      <c r="DI78" s="420"/>
      <c r="DJ78" s="420"/>
      <c r="DK78" s="420"/>
      <c r="DL78" s="420"/>
      <c r="DM78" s="420"/>
      <c r="DN78" s="420"/>
      <c r="DO78" s="420"/>
      <c r="DP78" s="420"/>
      <c r="DQ78" s="420"/>
      <c r="DR78" s="420"/>
      <c r="DS78" s="420"/>
      <c r="DT78" s="420"/>
      <c r="DU78" s="420"/>
      <c r="DV78" s="420"/>
      <c r="DW78" s="420"/>
      <c r="DX78" s="420"/>
      <c r="DY78" s="420"/>
      <c r="DZ78" s="420"/>
      <c r="EA78" s="420"/>
      <c r="EB78" s="420"/>
      <c r="EC78" s="420"/>
      <c r="ED78" s="420"/>
      <c r="EE78" s="420"/>
      <c r="EF78" s="420"/>
      <c r="EG78" s="420"/>
      <c r="EH78" s="420"/>
    </row>
    <row r="79" spans="1:138" s="270" customFormat="1" ht="15" x14ac:dyDescent="0.25">
      <c r="AS79" s="443"/>
      <c r="AT79" s="420"/>
      <c r="AU79" s="420"/>
      <c r="AV79" s="420"/>
      <c r="AW79" s="420"/>
      <c r="AX79" s="420"/>
      <c r="AY79" s="420"/>
      <c r="AZ79" s="420"/>
      <c r="BA79" s="420"/>
      <c r="BB79" s="420"/>
      <c r="BC79" s="420"/>
      <c r="BD79" s="420"/>
      <c r="BE79" s="420"/>
      <c r="BF79" s="420"/>
      <c r="BG79" s="420"/>
      <c r="BH79" s="420"/>
      <c r="BI79" s="420"/>
      <c r="BJ79" s="420"/>
      <c r="BK79" s="420"/>
      <c r="BL79" s="420"/>
      <c r="BM79" s="420"/>
      <c r="BN79" s="420"/>
      <c r="BO79" s="420"/>
      <c r="BP79" s="420"/>
      <c r="BQ79" s="420"/>
      <c r="BR79" s="420"/>
      <c r="BS79" s="420"/>
      <c r="BT79" s="420"/>
      <c r="BU79" s="420"/>
      <c r="BV79" s="420"/>
      <c r="BW79" s="420"/>
      <c r="BX79" s="420"/>
      <c r="BY79" s="420"/>
      <c r="BZ79" s="420"/>
      <c r="CA79" s="420"/>
      <c r="CB79" s="420"/>
      <c r="CC79" s="420"/>
      <c r="CD79" s="420"/>
      <c r="CE79" s="420"/>
      <c r="CF79" s="420"/>
      <c r="CG79" s="420"/>
      <c r="CH79" s="420"/>
      <c r="CI79" s="420"/>
      <c r="CJ79" s="420"/>
      <c r="CK79" s="420"/>
      <c r="CL79" s="420"/>
      <c r="CM79" s="420"/>
      <c r="CN79" s="420"/>
      <c r="CO79" s="420"/>
      <c r="CP79" s="420"/>
      <c r="CQ79" s="420"/>
      <c r="CR79" s="420"/>
      <c r="CS79" s="420"/>
      <c r="CT79" s="420"/>
      <c r="CU79" s="420"/>
      <c r="CV79" s="420"/>
      <c r="CW79" s="420"/>
      <c r="CX79" s="420"/>
      <c r="CY79" s="420"/>
      <c r="CZ79" s="420"/>
      <c r="DA79" s="420"/>
      <c r="DB79" s="420"/>
      <c r="DC79" s="420"/>
      <c r="DD79" s="420"/>
      <c r="DE79" s="420"/>
      <c r="DF79" s="420"/>
      <c r="DG79" s="420"/>
      <c r="DH79" s="420"/>
      <c r="DI79" s="420"/>
      <c r="DJ79" s="420"/>
      <c r="DK79" s="420"/>
      <c r="DL79" s="420"/>
      <c r="DM79" s="420"/>
      <c r="DN79" s="420"/>
      <c r="DO79" s="420"/>
      <c r="DP79" s="420"/>
      <c r="DQ79" s="420"/>
      <c r="DR79" s="420"/>
      <c r="DS79" s="420"/>
      <c r="DT79" s="420"/>
      <c r="DU79" s="420"/>
      <c r="DV79" s="420"/>
      <c r="DW79" s="420"/>
      <c r="DX79" s="420"/>
      <c r="DY79" s="420"/>
      <c r="DZ79" s="420"/>
      <c r="EA79" s="420"/>
      <c r="EB79" s="420"/>
      <c r="EC79" s="420"/>
      <c r="ED79" s="420"/>
      <c r="EE79" s="420"/>
      <c r="EF79" s="420"/>
      <c r="EG79" s="420"/>
      <c r="EH79" s="420"/>
    </row>
    <row r="80" spans="1:138" s="270" customFormat="1" ht="15" x14ac:dyDescent="0.25">
      <c r="AS80" s="443"/>
      <c r="AT80" s="420"/>
      <c r="AU80" s="420"/>
      <c r="AV80" s="420"/>
      <c r="AW80" s="420"/>
      <c r="AX80" s="420"/>
      <c r="AY80" s="420"/>
      <c r="AZ80" s="420"/>
      <c r="BA80" s="420"/>
      <c r="BB80" s="420"/>
      <c r="BC80" s="420"/>
      <c r="BD80" s="420"/>
      <c r="BE80" s="420"/>
      <c r="BF80" s="420"/>
      <c r="BG80" s="420"/>
      <c r="BH80" s="420"/>
      <c r="BI80" s="420"/>
      <c r="BJ80" s="420"/>
      <c r="BK80" s="420"/>
      <c r="BL80" s="420"/>
      <c r="BM80" s="420"/>
      <c r="BN80" s="420"/>
      <c r="BO80" s="420"/>
      <c r="BP80" s="420"/>
      <c r="BQ80" s="420"/>
      <c r="BR80" s="420"/>
      <c r="BS80" s="420"/>
      <c r="BT80" s="420"/>
      <c r="BU80" s="420"/>
      <c r="BV80" s="420"/>
      <c r="BW80" s="420"/>
      <c r="BX80" s="420"/>
      <c r="BY80" s="420"/>
      <c r="BZ80" s="420"/>
      <c r="CA80" s="420"/>
      <c r="CB80" s="420"/>
      <c r="CC80" s="420"/>
      <c r="CD80" s="420"/>
      <c r="CE80" s="420"/>
      <c r="CF80" s="420"/>
      <c r="CG80" s="420"/>
      <c r="CH80" s="420"/>
      <c r="CI80" s="420"/>
      <c r="CJ80" s="420"/>
      <c r="CK80" s="420"/>
      <c r="CL80" s="420"/>
      <c r="CM80" s="420"/>
      <c r="CN80" s="420"/>
      <c r="CO80" s="420"/>
      <c r="CP80" s="420"/>
      <c r="CQ80" s="420"/>
      <c r="CR80" s="420"/>
      <c r="CS80" s="420"/>
      <c r="CT80" s="420"/>
      <c r="CU80" s="420"/>
      <c r="CV80" s="420"/>
      <c r="CW80" s="420"/>
      <c r="CX80" s="420"/>
      <c r="CY80" s="420"/>
      <c r="CZ80" s="420"/>
      <c r="DA80" s="420"/>
      <c r="DB80" s="420"/>
      <c r="DC80" s="420"/>
      <c r="DD80" s="420"/>
      <c r="DE80" s="420"/>
      <c r="DF80" s="420"/>
      <c r="DG80" s="420"/>
      <c r="DH80" s="420"/>
      <c r="DI80" s="420"/>
      <c r="DJ80" s="420"/>
      <c r="DK80" s="420"/>
      <c r="DL80" s="420"/>
      <c r="DM80" s="420"/>
      <c r="DN80" s="420"/>
      <c r="DO80" s="420"/>
      <c r="DP80" s="420"/>
      <c r="DQ80" s="420"/>
      <c r="DR80" s="420"/>
      <c r="DS80" s="420"/>
      <c r="DT80" s="420"/>
      <c r="DU80" s="420"/>
      <c r="DV80" s="420"/>
      <c r="DW80" s="420"/>
      <c r="DX80" s="420"/>
      <c r="DY80" s="420"/>
      <c r="DZ80" s="420"/>
      <c r="EA80" s="420"/>
      <c r="EB80" s="420"/>
      <c r="EC80" s="420"/>
      <c r="ED80" s="420"/>
      <c r="EE80" s="420"/>
      <c r="EF80" s="420"/>
      <c r="EG80" s="420"/>
      <c r="EH80" s="420"/>
    </row>
    <row r="81" spans="45:138" s="270" customFormat="1" ht="15" x14ac:dyDescent="0.25">
      <c r="AS81" s="443"/>
      <c r="AT81" s="420"/>
      <c r="AU81" s="420"/>
      <c r="AV81" s="420"/>
      <c r="AW81" s="420"/>
      <c r="AX81" s="420"/>
      <c r="AY81" s="420"/>
      <c r="AZ81" s="420"/>
      <c r="BA81" s="420"/>
      <c r="BB81" s="420"/>
      <c r="BC81" s="420"/>
      <c r="BD81" s="420"/>
      <c r="BE81" s="420"/>
      <c r="BF81" s="420"/>
      <c r="BG81" s="420"/>
      <c r="BH81" s="420"/>
      <c r="BI81" s="420"/>
      <c r="BJ81" s="420"/>
      <c r="BK81" s="420"/>
      <c r="BL81" s="420"/>
      <c r="BM81" s="420"/>
      <c r="BN81" s="420"/>
      <c r="BO81" s="420"/>
      <c r="BP81" s="420"/>
      <c r="BQ81" s="420"/>
      <c r="BR81" s="420"/>
      <c r="BS81" s="420"/>
      <c r="BT81" s="420"/>
      <c r="BU81" s="420"/>
      <c r="BV81" s="420"/>
      <c r="BW81" s="420"/>
      <c r="BX81" s="420"/>
      <c r="BY81" s="420"/>
      <c r="BZ81" s="420"/>
      <c r="CA81" s="420"/>
      <c r="CB81" s="420"/>
      <c r="CC81" s="420"/>
      <c r="CD81" s="420"/>
      <c r="CE81" s="420"/>
      <c r="CF81" s="420"/>
      <c r="CG81" s="420"/>
      <c r="CH81" s="420"/>
      <c r="CI81" s="420"/>
      <c r="CJ81" s="420"/>
      <c r="CK81" s="420"/>
      <c r="CL81" s="420"/>
      <c r="CM81" s="420"/>
      <c r="CN81" s="420"/>
      <c r="CO81" s="420"/>
      <c r="CP81" s="420"/>
      <c r="CQ81" s="420"/>
      <c r="CR81" s="420"/>
      <c r="CS81" s="420"/>
      <c r="CT81" s="420"/>
      <c r="CU81" s="420"/>
      <c r="CV81" s="420"/>
      <c r="CW81" s="420"/>
      <c r="CX81" s="420"/>
      <c r="CY81" s="420"/>
      <c r="CZ81" s="420"/>
      <c r="DA81" s="420"/>
      <c r="DB81" s="420"/>
      <c r="DC81" s="420"/>
      <c r="DD81" s="420"/>
      <c r="DE81" s="420"/>
      <c r="DF81" s="420"/>
      <c r="DG81" s="420"/>
      <c r="DH81" s="420"/>
      <c r="DI81" s="420"/>
      <c r="DJ81" s="420"/>
      <c r="DK81" s="420"/>
      <c r="DL81" s="420"/>
      <c r="DM81" s="420"/>
      <c r="DN81" s="420"/>
      <c r="DO81" s="420"/>
      <c r="DP81" s="420"/>
      <c r="DQ81" s="420"/>
      <c r="DR81" s="420"/>
      <c r="DS81" s="420"/>
      <c r="DT81" s="420"/>
      <c r="DU81" s="420"/>
      <c r="DV81" s="420"/>
      <c r="DW81" s="420"/>
      <c r="DX81" s="420"/>
      <c r="DY81" s="420"/>
      <c r="DZ81" s="420"/>
      <c r="EA81" s="420"/>
      <c r="EB81" s="420"/>
      <c r="EC81" s="420"/>
      <c r="ED81" s="420"/>
      <c r="EE81" s="420"/>
      <c r="EF81" s="420"/>
      <c r="EG81" s="420"/>
      <c r="EH81" s="420"/>
    </row>
    <row r="82" spans="45:138" s="270" customFormat="1" ht="15" x14ac:dyDescent="0.25">
      <c r="AS82" s="443"/>
      <c r="AT82" s="420"/>
      <c r="AU82" s="420"/>
      <c r="AV82" s="420"/>
      <c r="AW82" s="420"/>
      <c r="AX82" s="420"/>
      <c r="AY82" s="420"/>
      <c r="AZ82" s="420"/>
      <c r="BA82" s="420"/>
      <c r="BB82" s="420"/>
      <c r="BC82" s="420"/>
      <c r="BD82" s="420"/>
      <c r="BE82" s="420"/>
      <c r="BF82" s="420"/>
      <c r="BG82" s="420"/>
      <c r="BH82" s="420"/>
      <c r="BI82" s="420"/>
      <c r="BJ82" s="420"/>
      <c r="BK82" s="420"/>
      <c r="BL82" s="420"/>
      <c r="BM82" s="420"/>
      <c r="BN82" s="420"/>
      <c r="BO82" s="420"/>
      <c r="BP82" s="420"/>
      <c r="BQ82" s="420"/>
      <c r="BR82" s="420"/>
      <c r="BS82" s="420"/>
      <c r="BT82" s="420"/>
      <c r="BU82" s="420"/>
      <c r="BV82" s="420"/>
      <c r="BW82" s="420"/>
      <c r="BX82" s="420"/>
      <c r="BY82" s="420"/>
      <c r="BZ82" s="420"/>
      <c r="CA82" s="420"/>
      <c r="CB82" s="420"/>
      <c r="CC82" s="420"/>
      <c r="CD82" s="420"/>
      <c r="CE82" s="420"/>
      <c r="CF82" s="420"/>
      <c r="CG82" s="420"/>
      <c r="CH82" s="420"/>
      <c r="CI82" s="420"/>
      <c r="CJ82" s="420"/>
      <c r="CK82" s="420"/>
      <c r="CL82" s="420"/>
      <c r="CM82" s="420"/>
      <c r="CN82" s="420"/>
      <c r="CO82" s="420"/>
      <c r="CP82" s="420"/>
      <c r="CQ82" s="420"/>
      <c r="CR82" s="420"/>
      <c r="CS82" s="420"/>
      <c r="CT82" s="420"/>
      <c r="CU82" s="420"/>
      <c r="CV82" s="420"/>
      <c r="CW82" s="420"/>
      <c r="CX82" s="420"/>
      <c r="CY82" s="420"/>
      <c r="CZ82" s="420"/>
      <c r="DA82" s="420"/>
      <c r="DB82" s="420"/>
      <c r="DC82" s="420"/>
      <c r="DD82" s="420"/>
      <c r="DE82" s="420"/>
      <c r="DF82" s="420"/>
      <c r="DG82" s="420"/>
      <c r="DH82" s="420"/>
      <c r="DI82" s="420"/>
      <c r="DJ82" s="420"/>
      <c r="DK82" s="420"/>
      <c r="DL82" s="420"/>
      <c r="DM82" s="420"/>
      <c r="DN82" s="420"/>
      <c r="DO82" s="420"/>
      <c r="DP82" s="420"/>
      <c r="DQ82" s="420"/>
      <c r="DR82" s="420"/>
      <c r="DS82" s="420"/>
      <c r="DT82" s="420"/>
      <c r="DU82" s="420"/>
      <c r="DV82" s="420"/>
      <c r="DW82" s="420"/>
      <c r="DX82" s="420"/>
      <c r="DY82" s="420"/>
      <c r="DZ82" s="420"/>
      <c r="EA82" s="420"/>
      <c r="EB82" s="420"/>
      <c r="EC82" s="420"/>
      <c r="ED82" s="420"/>
      <c r="EE82" s="420"/>
      <c r="EF82" s="420"/>
      <c r="EG82" s="420"/>
      <c r="EH82" s="420"/>
    </row>
    <row r="83" spans="45:138" s="270" customFormat="1" ht="15" x14ac:dyDescent="0.25">
      <c r="AS83" s="443"/>
      <c r="AT83" s="420"/>
      <c r="AU83" s="420"/>
      <c r="AV83" s="420"/>
      <c r="AW83" s="420"/>
      <c r="AX83" s="420"/>
      <c r="AY83" s="420"/>
      <c r="AZ83" s="420"/>
      <c r="BA83" s="420"/>
      <c r="BB83" s="420"/>
      <c r="BC83" s="420"/>
      <c r="BD83" s="420"/>
      <c r="BE83" s="420"/>
      <c r="BF83" s="420"/>
      <c r="BG83" s="420"/>
      <c r="BH83" s="420"/>
      <c r="BI83" s="420"/>
      <c r="BJ83" s="420"/>
      <c r="BK83" s="420"/>
      <c r="BL83" s="420"/>
      <c r="BM83" s="420"/>
      <c r="BN83" s="420"/>
      <c r="BO83" s="420"/>
      <c r="BP83" s="420"/>
      <c r="BQ83" s="420"/>
      <c r="BR83" s="420"/>
      <c r="BS83" s="420"/>
      <c r="BT83" s="420"/>
      <c r="BU83" s="420"/>
      <c r="BV83" s="420"/>
      <c r="BW83" s="420"/>
      <c r="BX83" s="420"/>
      <c r="BY83" s="420"/>
      <c r="BZ83" s="420"/>
      <c r="CA83" s="420"/>
      <c r="CB83" s="420"/>
      <c r="CC83" s="420"/>
      <c r="CD83" s="420"/>
      <c r="CE83" s="420"/>
      <c r="CF83" s="420"/>
      <c r="CG83" s="420"/>
      <c r="CH83" s="420"/>
      <c r="CI83" s="420"/>
      <c r="CJ83" s="420"/>
      <c r="CK83" s="420"/>
      <c r="CL83" s="420"/>
      <c r="CM83" s="420"/>
      <c r="CN83" s="420"/>
      <c r="CO83" s="420"/>
      <c r="CP83" s="420"/>
      <c r="CQ83" s="420"/>
      <c r="CR83" s="420"/>
      <c r="CS83" s="420"/>
      <c r="CT83" s="420"/>
      <c r="CU83" s="420"/>
      <c r="CV83" s="420"/>
      <c r="CW83" s="420"/>
      <c r="CX83" s="420"/>
      <c r="CY83" s="420"/>
      <c r="CZ83" s="420"/>
      <c r="DA83" s="420"/>
      <c r="DB83" s="420"/>
      <c r="DC83" s="420"/>
      <c r="DD83" s="420"/>
      <c r="DE83" s="420"/>
      <c r="DF83" s="420"/>
      <c r="DG83" s="420"/>
      <c r="DH83" s="420"/>
      <c r="DI83" s="420"/>
      <c r="DJ83" s="420"/>
      <c r="DK83" s="420"/>
      <c r="DL83" s="420"/>
      <c r="DM83" s="420"/>
      <c r="DN83" s="420"/>
      <c r="DO83" s="420"/>
      <c r="DP83" s="420"/>
      <c r="DQ83" s="420"/>
      <c r="DR83" s="420"/>
      <c r="DS83" s="420"/>
      <c r="DT83" s="420"/>
      <c r="DU83" s="420"/>
      <c r="DV83" s="420"/>
      <c r="DW83" s="420"/>
      <c r="DX83" s="420"/>
      <c r="DY83" s="420"/>
      <c r="DZ83" s="420"/>
      <c r="EA83" s="420"/>
      <c r="EB83" s="420"/>
      <c r="EC83" s="420"/>
      <c r="ED83" s="420"/>
      <c r="EE83" s="420"/>
      <c r="EF83" s="420"/>
      <c r="EG83" s="420"/>
      <c r="EH83" s="420"/>
    </row>
    <row r="84" spans="45:138" s="270" customFormat="1" ht="15" x14ac:dyDescent="0.25">
      <c r="AS84" s="443"/>
      <c r="AT84" s="420"/>
      <c r="AU84" s="420"/>
      <c r="AV84" s="420"/>
      <c r="AW84" s="420"/>
      <c r="AX84" s="420"/>
      <c r="AY84" s="420"/>
      <c r="AZ84" s="420"/>
      <c r="BA84" s="420"/>
      <c r="BB84" s="420"/>
      <c r="BC84" s="420"/>
      <c r="BD84" s="420"/>
      <c r="BE84" s="420"/>
      <c r="BF84" s="420"/>
      <c r="BG84" s="420"/>
      <c r="BH84" s="420"/>
      <c r="BI84" s="420"/>
      <c r="BJ84" s="420"/>
      <c r="BK84" s="420"/>
      <c r="BL84" s="420"/>
      <c r="BM84" s="420"/>
      <c r="BN84" s="420"/>
      <c r="BO84" s="420"/>
      <c r="BP84" s="420"/>
      <c r="BQ84" s="420"/>
      <c r="BR84" s="420"/>
      <c r="BS84" s="420"/>
      <c r="BT84" s="420"/>
      <c r="BU84" s="420"/>
      <c r="BV84" s="420"/>
      <c r="BW84" s="420"/>
      <c r="BX84" s="420"/>
      <c r="BY84" s="420"/>
      <c r="BZ84" s="420"/>
      <c r="CA84" s="420"/>
      <c r="CB84" s="420"/>
      <c r="CC84" s="420"/>
      <c r="CD84" s="420"/>
      <c r="CE84" s="420"/>
      <c r="CF84" s="420"/>
      <c r="CG84" s="420"/>
      <c r="CH84" s="420"/>
      <c r="CI84" s="420"/>
      <c r="CJ84" s="420"/>
      <c r="CK84" s="420"/>
      <c r="CL84" s="420"/>
      <c r="CM84" s="420"/>
      <c r="CN84" s="420"/>
      <c r="CO84" s="420"/>
      <c r="CP84" s="420"/>
      <c r="CQ84" s="420"/>
      <c r="CR84" s="420"/>
      <c r="CS84" s="420"/>
      <c r="CT84" s="420"/>
      <c r="CU84" s="420"/>
      <c r="CV84" s="420"/>
      <c r="CW84" s="420"/>
      <c r="CX84" s="420"/>
      <c r="CY84" s="420"/>
      <c r="CZ84" s="420"/>
      <c r="DA84" s="420"/>
      <c r="DB84" s="420"/>
      <c r="DC84" s="420"/>
      <c r="DD84" s="420"/>
      <c r="DE84" s="420"/>
      <c r="DF84" s="420"/>
      <c r="DG84" s="420"/>
      <c r="DH84" s="420"/>
      <c r="DI84" s="420"/>
      <c r="DJ84" s="420"/>
      <c r="DK84" s="420"/>
      <c r="DL84" s="420"/>
      <c r="DM84" s="420"/>
      <c r="DN84" s="420"/>
      <c r="DO84" s="420"/>
      <c r="DP84" s="420"/>
      <c r="DQ84" s="420"/>
      <c r="DR84" s="420"/>
      <c r="DS84" s="420"/>
      <c r="DT84" s="420"/>
      <c r="DU84" s="420"/>
      <c r="DV84" s="420"/>
      <c r="DW84" s="420"/>
      <c r="DX84" s="420"/>
      <c r="DY84" s="420"/>
      <c r="DZ84" s="420"/>
      <c r="EA84" s="420"/>
      <c r="EB84" s="420"/>
      <c r="EC84" s="420"/>
      <c r="ED84" s="420"/>
      <c r="EE84" s="420"/>
      <c r="EF84" s="420"/>
      <c r="EG84" s="420"/>
      <c r="EH84" s="420"/>
    </row>
    <row r="85" spans="45:138" s="270" customFormat="1" ht="15" x14ac:dyDescent="0.25">
      <c r="AS85" s="443"/>
      <c r="AT85" s="420"/>
      <c r="AU85" s="420"/>
      <c r="AV85" s="420"/>
      <c r="AW85" s="420"/>
      <c r="AX85" s="420"/>
      <c r="AY85" s="420"/>
      <c r="AZ85" s="420"/>
      <c r="BA85" s="420"/>
      <c r="BB85" s="420"/>
      <c r="BC85" s="420"/>
      <c r="BD85" s="420"/>
      <c r="BE85" s="420"/>
      <c r="BF85" s="420"/>
      <c r="BG85" s="420"/>
      <c r="BH85" s="420"/>
      <c r="BI85" s="420"/>
      <c r="BJ85" s="420"/>
      <c r="BK85" s="420"/>
      <c r="BL85" s="420"/>
      <c r="BM85" s="420"/>
      <c r="BN85" s="420"/>
      <c r="BO85" s="420"/>
      <c r="BP85" s="420"/>
      <c r="BQ85" s="420"/>
      <c r="BR85" s="420"/>
      <c r="BS85" s="420"/>
      <c r="BT85" s="420"/>
      <c r="BU85" s="420"/>
      <c r="BV85" s="420"/>
      <c r="BW85" s="420"/>
      <c r="BX85" s="420"/>
      <c r="BY85" s="420"/>
      <c r="BZ85" s="420"/>
      <c r="CA85" s="420"/>
      <c r="CB85" s="420"/>
      <c r="CC85" s="420"/>
      <c r="CD85" s="420"/>
      <c r="CE85" s="420"/>
      <c r="CF85" s="420"/>
      <c r="CG85" s="420"/>
      <c r="CH85" s="420"/>
      <c r="CI85" s="420"/>
      <c r="CJ85" s="420"/>
      <c r="CK85" s="420"/>
      <c r="CL85" s="420"/>
      <c r="CM85" s="420"/>
      <c r="CN85" s="420"/>
      <c r="CO85" s="420"/>
      <c r="CP85" s="420"/>
      <c r="CQ85" s="420"/>
      <c r="CR85" s="420"/>
      <c r="CS85" s="420"/>
      <c r="CT85" s="420"/>
      <c r="CU85" s="420"/>
      <c r="CV85" s="420"/>
      <c r="CW85" s="420"/>
      <c r="CX85" s="420"/>
      <c r="CY85" s="420"/>
      <c r="CZ85" s="420"/>
      <c r="DA85" s="420"/>
      <c r="DB85" s="420"/>
      <c r="DC85" s="420"/>
      <c r="DD85" s="420"/>
      <c r="DE85" s="420"/>
      <c r="DF85" s="420"/>
      <c r="DG85" s="420"/>
      <c r="DH85" s="420"/>
      <c r="DI85" s="420"/>
      <c r="DJ85" s="420"/>
      <c r="DK85" s="420"/>
      <c r="DL85" s="420"/>
      <c r="DM85" s="420"/>
      <c r="DN85" s="420"/>
      <c r="DO85" s="420"/>
      <c r="DP85" s="420"/>
      <c r="DQ85" s="420"/>
      <c r="DR85" s="420"/>
      <c r="DS85" s="420"/>
      <c r="DT85" s="420"/>
      <c r="DU85" s="420"/>
      <c r="DV85" s="420"/>
      <c r="DW85" s="420"/>
      <c r="DX85" s="420"/>
      <c r="DY85" s="420"/>
      <c r="DZ85" s="420"/>
      <c r="EA85" s="420"/>
      <c r="EB85" s="420"/>
      <c r="EC85" s="420"/>
      <c r="ED85" s="420"/>
      <c r="EE85" s="420"/>
      <c r="EF85" s="420"/>
      <c r="EG85" s="420"/>
      <c r="EH85" s="420"/>
    </row>
    <row r="86" spans="45:138" s="270" customFormat="1" ht="15" x14ac:dyDescent="0.25">
      <c r="AS86" s="443"/>
      <c r="AT86" s="420"/>
      <c r="AU86" s="420"/>
      <c r="AV86" s="420"/>
      <c r="AW86" s="420"/>
      <c r="AX86" s="420"/>
      <c r="AY86" s="420"/>
      <c r="AZ86" s="420"/>
      <c r="BA86" s="420"/>
      <c r="BB86" s="420"/>
      <c r="BC86" s="420"/>
      <c r="BD86" s="420"/>
      <c r="BE86" s="420"/>
      <c r="BF86" s="420"/>
      <c r="BG86" s="420"/>
      <c r="BH86" s="420"/>
      <c r="BI86" s="420"/>
      <c r="BJ86" s="420"/>
      <c r="BK86" s="420"/>
      <c r="BL86" s="420"/>
      <c r="BM86" s="420"/>
      <c r="BN86" s="420"/>
      <c r="BO86" s="420"/>
      <c r="BP86" s="420"/>
      <c r="BQ86" s="420"/>
      <c r="BR86" s="420"/>
      <c r="BS86" s="420"/>
      <c r="BT86" s="420"/>
      <c r="BU86" s="420"/>
      <c r="BV86" s="420"/>
      <c r="BW86" s="420"/>
      <c r="BX86" s="420"/>
      <c r="BY86" s="420"/>
      <c r="BZ86" s="420"/>
      <c r="CA86" s="420"/>
      <c r="CB86" s="420"/>
      <c r="CC86" s="420"/>
      <c r="CD86" s="420"/>
      <c r="CE86" s="420"/>
      <c r="CF86" s="420"/>
      <c r="CG86" s="420"/>
      <c r="CH86" s="420"/>
      <c r="CI86" s="420"/>
      <c r="CJ86" s="420"/>
      <c r="CK86" s="420"/>
      <c r="CL86" s="420"/>
      <c r="CM86" s="420"/>
      <c r="CN86" s="420"/>
      <c r="CO86" s="420"/>
      <c r="CP86" s="420"/>
      <c r="CQ86" s="420"/>
      <c r="CR86" s="420"/>
      <c r="CS86" s="420"/>
      <c r="CT86" s="420"/>
      <c r="CU86" s="420"/>
      <c r="CV86" s="420"/>
      <c r="CW86" s="420"/>
      <c r="CX86" s="420"/>
      <c r="CY86" s="420"/>
      <c r="CZ86" s="420"/>
      <c r="DA86" s="420"/>
      <c r="DB86" s="420"/>
      <c r="DC86" s="420"/>
      <c r="DD86" s="420"/>
      <c r="DE86" s="420"/>
      <c r="DF86" s="420"/>
      <c r="DG86" s="420"/>
      <c r="DH86" s="420"/>
      <c r="DI86" s="420"/>
      <c r="DJ86" s="420"/>
      <c r="DK86" s="420"/>
      <c r="DL86" s="420"/>
      <c r="DM86" s="420"/>
      <c r="DN86" s="420"/>
      <c r="DO86" s="420"/>
      <c r="DP86" s="420"/>
      <c r="DQ86" s="420"/>
      <c r="DR86" s="420"/>
      <c r="DS86" s="420"/>
      <c r="DT86" s="420"/>
      <c r="DU86" s="420"/>
      <c r="DV86" s="420"/>
      <c r="DW86" s="420"/>
      <c r="DX86" s="420"/>
      <c r="DY86" s="420"/>
      <c r="DZ86" s="420"/>
      <c r="EA86" s="420"/>
      <c r="EB86" s="420"/>
      <c r="EC86" s="420"/>
      <c r="ED86" s="420"/>
      <c r="EE86" s="420"/>
      <c r="EF86" s="420"/>
      <c r="EG86" s="420"/>
      <c r="EH86" s="420"/>
    </row>
    <row r="87" spans="45:138" s="270" customFormat="1" ht="15" x14ac:dyDescent="0.25">
      <c r="AS87" s="443"/>
      <c r="AT87" s="420"/>
      <c r="AU87" s="420"/>
      <c r="AV87" s="420"/>
      <c r="AW87" s="420"/>
      <c r="AX87" s="420"/>
      <c r="AY87" s="420"/>
      <c r="AZ87" s="420"/>
      <c r="BA87" s="420"/>
      <c r="BB87" s="420"/>
      <c r="BC87" s="420"/>
      <c r="BD87" s="420"/>
      <c r="BE87" s="420"/>
      <c r="BF87" s="420"/>
      <c r="BG87" s="420"/>
      <c r="BH87" s="420"/>
      <c r="BI87" s="420"/>
      <c r="BJ87" s="420"/>
      <c r="BK87" s="420"/>
      <c r="BL87" s="420"/>
      <c r="BM87" s="420"/>
      <c r="BN87" s="420"/>
      <c r="BO87" s="420"/>
      <c r="BP87" s="420"/>
      <c r="BQ87" s="420"/>
      <c r="BR87" s="420"/>
      <c r="BS87" s="420"/>
      <c r="BT87" s="420"/>
      <c r="BU87" s="420"/>
      <c r="BV87" s="420"/>
      <c r="BW87" s="420"/>
      <c r="BX87" s="420"/>
      <c r="BY87" s="420"/>
      <c r="BZ87" s="420"/>
      <c r="CA87" s="420"/>
      <c r="CB87" s="420"/>
      <c r="CC87" s="420"/>
      <c r="CD87" s="420"/>
      <c r="CE87" s="420"/>
      <c r="CF87" s="420"/>
      <c r="CG87" s="420"/>
      <c r="CH87" s="420"/>
      <c r="CI87" s="420"/>
      <c r="CJ87" s="420"/>
      <c r="CK87" s="420"/>
      <c r="CL87" s="420"/>
      <c r="CM87" s="420"/>
      <c r="CN87" s="420"/>
      <c r="CO87" s="420"/>
      <c r="CP87" s="420"/>
      <c r="CQ87" s="420"/>
      <c r="CR87" s="420"/>
      <c r="CS87" s="420"/>
      <c r="CT87" s="420"/>
      <c r="CU87" s="420"/>
      <c r="CV87" s="420"/>
      <c r="CW87" s="420"/>
      <c r="CX87" s="420"/>
      <c r="CY87" s="420"/>
      <c r="CZ87" s="420"/>
      <c r="DA87" s="420"/>
      <c r="DB87" s="420"/>
      <c r="DC87" s="420"/>
      <c r="DD87" s="420"/>
      <c r="DE87" s="420"/>
      <c r="DF87" s="420"/>
      <c r="DG87" s="420"/>
      <c r="DH87" s="420"/>
      <c r="DI87" s="420"/>
      <c r="DJ87" s="420"/>
      <c r="DK87" s="420"/>
      <c r="DL87" s="420"/>
      <c r="DM87" s="420"/>
      <c r="DN87" s="420"/>
      <c r="DO87" s="420"/>
      <c r="DP87" s="420"/>
      <c r="DQ87" s="420"/>
      <c r="DR87" s="420"/>
      <c r="DS87" s="420"/>
      <c r="DT87" s="420"/>
      <c r="DU87" s="420"/>
      <c r="DV87" s="420"/>
      <c r="DW87" s="420"/>
      <c r="DX87" s="420"/>
      <c r="DY87" s="420"/>
      <c r="DZ87" s="420"/>
      <c r="EA87" s="420"/>
      <c r="EB87" s="420"/>
      <c r="EC87" s="420"/>
      <c r="ED87" s="420"/>
      <c r="EE87" s="420"/>
      <c r="EF87" s="420"/>
      <c r="EG87" s="420"/>
      <c r="EH87" s="420"/>
    </row>
    <row r="88" spans="45:138" s="270" customFormat="1" ht="15" x14ac:dyDescent="0.25">
      <c r="AS88" s="443"/>
      <c r="AT88" s="420"/>
      <c r="AU88" s="420"/>
      <c r="AV88" s="420"/>
      <c r="AW88" s="420"/>
      <c r="AX88" s="420"/>
      <c r="AY88" s="420"/>
      <c r="AZ88" s="420"/>
      <c r="BA88" s="420"/>
      <c r="BB88" s="420"/>
      <c r="BC88" s="420"/>
      <c r="BD88" s="420"/>
      <c r="BE88" s="420"/>
      <c r="BF88" s="420"/>
      <c r="BG88" s="420"/>
      <c r="BH88" s="420"/>
      <c r="BI88" s="420"/>
      <c r="BJ88" s="420"/>
      <c r="BK88" s="420"/>
      <c r="BL88" s="420"/>
      <c r="BM88" s="420"/>
      <c r="BN88" s="420"/>
      <c r="BO88" s="420"/>
      <c r="BP88" s="420"/>
      <c r="BQ88" s="420"/>
      <c r="BR88" s="420"/>
      <c r="BS88" s="420"/>
      <c r="BT88" s="420"/>
      <c r="BU88" s="420"/>
      <c r="BV88" s="420"/>
      <c r="BW88" s="420"/>
      <c r="BX88" s="420"/>
      <c r="BY88" s="420"/>
      <c r="BZ88" s="420"/>
      <c r="CA88" s="420"/>
      <c r="CB88" s="420"/>
      <c r="CC88" s="420"/>
      <c r="CD88" s="420"/>
      <c r="CE88" s="420"/>
      <c r="CF88" s="420"/>
      <c r="CG88" s="420"/>
      <c r="CH88" s="420"/>
      <c r="CI88" s="420"/>
      <c r="CJ88" s="420"/>
      <c r="CK88" s="420"/>
      <c r="CL88" s="420"/>
      <c r="CM88" s="420"/>
      <c r="CN88" s="420"/>
      <c r="CO88" s="420"/>
      <c r="CP88" s="420"/>
      <c r="CQ88" s="420"/>
      <c r="CR88" s="420"/>
      <c r="CS88" s="420"/>
      <c r="CT88" s="420"/>
      <c r="CU88" s="420"/>
      <c r="CV88" s="420"/>
      <c r="CW88" s="420"/>
      <c r="CX88" s="420"/>
      <c r="CY88" s="420"/>
      <c r="CZ88" s="420"/>
      <c r="DA88" s="420"/>
      <c r="DB88" s="420"/>
      <c r="DC88" s="420"/>
      <c r="DD88" s="420"/>
      <c r="DE88" s="420"/>
      <c r="DF88" s="420"/>
      <c r="DG88" s="420"/>
      <c r="DH88" s="420"/>
      <c r="DI88" s="420"/>
      <c r="DJ88" s="420"/>
      <c r="DK88" s="420"/>
      <c r="DL88" s="420"/>
      <c r="DM88" s="420"/>
      <c r="DN88" s="420"/>
      <c r="DO88" s="420"/>
      <c r="DP88" s="420"/>
      <c r="DQ88" s="420"/>
      <c r="DR88" s="420"/>
      <c r="DS88" s="420"/>
      <c r="DT88" s="420"/>
      <c r="DU88" s="420"/>
      <c r="DV88" s="420"/>
      <c r="DW88" s="420"/>
      <c r="DX88" s="420"/>
      <c r="DY88" s="420"/>
      <c r="DZ88" s="420"/>
      <c r="EA88" s="420"/>
      <c r="EB88" s="420"/>
      <c r="EC88" s="420"/>
      <c r="ED88" s="420"/>
      <c r="EE88" s="420"/>
      <c r="EF88" s="420"/>
      <c r="EG88" s="420"/>
      <c r="EH88" s="420"/>
    </row>
    <row r="89" spans="45:138" s="270" customFormat="1" ht="15" x14ac:dyDescent="0.25">
      <c r="AS89" s="443"/>
      <c r="AT89" s="420"/>
      <c r="AU89" s="420"/>
      <c r="AV89" s="420"/>
      <c r="AW89" s="420"/>
      <c r="AX89" s="420"/>
      <c r="AY89" s="420"/>
      <c r="AZ89" s="420"/>
      <c r="BA89" s="420"/>
      <c r="BB89" s="420"/>
      <c r="BC89" s="420"/>
      <c r="BD89" s="420"/>
      <c r="BE89" s="420"/>
      <c r="BF89" s="420"/>
      <c r="BG89" s="420"/>
      <c r="BH89" s="420"/>
      <c r="BI89" s="420"/>
      <c r="BJ89" s="420"/>
      <c r="BK89" s="420"/>
      <c r="BL89" s="420"/>
      <c r="BM89" s="420"/>
      <c r="BN89" s="420"/>
      <c r="BO89" s="420"/>
      <c r="BP89" s="420"/>
      <c r="BQ89" s="420"/>
      <c r="BR89" s="420"/>
      <c r="BS89" s="420"/>
      <c r="BT89" s="420"/>
      <c r="BU89" s="420"/>
      <c r="BV89" s="420"/>
      <c r="BW89" s="420"/>
      <c r="BX89" s="420"/>
      <c r="BY89" s="420"/>
      <c r="BZ89" s="420"/>
      <c r="CA89" s="420"/>
      <c r="CB89" s="420"/>
      <c r="CC89" s="420"/>
      <c r="CD89" s="420"/>
      <c r="CE89" s="420"/>
      <c r="CF89" s="420"/>
      <c r="CG89" s="420"/>
      <c r="CH89" s="420"/>
      <c r="CI89" s="420"/>
      <c r="CJ89" s="420"/>
      <c r="CK89" s="420"/>
      <c r="CL89" s="420"/>
      <c r="CM89" s="420"/>
      <c r="CN89" s="420"/>
      <c r="CO89" s="420"/>
      <c r="CP89" s="420"/>
      <c r="CQ89" s="420"/>
      <c r="CR89" s="420"/>
      <c r="CS89" s="420"/>
      <c r="CT89" s="420"/>
      <c r="CU89" s="420"/>
      <c r="CV89" s="420"/>
      <c r="CW89" s="420"/>
      <c r="CX89" s="420"/>
      <c r="CY89" s="420"/>
      <c r="CZ89" s="420"/>
      <c r="DA89" s="420"/>
      <c r="DB89" s="420"/>
      <c r="DC89" s="420"/>
      <c r="DD89" s="420"/>
      <c r="DE89" s="420"/>
      <c r="DF89" s="420"/>
      <c r="DG89" s="420"/>
      <c r="DH89" s="420"/>
      <c r="DI89" s="420"/>
      <c r="DJ89" s="420"/>
      <c r="DK89" s="420"/>
      <c r="DL89" s="420"/>
      <c r="DM89" s="420"/>
      <c r="DN89" s="420"/>
      <c r="DO89" s="420"/>
      <c r="DP89" s="420"/>
      <c r="DQ89" s="420"/>
      <c r="DR89" s="420"/>
      <c r="DS89" s="420"/>
      <c r="DT89" s="420"/>
      <c r="DU89" s="420"/>
      <c r="DV89" s="420"/>
      <c r="DW89" s="420"/>
      <c r="DX89" s="420"/>
      <c r="DY89" s="420"/>
      <c r="DZ89" s="420"/>
      <c r="EA89" s="420"/>
      <c r="EB89" s="420"/>
      <c r="EC89" s="420"/>
      <c r="ED89" s="420"/>
      <c r="EE89" s="420"/>
      <c r="EF89" s="420"/>
      <c r="EG89" s="420"/>
      <c r="EH89" s="420"/>
    </row>
    <row r="90" spans="45:138" s="270" customFormat="1" ht="15" x14ac:dyDescent="0.25">
      <c r="AS90" s="443"/>
      <c r="AT90" s="420"/>
      <c r="AU90" s="420"/>
      <c r="AV90" s="420"/>
      <c r="AW90" s="420"/>
      <c r="AX90" s="420"/>
      <c r="AY90" s="420"/>
      <c r="AZ90" s="420"/>
      <c r="BA90" s="420"/>
      <c r="BB90" s="420"/>
      <c r="BC90" s="420"/>
      <c r="BD90" s="420"/>
      <c r="BE90" s="420"/>
      <c r="BF90" s="420"/>
      <c r="BG90" s="420"/>
      <c r="BH90" s="420"/>
      <c r="BI90" s="420"/>
      <c r="BJ90" s="420"/>
      <c r="BK90" s="420"/>
      <c r="BL90" s="420"/>
      <c r="BM90" s="420"/>
      <c r="BN90" s="420"/>
      <c r="BO90" s="420"/>
      <c r="BP90" s="420"/>
      <c r="BQ90" s="420"/>
      <c r="BR90" s="420"/>
      <c r="BS90" s="420"/>
      <c r="BT90" s="420"/>
      <c r="BU90" s="420"/>
      <c r="BV90" s="420"/>
      <c r="BW90" s="420"/>
      <c r="BX90" s="420"/>
      <c r="BY90" s="420"/>
      <c r="BZ90" s="420"/>
      <c r="CA90" s="420"/>
      <c r="CB90" s="420"/>
      <c r="CC90" s="420"/>
      <c r="CD90" s="420"/>
      <c r="CE90" s="420"/>
      <c r="CF90" s="420"/>
      <c r="CG90" s="420"/>
      <c r="CH90" s="420"/>
      <c r="CI90" s="420"/>
      <c r="CJ90" s="420"/>
      <c r="CK90" s="420"/>
      <c r="CL90" s="420"/>
      <c r="CM90" s="420"/>
      <c r="CN90" s="420"/>
      <c r="CO90" s="420"/>
      <c r="CP90" s="420"/>
      <c r="CQ90" s="420"/>
      <c r="CR90" s="420"/>
      <c r="CS90" s="420"/>
      <c r="CT90" s="420"/>
      <c r="CU90" s="420"/>
      <c r="CV90" s="420"/>
      <c r="CW90" s="420"/>
      <c r="CX90" s="420"/>
      <c r="CY90" s="420"/>
      <c r="CZ90" s="420"/>
      <c r="DA90" s="420"/>
      <c r="DB90" s="420"/>
      <c r="DC90" s="420"/>
      <c r="DD90" s="420"/>
      <c r="DE90" s="420"/>
      <c r="DF90" s="420"/>
      <c r="DG90" s="420"/>
      <c r="DH90" s="420"/>
      <c r="DI90" s="420"/>
      <c r="DJ90" s="420"/>
      <c r="DK90" s="420"/>
      <c r="DL90" s="420"/>
      <c r="DM90" s="420"/>
      <c r="DN90" s="420"/>
      <c r="DO90" s="420"/>
      <c r="DP90" s="420"/>
      <c r="DQ90" s="420"/>
      <c r="DR90" s="420"/>
      <c r="DS90" s="420"/>
      <c r="DT90" s="420"/>
      <c r="DU90" s="420"/>
      <c r="DV90" s="420"/>
      <c r="DW90" s="420"/>
      <c r="DX90" s="420"/>
      <c r="DY90" s="420"/>
      <c r="DZ90" s="420"/>
      <c r="EA90" s="420"/>
      <c r="EB90" s="420"/>
      <c r="EC90" s="420"/>
      <c r="ED90" s="420"/>
      <c r="EE90" s="420"/>
      <c r="EF90" s="420"/>
      <c r="EG90" s="420"/>
      <c r="EH90" s="420"/>
    </row>
    <row r="91" spans="45:138" s="270" customFormat="1" ht="15" x14ac:dyDescent="0.25">
      <c r="AS91" s="443"/>
      <c r="AT91" s="420"/>
      <c r="AU91" s="420"/>
      <c r="AV91" s="420"/>
      <c r="AW91" s="420"/>
      <c r="AX91" s="420"/>
      <c r="AY91" s="420"/>
      <c r="AZ91" s="420"/>
      <c r="BA91" s="420"/>
      <c r="BB91" s="420"/>
      <c r="BC91" s="420"/>
      <c r="BD91" s="420"/>
      <c r="BE91" s="420"/>
      <c r="BF91" s="420"/>
      <c r="BG91" s="420"/>
      <c r="BH91" s="420"/>
      <c r="BI91" s="420"/>
      <c r="BJ91" s="420"/>
      <c r="BK91" s="420"/>
      <c r="BL91" s="420"/>
      <c r="BM91" s="420"/>
      <c r="BN91" s="420"/>
      <c r="BO91" s="420"/>
      <c r="BP91" s="420"/>
      <c r="BQ91" s="420"/>
      <c r="BR91" s="420"/>
      <c r="BS91" s="420"/>
      <c r="BT91" s="420"/>
      <c r="BU91" s="420"/>
      <c r="BV91" s="420"/>
      <c r="BW91" s="420"/>
      <c r="BX91" s="420"/>
      <c r="BY91" s="420"/>
      <c r="BZ91" s="420"/>
      <c r="CA91" s="420"/>
      <c r="CB91" s="420"/>
      <c r="CC91" s="420"/>
      <c r="CD91" s="420"/>
      <c r="CE91" s="420"/>
      <c r="CF91" s="420"/>
      <c r="CG91" s="420"/>
      <c r="CH91" s="420"/>
      <c r="CI91" s="420"/>
      <c r="CJ91" s="420"/>
      <c r="CK91" s="420"/>
      <c r="CL91" s="420"/>
      <c r="CM91" s="420"/>
      <c r="CN91" s="420"/>
      <c r="CO91" s="420"/>
      <c r="CP91" s="420"/>
      <c r="CQ91" s="420"/>
      <c r="CR91" s="420"/>
      <c r="CS91" s="420"/>
      <c r="CT91" s="420"/>
      <c r="CU91" s="420"/>
      <c r="CV91" s="420"/>
      <c r="CW91" s="420"/>
      <c r="CX91" s="420"/>
      <c r="CY91" s="420"/>
      <c r="CZ91" s="420"/>
      <c r="DA91" s="420"/>
      <c r="DB91" s="420"/>
      <c r="DC91" s="420"/>
      <c r="DD91" s="420"/>
      <c r="DE91" s="420"/>
      <c r="DF91" s="420"/>
      <c r="DG91" s="420"/>
      <c r="DH91" s="420"/>
      <c r="DI91" s="420"/>
      <c r="DJ91" s="420"/>
      <c r="DK91" s="420"/>
      <c r="DL91" s="420"/>
      <c r="DM91" s="420"/>
      <c r="DN91" s="420"/>
      <c r="DO91" s="420"/>
      <c r="DP91" s="420"/>
      <c r="DQ91" s="420"/>
      <c r="DR91" s="420"/>
      <c r="DS91" s="420"/>
      <c r="DT91" s="420"/>
      <c r="DU91" s="420"/>
      <c r="DV91" s="420"/>
      <c r="DW91" s="420"/>
      <c r="DX91" s="420"/>
      <c r="DY91" s="420"/>
      <c r="DZ91" s="420"/>
      <c r="EA91" s="420"/>
      <c r="EB91" s="420"/>
      <c r="EC91" s="420"/>
      <c r="ED91" s="420"/>
      <c r="EE91" s="420"/>
      <c r="EF91" s="420"/>
      <c r="EG91" s="420"/>
      <c r="EH91" s="420"/>
    </row>
    <row r="92" spans="45:138" s="270" customFormat="1" ht="15" x14ac:dyDescent="0.25">
      <c r="AS92" s="443"/>
      <c r="AT92" s="420"/>
      <c r="AU92" s="420"/>
      <c r="AV92" s="420"/>
      <c r="AW92" s="420"/>
      <c r="AX92" s="420"/>
      <c r="AY92" s="420"/>
      <c r="AZ92" s="420"/>
      <c r="BA92" s="420"/>
      <c r="BB92" s="420"/>
      <c r="BC92" s="420"/>
      <c r="BD92" s="420"/>
      <c r="BE92" s="420"/>
      <c r="BF92" s="420"/>
      <c r="BG92" s="420"/>
      <c r="BH92" s="420"/>
      <c r="BI92" s="420"/>
      <c r="BJ92" s="420"/>
      <c r="BK92" s="420"/>
      <c r="BL92" s="420"/>
      <c r="BM92" s="420"/>
      <c r="BN92" s="420"/>
      <c r="BO92" s="420"/>
      <c r="BP92" s="420"/>
      <c r="BQ92" s="420"/>
      <c r="BR92" s="420"/>
      <c r="BS92" s="420"/>
      <c r="BT92" s="420"/>
      <c r="BU92" s="420"/>
      <c r="BV92" s="420"/>
      <c r="BW92" s="420"/>
      <c r="BX92" s="420"/>
      <c r="BY92" s="420"/>
      <c r="BZ92" s="420"/>
      <c r="CA92" s="420"/>
      <c r="CB92" s="420"/>
      <c r="CC92" s="420"/>
      <c r="CD92" s="420"/>
      <c r="CE92" s="420"/>
      <c r="CF92" s="420"/>
      <c r="CG92" s="420"/>
      <c r="CH92" s="420"/>
      <c r="CI92" s="420"/>
      <c r="CJ92" s="420"/>
      <c r="CK92" s="420"/>
      <c r="CL92" s="420"/>
      <c r="CM92" s="420"/>
      <c r="CN92" s="420"/>
      <c r="CO92" s="420"/>
      <c r="CP92" s="420"/>
      <c r="CQ92" s="420"/>
      <c r="CR92" s="420"/>
      <c r="CS92" s="420"/>
      <c r="CT92" s="420"/>
      <c r="CU92" s="420"/>
      <c r="CV92" s="420"/>
      <c r="CW92" s="420"/>
      <c r="CX92" s="420"/>
      <c r="CY92" s="420"/>
      <c r="CZ92" s="420"/>
      <c r="DA92" s="420"/>
      <c r="DB92" s="420"/>
      <c r="DC92" s="420"/>
      <c r="DD92" s="420"/>
      <c r="DE92" s="420"/>
      <c r="DF92" s="420"/>
      <c r="DG92" s="420"/>
      <c r="DH92" s="420"/>
      <c r="DI92" s="420"/>
      <c r="DJ92" s="420"/>
      <c r="DK92" s="420"/>
      <c r="DL92" s="420"/>
      <c r="DM92" s="420"/>
      <c r="DN92" s="420"/>
      <c r="DO92" s="420"/>
      <c r="DP92" s="420"/>
      <c r="DQ92" s="420"/>
      <c r="DR92" s="420"/>
      <c r="DS92" s="420"/>
      <c r="DT92" s="420"/>
      <c r="DU92" s="420"/>
      <c r="DV92" s="420"/>
      <c r="DW92" s="420"/>
      <c r="DX92" s="420"/>
      <c r="DY92" s="420"/>
      <c r="DZ92" s="420"/>
      <c r="EA92" s="420"/>
      <c r="EB92" s="420"/>
      <c r="EC92" s="420"/>
      <c r="ED92" s="420"/>
      <c r="EE92" s="420"/>
      <c r="EF92" s="420"/>
      <c r="EG92" s="420"/>
      <c r="EH92" s="420"/>
    </row>
    <row r="93" spans="45:138" s="270" customFormat="1" ht="15" x14ac:dyDescent="0.25">
      <c r="AS93" s="443"/>
      <c r="AT93" s="420"/>
      <c r="AU93" s="420"/>
      <c r="AV93" s="420"/>
      <c r="AW93" s="420"/>
      <c r="AX93" s="420"/>
      <c r="AY93" s="420"/>
      <c r="AZ93" s="420"/>
      <c r="BA93" s="420"/>
      <c r="BB93" s="420"/>
      <c r="BC93" s="420"/>
      <c r="BD93" s="420"/>
      <c r="BE93" s="420"/>
      <c r="BF93" s="420"/>
      <c r="BG93" s="420"/>
      <c r="BH93" s="420"/>
      <c r="BI93" s="420"/>
      <c r="BJ93" s="420"/>
      <c r="BK93" s="420"/>
      <c r="BL93" s="420"/>
      <c r="BM93" s="420"/>
      <c r="BN93" s="420"/>
      <c r="BO93" s="420"/>
      <c r="BP93" s="420"/>
      <c r="BQ93" s="420"/>
      <c r="BR93" s="420"/>
      <c r="BS93" s="420"/>
      <c r="BT93" s="420"/>
      <c r="BU93" s="420"/>
      <c r="BV93" s="420"/>
      <c r="BW93" s="420"/>
      <c r="BX93" s="420"/>
      <c r="BY93" s="420"/>
      <c r="BZ93" s="420"/>
      <c r="CA93" s="420"/>
      <c r="CB93" s="420"/>
      <c r="CC93" s="420"/>
      <c r="CD93" s="420"/>
      <c r="CE93" s="420"/>
      <c r="CF93" s="420"/>
      <c r="CG93" s="420"/>
      <c r="CH93" s="420"/>
      <c r="CI93" s="420"/>
      <c r="CJ93" s="420"/>
      <c r="CK93" s="420"/>
      <c r="CL93" s="420"/>
      <c r="CM93" s="420"/>
      <c r="CN93" s="420"/>
      <c r="CO93" s="420"/>
      <c r="CP93" s="420"/>
      <c r="CQ93" s="420"/>
      <c r="CR93" s="420"/>
      <c r="CS93" s="420"/>
      <c r="CT93" s="420"/>
      <c r="CU93" s="420"/>
      <c r="CV93" s="420"/>
      <c r="CW93" s="420"/>
      <c r="CX93" s="420"/>
      <c r="CY93" s="420"/>
      <c r="CZ93" s="420"/>
      <c r="DA93" s="420"/>
      <c r="DB93" s="420"/>
      <c r="DC93" s="420"/>
      <c r="DD93" s="420"/>
      <c r="DE93" s="420"/>
      <c r="DF93" s="420"/>
      <c r="DG93" s="420"/>
      <c r="DH93" s="420"/>
      <c r="DI93" s="420"/>
      <c r="DJ93" s="420"/>
      <c r="DK93" s="420"/>
      <c r="DL93" s="420"/>
      <c r="DM93" s="420"/>
      <c r="DN93" s="420"/>
      <c r="DO93" s="420"/>
      <c r="DP93" s="420"/>
      <c r="DQ93" s="420"/>
      <c r="DR93" s="420"/>
      <c r="DS93" s="420"/>
      <c r="DT93" s="420"/>
      <c r="DU93" s="420"/>
      <c r="DV93" s="420"/>
      <c r="DW93" s="420"/>
      <c r="DX93" s="420"/>
      <c r="DY93" s="420"/>
      <c r="DZ93" s="420"/>
      <c r="EA93" s="420"/>
      <c r="EB93" s="420"/>
      <c r="EC93" s="420"/>
      <c r="ED93" s="420"/>
      <c r="EE93" s="420"/>
      <c r="EF93" s="420"/>
      <c r="EG93" s="420"/>
      <c r="EH93" s="420"/>
    </row>
    <row r="94" spans="45:138" s="270" customFormat="1" ht="15" x14ac:dyDescent="0.25">
      <c r="AS94" s="443"/>
      <c r="AT94" s="420"/>
      <c r="AU94" s="420"/>
      <c r="AV94" s="420"/>
      <c r="AW94" s="420"/>
      <c r="AX94" s="420"/>
      <c r="AY94" s="420"/>
      <c r="AZ94" s="420"/>
      <c r="BA94" s="420"/>
      <c r="BB94" s="420"/>
      <c r="BC94" s="420"/>
      <c r="BD94" s="420"/>
      <c r="BE94" s="420"/>
      <c r="BF94" s="420"/>
      <c r="BG94" s="420"/>
      <c r="BH94" s="420"/>
      <c r="BI94" s="420"/>
      <c r="BJ94" s="420"/>
      <c r="BK94" s="420"/>
      <c r="BL94" s="420"/>
      <c r="BM94" s="420"/>
      <c r="BN94" s="420"/>
      <c r="BO94" s="420"/>
      <c r="BP94" s="420"/>
      <c r="BQ94" s="420"/>
      <c r="BR94" s="420"/>
      <c r="BS94" s="420"/>
      <c r="BT94" s="420"/>
      <c r="BU94" s="420"/>
      <c r="BV94" s="420"/>
      <c r="BW94" s="420"/>
      <c r="BX94" s="420"/>
      <c r="BY94" s="420"/>
      <c r="BZ94" s="420"/>
      <c r="CA94" s="420"/>
      <c r="CB94" s="420"/>
      <c r="CC94" s="420"/>
      <c r="CD94" s="420"/>
      <c r="CE94" s="420"/>
      <c r="CF94" s="420"/>
      <c r="CG94" s="420"/>
      <c r="CH94" s="420"/>
      <c r="CI94" s="420"/>
      <c r="CJ94" s="420"/>
      <c r="CK94" s="420"/>
      <c r="CL94" s="420"/>
      <c r="CM94" s="420"/>
      <c r="CN94" s="420"/>
      <c r="CO94" s="420"/>
      <c r="CP94" s="420"/>
      <c r="CQ94" s="420"/>
      <c r="CR94" s="420"/>
      <c r="CS94" s="420"/>
      <c r="CT94" s="420"/>
      <c r="CU94" s="420"/>
      <c r="CV94" s="420"/>
      <c r="CW94" s="420"/>
      <c r="CX94" s="420"/>
      <c r="CY94" s="420"/>
      <c r="CZ94" s="420"/>
      <c r="DA94" s="420"/>
      <c r="DB94" s="420"/>
      <c r="DC94" s="420"/>
      <c r="DD94" s="420"/>
      <c r="DE94" s="420"/>
      <c r="DF94" s="420"/>
      <c r="DG94" s="420"/>
      <c r="DH94" s="420"/>
      <c r="DI94" s="420"/>
      <c r="DJ94" s="420"/>
      <c r="DK94" s="420"/>
      <c r="DL94" s="420"/>
      <c r="DM94" s="420"/>
      <c r="DN94" s="420"/>
      <c r="DO94" s="420"/>
      <c r="DP94" s="420"/>
      <c r="DQ94" s="420"/>
      <c r="DR94" s="420"/>
      <c r="DS94" s="420"/>
      <c r="DT94" s="420"/>
      <c r="DU94" s="420"/>
      <c r="DV94" s="420"/>
      <c r="DW94" s="420"/>
      <c r="DX94" s="420"/>
      <c r="DY94" s="420"/>
      <c r="DZ94" s="420"/>
      <c r="EA94" s="420"/>
      <c r="EB94" s="420"/>
      <c r="EC94" s="420"/>
      <c r="ED94" s="420"/>
      <c r="EE94" s="420"/>
      <c r="EF94" s="420"/>
      <c r="EG94" s="420"/>
      <c r="EH94" s="420"/>
    </row>
    <row r="95" spans="45:138" s="270" customFormat="1" ht="15" x14ac:dyDescent="0.25">
      <c r="AS95" s="443"/>
      <c r="AT95" s="420"/>
      <c r="AU95" s="420"/>
      <c r="AV95" s="420"/>
      <c r="AW95" s="420"/>
      <c r="AX95" s="420"/>
      <c r="AY95" s="420"/>
      <c r="AZ95" s="420"/>
      <c r="BA95" s="420"/>
      <c r="BB95" s="420"/>
      <c r="BC95" s="420"/>
      <c r="BD95" s="420"/>
      <c r="BE95" s="420"/>
      <c r="BF95" s="420"/>
      <c r="BG95" s="420"/>
      <c r="BH95" s="420"/>
      <c r="BI95" s="420"/>
      <c r="BJ95" s="420"/>
      <c r="BK95" s="420"/>
      <c r="BL95" s="420"/>
      <c r="BM95" s="420"/>
      <c r="BN95" s="420"/>
      <c r="BO95" s="420"/>
      <c r="BP95" s="420"/>
      <c r="BQ95" s="420"/>
      <c r="BR95" s="420"/>
      <c r="BS95" s="420"/>
      <c r="BT95" s="420"/>
      <c r="BU95" s="420"/>
      <c r="BV95" s="420"/>
      <c r="BW95" s="420"/>
      <c r="BX95" s="420"/>
      <c r="BY95" s="420"/>
      <c r="BZ95" s="420"/>
      <c r="CA95" s="420"/>
      <c r="CB95" s="420"/>
      <c r="CC95" s="420"/>
      <c r="CD95" s="420"/>
      <c r="CE95" s="420"/>
      <c r="CF95" s="420"/>
      <c r="CG95" s="420"/>
      <c r="CH95" s="420"/>
      <c r="CI95" s="420"/>
      <c r="CJ95" s="420"/>
      <c r="CK95" s="420"/>
      <c r="CL95" s="420"/>
      <c r="CM95" s="420"/>
      <c r="CN95" s="420"/>
      <c r="CO95" s="420"/>
      <c r="CP95" s="420"/>
      <c r="CQ95" s="420"/>
      <c r="CR95" s="420"/>
      <c r="CS95" s="420"/>
      <c r="CT95" s="420"/>
      <c r="CU95" s="420"/>
      <c r="CV95" s="420"/>
      <c r="CW95" s="420"/>
      <c r="CX95" s="420"/>
      <c r="CY95" s="420"/>
      <c r="CZ95" s="420"/>
      <c r="DA95" s="420"/>
      <c r="DB95" s="420"/>
      <c r="DC95" s="420"/>
      <c r="DD95" s="420"/>
      <c r="DE95" s="420"/>
      <c r="DF95" s="420"/>
      <c r="DG95" s="420"/>
      <c r="DH95" s="420"/>
      <c r="DI95" s="420"/>
      <c r="DJ95" s="420"/>
      <c r="DK95" s="420"/>
      <c r="DL95" s="420"/>
      <c r="DM95" s="420"/>
      <c r="DN95" s="420"/>
      <c r="DO95" s="420"/>
      <c r="DP95" s="420"/>
      <c r="DQ95" s="420"/>
      <c r="DR95" s="420"/>
      <c r="DS95" s="420"/>
      <c r="DT95" s="420"/>
      <c r="DU95" s="420"/>
      <c r="DV95" s="420"/>
      <c r="DW95" s="420"/>
      <c r="DX95" s="420"/>
      <c r="DY95" s="420"/>
      <c r="DZ95" s="420"/>
      <c r="EA95" s="420"/>
      <c r="EB95" s="420"/>
      <c r="EC95" s="420"/>
      <c r="ED95" s="420"/>
      <c r="EE95" s="420"/>
      <c r="EF95" s="420"/>
      <c r="EG95" s="420"/>
      <c r="EH95" s="420"/>
    </row>
    <row r="96" spans="45:138" s="270" customFormat="1" ht="15" x14ac:dyDescent="0.25">
      <c r="AS96" s="443"/>
      <c r="AT96" s="420"/>
      <c r="AU96" s="420"/>
      <c r="AV96" s="420"/>
      <c r="AW96" s="420"/>
      <c r="AX96" s="420"/>
      <c r="AY96" s="420"/>
      <c r="AZ96" s="420"/>
      <c r="BA96" s="420"/>
      <c r="BB96" s="420"/>
      <c r="BC96" s="420"/>
      <c r="BD96" s="420"/>
      <c r="BE96" s="420"/>
      <c r="BF96" s="420"/>
      <c r="BG96" s="420"/>
      <c r="BH96" s="420"/>
      <c r="BI96" s="420"/>
      <c r="BJ96" s="420"/>
      <c r="BK96" s="420"/>
      <c r="BL96" s="420"/>
      <c r="BM96" s="420"/>
      <c r="BN96" s="420"/>
      <c r="BO96" s="420"/>
      <c r="BP96" s="420"/>
      <c r="BQ96" s="420"/>
      <c r="BR96" s="420"/>
      <c r="BS96" s="420"/>
      <c r="BT96" s="420"/>
      <c r="BU96" s="420"/>
      <c r="BV96" s="420"/>
      <c r="BW96" s="420"/>
      <c r="BX96" s="420"/>
      <c r="BY96" s="420"/>
      <c r="BZ96" s="420"/>
      <c r="CA96" s="420"/>
      <c r="CB96" s="420"/>
      <c r="CC96" s="420"/>
      <c r="CD96" s="420"/>
      <c r="CE96" s="420"/>
      <c r="CF96" s="420"/>
      <c r="CG96" s="420"/>
      <c r="CH96" s="420"/>
      <c r="CI96" s="420"/>
      <c r="CJ96" s="420"/>
      <c r="CK96" s="420"/>
      <c r="CL96" s="420"/>
      <c r="CM96" s="420"/>
      <c r="CN96" s="420"/>
      <c r="CO96" s="420"/>
      <c r="CP96" s="420"/>
      <c r="CQ96" s="420"/>
      <c r="CR96" s="420"/>
      <c r="CS96" s="420"/>
      <c r="CT96" s="420"/>
      <c r="CU96" s="420"/>
      <c r="CV96" s="420"/>
      <c r="CW96" s="420"/>
      <c r="CX96" s="420"/>
      <c r="CY96" s="420"/>
      <c r="CZ96" s="420"/>
      <c r="DA96" s="420"/>
      <c r="DB96" s="420"/>
      <c r="DC96" s="420"/>
      <c r="DD96" s="420"/>
      <c r="DE96" s="420"/>
      <c r="DF96" s="420"/>
      <c r="DG96" s="420"/>
      <c r="DH96" s="420"/>
      <c r="DI96" s="420"/>
      <c r="DJ96" s="420"/>
      <c r="DK96" s="420"/>
      <c r="DL96" s="420"/>
      <c r="DM96" s="420"/>
      <c r="DN96" s="420"/>
      <c r="DO96" s="420"/>
      <c r="DP96" s="420"/>
      <c r="DQ96" s="420"/>
      <c r="DR96" s="420"/>
      <c r="DS96" s="420"/>
      <c r="DT96" s="420"/>
      <c r="DU96" s="420"/>
      <c r="DV96" s="420"/>
      <c r="DW96" s="420"/>
      <c r="DX96" s="420"/>
      <c r="DY96" s="420"/>
      <c r="DZ96" s="420"/>
      <c r="EA96" s="420"/>
      <c r="EB96" s="420"/>
      <c r="EC96" s="420"/>
      <c r="ED96" s="420"/>
      <c r="EE96" s="420"/>
      <c r="EF96" s="420"/>
      <c r="EG96" s="420"/>
      <c r="EH96" s="420"/>
    </row>
    <row r="97" spans="45:138" s="270" customFormat="1" ht="15" x14ac:dyDescent="0.25">
      <c r="AS97" s="443"/>
      <c r="AT97" s="420"/>
      <c r="AU97" s="420"/>
      <c r="AV97" s="420"/>
      <c r="AW97" s="420"/>
      <c r="AX97" s="420"/>
      <c r="AY97" s="420"/>
      <c r="AZ97" s="420"/>
      <c r="BA97" s="420"/>
      <c r="BB97" s="420"/>
      <c r="BC97" s="420"/>
      <c r="BD97" s="420"/>
      <c r="BE97" s="420"/>
      <c r="BF97" s="420"/>
      <c r="BG97" s="420"/>
      <c r="BH97" s="420"/>
      <c r="BI97" s="420"/>
      <c r="BJ97" s="420"/>
      <c r="BK97" s="420"/>
      <c r="BL97" s="420"/>
      <c r="BM97" s="420"/>
      <c r="BN97" s="420"/>
      <c r="BO97" s="420"/>
      <c r="BP97" s="420"/>
      <c r="BQ97" s="420"/>
      <c r="BR97" s="420"/>
      <c r="BS97" s="420"/>
      <c r="BT97" s="420"/>
      <c r="BU97" s="420"/>
      <c r="BV97" s="420"/>
      <c r="BW97" s="420"/>
      <c r="BX97" s="420"/>
      <c r="BY97" s="420"/>
      <c r="BZ97" s="420"/>
      <c r="CA97" s="420"/>
      <c r="CB97" s="420"/>
      <c r="CC97" s="420"/>
      <c r="CD97" s="420"/>
      <c r="CE97" s="420"/>
      <c r="CF97" s="420"/>
      <c r="CG97" s="420"/>
      <c r="CH97" s="420"/>
      <c r="CI97" s="420"/>
      <c r="CJ97" s="420"/>
      <c r="CK97" s="420"/>
      <c r="CL97" s="420"/>
      <c r="CM97" s="420"/>
      <c r="CN97" s="420"/>
      <c r="CO97" s="420"/>
      <c r="CP97" s="420"/>
      <c r="CQ97" s="420"/>
      <c r="CR97" s="420"/>
      <c r="CS97" s="420"/>
      <c r="CT97" s="420"/>
      <c r="CU97" s="420"/>
      <c r="CV97" s="420"/>
      <c r="CW97" s="420"/>
      <c r="CX97" s="420"/>
      <c r="CY97" s="420"/>
      <c r="CZ97" s="420"/>
      <c r="DA97" s="420"/>
      <c r="DB97" s="420"/>
      <c r="DC97" s="420"/>
      <c r="DD97" s="420"/>
      <c r="DE97" s="420"/>
      <c r="DF97" s="420"/>
      <c r="DG97" s="420"/>
      <c r="DH97" s="420"/>
      <c r="DI97" s="420"/>
      <c r="DJ97" s="420"/>
      <c r="DK97" s="420"/>
      <c r="DL97" s="420"/>
      <c r="DM97" s="420"/>
      <c r="DN97" s="420"/>
      <c r="DO97" s="420"/>
      <c r="DP97" s="420"/>
      <c r="DQ97" s="420"/>
      <c r="DR97" s="420"/>
      <c r="DS97" s="420"/>
      <c r="DT97" s="420"/>
      <c r="DU97" s="420"/>
      <c r="DV97" s="420"/>
      <c r="DW97" s="420"/>
      <c r="DX97" s="420"/>
      <c r="DY97" s="420"/>
      <c r="DZ97" s="420"/>
      <c r="EA97" s="420"/>
      <c r="EB97" s="420"/>
      <c r="EC97" s="420"/>
      <c r="ED97" s="420"/>
      <c r="EE97" s="420"/>
      <c r="EF97" s="420"/>
      <c r="EG97" s="420"/>
      <c r="EH97" s="420"/>
    </row>
    <row r="98" spans="45:138" s="270" customFormat="1" ht="15" x14ac:dyDescent="0.25">
      <c r="AS98" s="443"/>
      <c r="AT98" s="420"/>
      <c r="AU98" s="420"/>
      <c r="AV98" s="420"/>
      <c r="AW98" s="420"/>
      <c r="AX98" s="420"/>
      <c r="AY98" s="420"/>
      <c r="AZ98" s="420"/>
      <c r="BA98" s="420"/>
      <c r="BB98" s="420"/>
      <c r="BC98" s="420"/>
      <c r="BD98" s="420"/>
      <c r="BE98" s="420"/>
      <c r="BF98" s="420"/>
      <c r="BG98" s="420"/>
      <c r="BH98" s="420"/>
      <c r="BI98" s="420"/>
      <c r="BJ98" s="420"/>
      <c r="BK98" s="420"/>
      <c r="BL98" s="420"/>
      <c r="BM98" s="420"/>
      <c r="BN98" s="420"/>
      <c r="BO98" s="420"/>
      <c r="BP98" s="420"/>
      <c r="BQ98" s="420"/>
      <c r="BR98" s="420"/>
      <c r="BS98" s="420"/>
      <c r="BT98" s="420"/>
      <c r="BU98" s="420"/>
      <c r="BV98" s="420"/>
      <c r="BW98" s="420"/>
      <c r="BX98" s="420"/>
      <c r="BY98" s="420"/>
      <c r="BZ98" s="420"/>
      <c r="CA98" s="420"/>
      <c r="CB98" s="420"/>
      <c r="CC98" s="420"/>
      <c r="CD98" s="420"/>
      <c r="CE98" s="420"/>
      <c r="CF98" s="420"/>
      <c r="CG98" s="420"/>
      <c r="CH98" s="420"/>
      <c r="CI98" s="420"/>
      <c r="CJ98" s="420"/>
      <c r="CK98" s="420"/>
      <c r="CL98" s="420"/>
      <c r="CM98" s="420"/>
      <c r="CN98" s="420"/>
      <c r="CO98" s="420"/>
      <c r="CP98" s="420"/>
      <c r="CQ98" s="420"/>
      <c r="CR98" s="420"/>
      <c r="CS98" s="420"/>
      <c r="CT98" s="420"/>
      <c r="CU98" s="420"/>
      <c r="CV98" s="420"/>
      <c r="CW98" s="420"/>
      <c r="CX98" s="420"/>
      <c r="CY98" s="420"/>
      <c r="CZ98" s="420"/>
      <c r="DA98" s="420"/>
      <c r="DB98" s="420"/>
      <c r="DC98" s="420"/>
      <c r="DD98" s="420"/>
      <c r="DE98" s="420"/>
      <c r="DF98" s="420"/>
      <c r="DG98" s="420"/>
      <c r="DH98" s="420"/>
      <c r="DI98" s="420"/>
      <c r="DJ98" s="420"/>
      <c r="DK98" s="420"/>
      <c r="DL98" s="420"/>
      <c r="DM98" s="420"/>
      <c r="DN98" s="420"/>
      <c r="DO98" s="420"/>
      <c r="DP98" s="420"/>
      <c r="DQ98" s="420"/>
      <c r="DR98" s="420"/>
      <c r="DS98" s="420"/>
      <c r="DT98" s="420"/>
      <c r="DU98" s="420"/>
      <c r="DV98" s="420"/>
      <c r="DW98" s="420"/>
      <c r="DX98" s="420"/>
      <c r="DY98" s="420"/>
      <c r="DZ98" s="420"/>
      <c r="EA98" s="420"/>
      <c r="EB98" s="420"/>
      <c r="EC98" s="420"/>
      <c r="ED98" s="420"/>
      <c r="EE98" s="420"/>
      <c r="EF98" s="420"/>
      <c r="EG98" s="420"/>
      <c r="EH98" s="420"/>
    </row>
    <row r="99" spans="45:138" s="270" customFormat="1" ht="15" x14ac:dyDescent="0.25">
      <c r="AS99" s="443"/>
      <c r="AT99" s="420"/>
      <c r="AU99" s="420"/>
      <c r="AV99" s="420"/>
      <c r="AW99" s="420"/>
      <c r="AX99" s="420"/>
      <c r="AY99" s="420"/>
      <c r="AZ99" s="420"/>
      <c r="BA99" s="420"/>
      <c r="BB99" s="420"/>
      <c r="BC99" s="420"/>
      <c r="BD99" s="420"/>
      <c r="BE99" s="420"/>
      <c r="BF99" s="420"/>
      <c r="BG99" s="420"/>
      <c r="BH99" s="420"/>
      <c r="BI99" s="420"/>
      <c r="BJ99" s="420"/>
      <c r="BK99" s="420"/>
      <c r="BL99" s="420"/>
      <c r="BM99" s="420"/>
      <c r="BN99" s="420"/>
      <c r="BO99" s="420"/>
      <c r="BP99" s="420"/>
      <c r="BQ99" s="420"/>
      <c r="BR99" s="420"/>
      <c r="BS99" s="420"/>
      <c r="BT99" s="420"/>
      <c r="BU99" s="420"/>
      <c r="BV99" s="420"/>
      <c r="BW99" s="420"/>
      <c r="BX99" s="420"/>
      <c r="BY99" s="420"/>
      <c r="BZ99" s="420"/>
      <c r="CA99" s="420"/>
      <c r="CB99" s="420"/>
      <c r="CC99" s="420"/>
      <c r="CD99" s="420"/>
      <c r="CE99" s="420"/>
      <c r="CF99" s="420"/>
      <c r="CG99" s="420"/>
      <c r="CH99" s="420"/>
      <c r="CI99" s="420"/>
      <c r="CJ99" s="420"/>
      <c r="CK99" s="420"/>
      <c r="CL99" s="420"/>
      <c r="CM99" s="420"/>
      <c r="CN99" s="420"/>
      <c r="CO99" s="420"/>
      <c r="CP99" s="420"/>
      <c r="CQ99" s="420"/>
      <c r="CR99" s="420"/>
      <c r="CS99" s="420"/>
      <c r="CT99" s="420"/>
      <c r="CU99" s="420"/>
      <c r="CV99" s="420"/>
      <c r="CW99" s="420"/>
      <c r="CX99" s="420"/>
      <c r="CY99" s="420"/>
      <c r="CZ99" s="420"/>
      <c r="DA99" s="420"/>
      <c r="DB99" s="420"/>
      <c r="DC99" s="420"/>
      <c r="DD99" s="420"/>
      <c r="DE99" s="420"/>
      <c r="DF99" s="420"/>
      <c r="DG99" s="420"/>
      <c r="DH99" s="420"/>
      <c r="DI99" s="420"/>
      <c r="DJ99" s="420"/>
      <c r="DK99" s="420"/>
      <c r="DL99" s="420"/>
      <c r="DM99" s="420"/>
      <c r="DN99" s="420"/>
      <c r="DO99" s="420"/>
      <c r="DP99" s="420"/>
      <c r="DQ99" s="420"/>
      <c r="DR99" s="420"/>
      <c r="DS99" s="420"/>
      <c r="DT99" s="420"/>
      <c r="DU99" s="420"/>
      <c r="DV99" s="420"/>
      <c r="DW99" s="420"/>
      <c r="DX99" s="420"/>
      <c r="DY99" s="420"/>
      <c r="DZ99" s="420"/>
      <c r="EA99" s="420"/>
      <c r="EB99" s="420"/>
      <c r="EC99" s="420"/>
      <c r="ED99" s="420"/>
      <c r="EE99" s="420"/>
      <c r="EF99" s="420"/>
      <c r="EG99" s="420"/>
      <c r="EH99" s="420"/>
    </row>
    <row r="100" spans="45:138" s="270" customFormat="1" ht="15" x14ac:dyDescent="0.25">
      <c r="AS100" s="443"/>
      <c r="AT100" s="420"/>
      <c r="AU100" s="420"/>
      <c r="AV100" s="420"/>
      <c r="AW100" s="420"/>
      <c r="AX100" s="420"/>
      <c r="AY100" s="420"/>
      <c r="AZ100" s="420"/>
      <c r="BA100" s="420"/>
      <c r="BB100" s="420"/>
      <c r="BC100" s="420"/>
      <c r="BD100" s="420"/>
      <c r="BE100" s="420"/>
      <c r="BF100" s="420"/>
      <c r="BG100" s="420"/>
      <c r="BH100" s="420"/>
      <c r="BI100" s="420"/>
      <c r="BJ100" s="420"/>
      <c r="BK100" s="420"/>
      <c r="BL100" s="420"/>
      <c r="BM100" s="420"/>
      <c r="BN100" s="420"/>
      <c r="BO100" s="420"/>
      <c r="BP100" s="420"/>
      <c r="BQ100" s="420"/>
      <c r="BR100" s="420"/>
      <c r="BS100" s="420"/>
      <c r="BT100" s="420"/>
      <c r="BU100" s="420"/>
      <c r="BV100" s="420"/>
      <c r="BW100" s="420"/>
      <c r="BX100" s="420"/>
      <c r="BY100" s="420"/>
      <c r="BZ100" s="420"/>
      <c r="CA100" s="420"/>
      <c r="CB100" s="420"/>
      <c r="CC100" s="420"/>
      <c r="CD100" s="420"/>
      <c r="CE100" s="420"/>
      <c r="CF100" s="420"/>
      <c r="CG100" s="420"/>
      <c r="CH100" s="420"/>
      <c r="CI100" s="420"/>
      <c r="CJ100" s="420"/>
      <c r="CK100" s="420"/>
      <c r="CL100" s="420"/>
      <c r="CM100" s="420"/>
      <c r="CN100" s="420"/>
      <c r="CO100" s="420"/>
      <c r="CP100" s="420"/>
      <c r="CQ100" s="420"/>
      <c r="CR100" s="420"/>
      <c r="CS100" s="420"/>
      <c r="CT100" s="420"/>
      <c r="CU100" s="420"/>
      <c r="CV100" s="420"/>
      <c r="CW100" s="420"/>
      <c r="CX100" s="420"/>
      <c r="CY100" s="420"/>
      <c r="CZ100" s="420"/>
      <c r="DA100" s="420"/>
      <c r="DB100" s="420"/>
      <c r="DC100" s="420"/>
      <c r="DD100" s="420"/>
      <c r="DE100" s="420"/>
      <c r="DF100" s="420"/>
      <c r="DG100" s="420"/>
      <c r="DH100" s="420"/>
      <c r="DI100" s="420"/>
      <c r="DJ100" s="420"/>
      <c r="DK100" s="420"/>
      <c r="DL100" s="420"/>
      <c r="DM100" s="420"/>
      <c r="DN100" s="420"/>
      <c r="DO100" s="420"/>
      <c r="DP100" s="420"/>
      <c r="DQ100" s="420"/>
      <c r="DR100" s="420"/>
      <c r="DS100" s="420"/>
      <c r="DT100" s="420"/>
      <c r="DU100" s="420"/>
      <c r="DV100" s="420"/>
      <c r="DW100" s="420"/>
      <c r="DX100" s="420"/>
      <c r="DY100" s="420"/>
      <c r="DZ100" s="420"/>
      <c r="EA100" s="420"/>
      <c r="EB100" s="420"/>
      <c r="EC100" s="420"/>
      <c r="ED100" s="420"/>
      <c r="EE100" s="420"/>
      <c r="EF100" s="420"/>
      <c r="EG100" s="420"/>
      <c r="EH100" s="420"/>
    </row>
    <row r="101" spans="45:138" s="270" customFormat="1" ht="15" x14ac:dyDescent="0.25">
      <c r="AS101" s="443"/>
      <c r="AT101" s="420"/>
      <c r="AU101" s="420"/>
      <c r="AV101" s="420"/>
      <c r="AW101" s="420"/>
      <c r="AX101" s="420"/>
      <c r="AY101" s="420"/>
      <c r="AZ101" s="420"/>
      <c r="BA101" s="420"/>
      <c r="BB101" s="420"/>
      <c r="BC101" s="420"/>
      <c r="BD101" s="420"/>
      <c r="BE101" s="420"/>
      <c r="BF101" s="420"/>
      <c r="BG101" s="420"/>
      <c r="BH101" s="420"/>
      <c r="BI101" s="420"/>
      <c r="BJ101" s="420"/>
      <c r="BK101" s="420"/>
      <c r="BL101" s="420"/>
      <c r="BM101" s="420"/>
      <c r="BN101" s="420"/>
      <c r="BO101" s="420"/>
      <c r="BP101" s="420"/>
      <c r="BQ101" s="420"/>
      <c r="BR101" s="420"/>
      <c r="BS101" s="420"/>
      <c r="BT101" s="420"/>
      <c r="BU101" s="420"/>
      <c r="BV101" s="420"/>
      <c r="BW101" s="420"/>
      <c r="BX101" s="420"/>
      <c r="BY101" s="420"/>
      <c r="BZ101" s="420"/>
      <c r="CA101" s="420"/>
      <c r="CB101" s="420"/>
      <c r="CC101" s="420"/>
      <c r="CD101" s="420"/>
      <c r="CE101" s="420"/>
      <c r="CF101" s="420"/>
      <c r="CG101" s="420"/>
      <c r="CH101" s="420"/>
      <c r="CI101" s="420"/>
      <c r="CJ101" s="420"/>
      <c r="CK101" s="420"/>
      <c r="CL101" s="420"/>
      <c r="CM101" s="420"/>
      <c r="CN101" s="420"/>
      <c r="CO101" s="420"/>
      <c r="CP101" s="420"/>
      <c r="CQ101" s="420"/>
      <c r="CR101" s="420"/>
      <c r="CS101" s="420"/>
      <c r="CT101" s="420"/>
      <c r="CU101" s="420"/>
      <c r="CV101" s="420"/>
      <c r="CW101" s="420"/>
      <c r="CX101" s="420"/>
      <c r="CY101" s="420"/>
      <c r="CZ101" s="420"/>
      <c r="DA101" s="420"/>
      <c r="DB101" s="420"/>
      <c r="DC101" s="420"/>
      <c r="DD101" s="420"/>
      <c r="DE101" s="420"/>
      <c r="DF101" s="420"/>
      <c r="DG101" s="420"/>
      <c r="DH101" s="420"/>
      <c r="DI101" s="420"/>
      <c r="DJ101" s="420"/>
      <c r="DK101" s="420"/>
      <c r="DL101" s="420"/>
      <c r="DM101" s="420"/>
      <c r="DN101" s="420"/>
      <c r="DO101" s="420"/>
      <c r="DP101" s="420"/>
      <c r="DQ101" s="420"/>
      <c r="DR101" s="420"/>
      <c r="DS101" s="420"/>
      <c r="DT101" s="420"/>
      <c r="DU101" s="420"/>
      <c r="DV101" s="420"/>
      <c r="DW101" s="420"/>
      <c r="DX101" s="420"/>
      <c r="DY101" s="420"/>
      <c r="DZ101" s="420"/>
      <c r="EA101" s="420"/>
      <c r="EB101" s="420"/>
      <c r="EC101" s="420"/>
      <c r="ED101" s="420"/>
      <c r="EE101" s="420"/>
      <c r="EF101" s="420"/>
      <c r="EG101" s="420"/>
      <c r="EH101" s="420"/>
    </row>
    <row r="102" spans="45:138" s="270" customFormat="1" ht="15" x14ac:dyDescent="0.25">
      <c r="AS102" s="443"/>
      <c r="AT102" s="420"/>
      <c r="AU102" s="420"/>
      <c r="AV102" s="420"/>
      <c r="AW102" s="420"/>
      <c r="AX102" s="420"/>
      <c r="AY102" s="420"/>
      <c r="AZ102" s="420"/>
      <c r="BA102" s="420"/>
      <c r="BB102" s="420"/>
      <c r="BC102" s="420"/>
      <c r="BD102" s="420"/>
      <c r="BE102" s="420"/>
      <c r="BF102" s="420"/>
      <c r="BG102" s="420"/>
      <c r="BH102" s="420"/>
      <c r="BI102" s="420"/>
      <c r="BJ102" s="420"/>
      <c r="BK102" s="420"/>
      <c r="BL102" s="420"/>
      <c r="BM102" s="420"/>
      <c r="BN102" s="420"/>
      <c r="BO102" s="420"/>
      <c r="BP102" s="420"/>
      <c r="BQ102" s="420"/>
      <c r="BR102" s="420"/>
      <c r="BS102" s="420"/>
      <c r="BT102" s="420"/>
      <c r="BU102" s="420"/>
      <c r="BV102" s="420"/>
      <c r="BW102" s="420"/>
      <c r="BX102" s="420"/>
      <c r="BY102" s="420"/>
      <c r="BZ102" s="420"/>
      <c r="CA102" s="420"/>
      <c r="CB102" s="420"/>
      <c r="CC102" s="420"/>
      <c r="CD102" s="420"/>
      <c r="CE102" s="420"/>
      <c r="CF102" s="420"/>
      <c r="CG102" s="420"/>
      <c r="CH102" s="420"/>
      <c r="CI102" s="420"/>
      <c r="CJ102" s="420"/>
      <c r="CK102" s="420"/>
      <c r="CL102" s="420"/>
      <c r="CM102" s="420"/>
      <c r="CN102" s="420"/>
      <c r="CO102" s="420"/>
      <c r="CP102" s="420"/>
      <c r="CQ102" s="420"/>
      <c r="CR102" s="420"/>
      <c r="CS102" s="420"/>
      <c r="CT102" s="420"/>
      <c r="CU102" s="420"/>
      <c r="CV102" s="420"/>
      <c r="CW102" s="420"/>
      <c r="CX102" s="420"/>
      <c r="CY102" s="420"/>
      <c r="CZ102" s="420"/>
      <c r="DA102" s="420"/>
      <c r="DB102" s="420"/>
      <c r="DC102" s="420"/>
      <c r="DD102" s="420"/>
      <c r="DE102" s="420"/>
      <c r="DF102" s="420"/>
      <c r="DG102" s="420"/>
      <c r="DH102" s="420"/>
      <c r="DI102" s="420"/>
      <c r="DJ102" s="420"/>
      <c r="DK102" s="420"/>
      <c r="DL102" s="420"/>
      <c r="DM102" s="420"/>
      <c r="DN102" s="420"/>
      <c r="DO102" s="420"/>
      <c r="DP102" s="420"/>
      <c r="DQ102" s="420"/>
      <c r="DR102" s="420"/>
      <c r="DS102" s="420"/>
      <c r="DT102" s="420"/>
      <c r="DU102" s="420"/>
      <c r="DV102" s="420"/>
      <c r="DW102" s="420"/>
      <c r="DX102" s="420"/>
      <c r="DY102" s="420"/>
      <c r="DZ102" s="420"/>
      <c r="EA102" s="420"/>
      <c r="EB102" s="420"/>
      <c r="EC102" s="420"/>
      <c r="ED102" s="420"/>
      <c r="EE102" s="420"/>
      <c r="EF102" s="420"/>
      <c r="EG102" s="420"/>
      <c r="EH102" s="420"/>
    </row>
    <row r="103" spans="45:138" s="270" customFormat="1" ht="15" x14ac:dyDescent="0.25">
      <c r="AS103" s="443"/>
      <c r="AT103" s="420"/>
      <c r="AU103" s="420"/>
      <c r="AV103" s="420"/>
      <c r="AW103" s="420"/>
      <c r="AX103" s="420"/>
      <c r="AY103" s="420"/>
      <c r="AZ103" s="420"/>
      <c r="BA103" s="420"/>
      <c r="BB103" s="420"/>
      <c r="BC103" s="420"/>
      <c r="BD103" s="420"/>
      <c r="BE103" s="420"/>
      <c r="BF103" s="420"/>
      <c r="BG103" s="420"/>
      <c r="BH103" s="420"/>
      <c r="BI103" s="420"/>
      <c r="BJ103" s="420"/>
      <c r="BK103" s="420"/>
      <c r="BL103" s="420"/>
      <c r="BM103" s="420"/>
      <c r="BN103" s="420"/>
      <c r="BO103" s="420"/>
      <c r="BP103" s="420"/>
      <c r="BQ103" s="420"/>
      <c r="BR103" s="420"/>
      <c r="BS103" s="420"/>
      <c r="BT103" s="420"/>
      <c r="BU103" s="420"/>
      <c r="BV103" s="420"/>
      <c r="BW103" s="420"/>
      <c r="BX103" s="420"/>
      <c r="BY103" s="420"/>
      <c r="BZ103" s="420"/>
      <c r="CA103" s="420"/>
      <c r="CB103" s="420"/>
      <c r="CC103" s="420"/>
      <c r="CD103" s="420"/>
      <c r="CE103" s="420"/>
      <c r="CF103" s="420"/>
      <c r="CG103" s="420"/>
      <c r="CH103" s="420"/>
      <c r="CI103" s="420"/>
      <c r="CJ103" s="420"/>
      <c r="CK103" s="420"/>
      <c r="CL103" s="420"/>
      <c r="CM103" s="420"/>
      <c r="CN103" s="420"/>
      <c r="CO103" s="420"/>
      <c r="CP103" s="420"/>
      <c r="CQ103" s="420"/>
      <c r="CR103" s="420"/>
      <c r="CS103" s="420"/>
      <c r="CT103" s="420"/>
      <c r="CU103" s="420"/>
      <c r="CV103" s="420"/>
      <c r="CW103" s="420"/>
      <c r="CX103" s="420"/>
      <c r="CY103" s="420"/>
      <c r="CZ103" s="420"/>
      <c r="DA103" s="420"/>
      <c r="DB103" s="420"/>
      <c r="DC103" s="420"/>
      <c r="DD103" s="420"/>
      <c r="DE103" s="420"/>
      <c r="DF103" s="420"/>
      <c r="DG103" s="420"/>
      <c r="DH103" s="420"/>
      <c r="DI103" s="420"/>
      <c r="DJ103" s="420"/>
      <c r="DK103" s="420"/>
      <c r="DL103" s="420"/>
      <c r="DM103" s="420"/>
      <c r="DN103" s="420"/>
      <c r="DO103" s="420"/>
      <c r="DP103" s="420"/>
      <c r="DQ103" s="420"/>
      <c r="DR103" s="420"/>
      <c r="DS103" s="420"/>
      <c r="DT103" s="420"/>
      <c r="DU103" s="420"/>
      <c r="DV103" s="420"/>
      <c r="DW103" s="420"/>
      <c r="DX103" s="420"/>
      <c r="DY103" s="420"/>
      <c r="DZ103" s="420"/>
      <c r="EA103" s="420"/>
      <c r="EB103" s="420"/>
      <c r="EC103" s="420"/>
      <c r="ED103" s="420"/>
      <c r="EE103" s="420"/>
      <c r="EF103" s="420"/>
      <c r="EG103" s="420"/>
      <c r="EH103" s="420"/>
    </row>
    <row r="104" spans="45:138" s="270" customFormat="1" ht="15" x14ac:dyDescent="0.25">
      <c r="AS104" s="443"/>
      <c r="AT104" s="420"/>
      <c r="AU104" s="420"/>
      <c r="AV104" s="420"/>
      <c r="AW104" s="420"/>
      <c r="AX104" s="420"/>
      <c r="AY104" s="420"/>
      <c r="AZ104" s="420"/>
      <c r="BA104" s="420"/>
      <c r="BB104" s="420"/>
      <c r="BC104" s="420"/>
      <c r="BD104" s="420"/>
      <c r="BE104" s="420"/>
      <c r="BF104" s="420"/>
      <c r="BG104" s="420"/>
      <c r="BH104" s="420"/>
      <c r="BI104" s="420"/>
      <c r="BJ104" s="420"/>
      <c r="BK104" s="420"/>
      <c r="BL104" s="420"/>
      <c r="BM104" s="420"/>
      <c r="BN104" s="420"/>
      <c r="BO104" s="420"/>
      <c r="BP104" s="420"/>
      <c r="BQ104" s="420"/>
      <c r="BR104" s="420"/>
      <c r="BS104" s="420"/>
      <c r="BT104" s="420"/>
      <c r="BU104" s="420"/>
      <c r="BV104" s="420"/>
      <c r="BW104" s="420"/>
      <c r="BX104" s="420"/>
      <c r="BY104" s="420"/>
      <c r="BZ104" s="420"/>
      <c r="CA104" s="420"/>
      <c r="CB104" s="420"/>
      <c r="CC104" s="420"/>
      <c r="CD104" s="420"/>
      <c r="CE104" s="420"/>
      <c r="CF104" s="420"/>
      <c r="CG104" s="420"/>
      <c r="CH104" s="420"/>
      <c r="CI104" s="420"/>
      <c r="CJ104" s="420"/>
      <c r="CK104" s="420"/>
      <c r="CL104" s="420"/>
      <c r="CM104" s="420"/>
      <c r="CN104" s="420"/>
      <c r="CO104" s="420"/>
      <c r="CP104" s="420"/>
      <c r="CQ104" s="420"/>
      <c r="CR104" s="420"/>
      <c r="CS104" s="420"/>
      <c r="CT104" s="420"/>
      <c r="CU104" s="420"/>
      <c r="CV104" s="420"/>
      <c r="CW104" s="420"/>
      <c r="CX104" s="420"/>
      <c r="CY104" s="420"/>
      <c r="CZ104" s="420"/>
      <c r="DA104" s="420"/>
      <c r="DB104" s="420"/>
      <c r="DC104" s="420"/>
      <c r="DD104" s="420"/>
      <c r="DE104" s="420"/>
      <c r="DF104" s="420"/>
      <c r="DG104" s="420"/>
      <c r="DH104" s="420"/>
      <c r="DI104" s="420"/>
      <c r="DJ104" s="420"/>
      <c r="DK104" s="420"/>
      <c r="DL104" s="420"/>
      <c r="DM104" s="420"/>
      <c r="DN104" s="420"/>
      <c r="DO104" s="420"/>
      <c r="DP104" s="420"/>
      <c r="DQ104" s="420"/>
      <c r="DR104" s="420"/>
      <c r="DS104" s="420"/>
      <c r="DT104" s="420"/>
      <c r="DU104" s="420"/>
      <c r="DV104" s="420"/>
      <c r="DW104" s="420"/>
      <c r="DX104" s="420"/>
      <c r="DY104" s="420"/>
      <c r="DZ104" s="420"/>
      <c r="EA104" s="420"/>
      <c r="EB104" s="420"/>
      <c r="EC104" s="420"/>
      <c r="ED104" s="420"/>
      <c r="EE104" s="420"/>
      <c r="EF104" s="420"/>
      <c r="EG104" s="420"/>
      <c r="EH104" s="420"/>
    </row>
    <row r="105" spans="45:138" s="270" customFormat="1" ht="15" x14ac:dyDescent="0.25">
      <c r="AS105" s="443"/>
      <c r="AT105" s="420"/>
      <c r="AU105" s="420"/>
      <c r="AV105" s="420"/>
      <c r="AW105" s="420"/>
      <c r="AX105" s="420"/>
      <c r="AY105" s="420"/>
      <c r="AZ105" s="420"/>
      <c r="BA105" s="420"/>
      <c r="BB105" s="420"/>
      <c r="BC105" s="420"/>
      <c r="BD105" s="420"/>
      <c r="BE105" s="420"/>
      <c r="BF105" s="420"/>
      <c r="BG105" s="420"/>
      <c r="BH105" s="420"/>
      <c r="BI105" s="420"/>
      <c r="BJ105" s="420"/>
      <c r="BK105" s="420"/>
      <c r="BL105" s="420"/>
      <c r="BM105" s="420"/>
      <c r="BN105" s="420"/>
      <c r="BO105" s="420"/>
      <c r="BP105" s="420"/>
      <c r="BQ105" s="420"/>
      <c r="BR105" s="420"/>
      <c r="BS105" s="420"/>
      <c r="BT105" s="420"/>
      <c r="BU105" s="420"/>
      <c r="BV105" s="420"/>
      <c r="BW105" s="420"/>
      <c r="BX105" s="420"/>
      <c r="BY105" s="420"/>
      <c r="BZ105" s="420"/>
      <c r="CA105" s="420"/>
      <c r="CB105" s="420"/>
      <c r="CC105" s="420"/>
      <c r="CD105" s="420"/>
      <c r="CE105" s="420"/>
      <c r="CF105" s="420"/>
      <c r="CG105" s="420"/>
      <c r="CH105" s="420"/>
      <c r="CI105" s="420"/>
      <c r="CJ105" s="420"/>
      <c r="CK105" s="420"/>
      <c r="CL105" s="420"/>
      <c r="CM105" s="420"/>
      <c r="CN105" s="420"/>
      <c r="CO105" s="420"/>
      <c r="CP105" s="420"/>
      <c r="CQ105" s="420"/>
      <c r="CR105" s="420"/>
      <c r="CS105" s="420"/>
      <c r="CT105" s="420"/>
      <c r="CU105" s="420"/>
      <c r="CV105" s="420"/>
      <c r="CW105" s="420"/>
      <c r="CX105" s="420"/>
      <c r="CY105" s="420"/>
      <c r="CZ105" s="420"/>
      <c r="DA105" s="420"/>
      <c r="DB105" s="420"/>
      <c r="DC105" s="420"/>
      <c r="DD105" s="420"/>
      <c r="DE105" s="420"/>
      <c r="DF105" s="420"/>
      <c r="DG105" s="420"/>
      <c r="DH105" s="420"/>
      <c r="DI105" s="420"/>
      <c r="DJ105" s="420"/>
      <c r="DK105" s="420"/>
      <c r="DL105" s="420"/>
      <c r="DM105" s="420"/>
      <c r="DN105" s="420"/>
      <c r="DO105" s="420"/>
      <c r="DP105" s="420"/>
      <c r="DQ105" s="420"/>
      <c r="DR105" s="420"/>
      <c r="DS105" s="420"/>
      <c r="DT105" s="420"/>
      <c r="DU105" s="420"/>
      <c r="DV105" s="420"/>
      <c r="DW105" s="420"/>
      <c r="DX105" s="420"/>
      <c r="DY105" s="420"/>
      <c r="DZ105" s="420"/>
      <c r="EA105" s="420"/>
      <c r="EB105" s="420"/>
      <c r="EC105" s="420"/>
      <c r="ED105" s="420"/>
      <c r="EE105" s="420"/>
      <c r="EF105" s="420"/>
      <c r="EG105" s="420"/>
      <c r="EH105" s="420"/>
    </row>
    <row r="106" spans="45:138" s="270" customFormat="1" ht="15" x14ac:dyDescent="0.25">
      <c r="AS106" s="443"/>
      <c r="AT106" s="420"/>
      <c r="AU106" s="420"/>
      <c r="AV106" s="420"/>
      <c r="AW106" s="420"/>
      <c r="AX106" s="420"/>
      <c r="AY106" s="420"/>
      <c r="AZ106" s="420"/>
      <c r="BA106" s="420"/>
      <c r="BB106" s="420"/>
      <c r="BC106" s="420"/>
      <c r="BD106" s="420"/>
      <c r="BE106" s="420"/>
      <c r="BF106" s="420"/>
      <c r="BG106" s="420"/>
      <c r="BH106" s="420"/>
      <c r="BI106" s="420"/>
      <c r="BJ106" s="420"/>
      <c r="BK106" s="420"/>
      <c r="BL106" s="420"/>
      <c r="BM106" s="420"/>
      <c r="BN106" s="420"/>
      <c r="BO106" s="420"/>
      <c r="BP106" s="420"/>
      <c r="BQ106" s="420"/>
      <c r="BR106" s="420"/>
      <c r="BS106" s="420"/>
      <c r="BT106" s="420"/>
      <c r="BU106" s="420"/>
      <c r="BV106" s="420"/>
      <c r="BW106" s="420"/>
      <c r="BX106" s="420"/>
      <c r="BY106" s="420"/>
      <c r="BZ106" s="420"/>
      <c r="CA106" s="420"/>
      <c r="CB106" s="420"/>
      <c r="CC106" s="420"/>
      <c r="CD106" s="420"/>
      <c r="CE106" s="420"/>
      <c r="CF106" s="420"/>
      <c r="CG106" s="420"/>
      <c r="CH106" s="420"/>
      <c r="CI106" s="420"/>
      <c r="CJ106" s="420"/>
      <c r="CK106" s="420"/>
      <c r="CL106" s="420"/>
      <c r="CM106" s="420"/>
      <c r="CN106" s="420"/>
      <c r="CO106" s="420"/>
      <c r="CP106" s="420"/>
      <c r="CQ106" s="420"/>
      <c r="CR106" s="420"/>
      <c r="CS106" s="420"/>
      <c r="CT106" s="420"/>
      <c r="CU106" s="420"/>
      <c r="CV106" s="420"/>
      <c r="CW106" s="420"/>
      <c r="CX106" s="420"/>
      <c r="CY106" s="420"/>
      <c r="CZ106" s="420"/>
      <c r="DA106" s="420"/>
      <c r="DB106" s="420"/>
      <c r="DC106" s="420"/>
      <c r="DD106" s="420"/>
      <c r="DE106" s="420"/>
      <c r="DF106" s="420"/>
      <c r="DG106" s="420"/>
      <c r="DH106" s="420"/>
      <c r="DI106" s="420"/>
      <c r="DJ106" s="420"/>
      <c r="DK106" s="420"/>
      <c r="DL106" s="420"/>
      <c r="DM106" s="420"/>
      <c r="DN106" s="420"/>
      <c r="DO106" s="420"/>
      <c r="DP106" s="420"/>
      <c r="DQ106" s="420"/>
      <c r="DR106" s="420"/>
      <c r="DS106" s="420"/>
      <c r="DT106" s="420"/>
      <c r="DU106" s="420"/>
      <c r="DV106" s="420"/>
      <c r="DW106" s="420"/>
      <c r="DX106" s="420"/>
      <c r="DY106" s="420"/>
      <c r="DZ106" s="420"/>
      <c r="EA106" s="420"/>
      <c r="EB106" s="420"/>
      <c r="EC106" s="420"/>
      <c r="ED106" s="420"/>
      <c r="EE106" s="420"/>
      <c r="EF106" s="420"/>
      <c r="EG106" s="420"/>
      <c r="EH106" s="420"/>
    </row>
    <row r="107" spans="45:138" s="270" customFormat="1" ht="15" x14ac:dyDescent="0.25">
      <c r="AS107" s="443"/>
      <c r="AT107" s="420"/>
      <c r="AU107" s="420"/>
      <c r="AV107" s="420"/>
      <c r="AW107" s="420"/>
      <c r="AX107" s="420"/>
      <c r="AY107" s="420"/>
      <c r="AZ107" s="420"/>
      <c r="BA107" s="420"/>
      <c r="BB107" s="420"/>
      <c r="BC107" s="420"/>
      <c r="BD107" s="420"/>
      <c r="BE107" s="420"/>
      <c r="BF107" s="420"/>
      <c r="BG107" s="420"/>
      <c r="BH107" s="420"/>
      <c r="BI107" s="420"/>
      <c r="BJ107" s="420"/>
      <c r="BK107" s="420"/>
      <c r="BL107" s="420"/>
      <c r="BM107" s="420"/>
      <c r="BN107" s="420"/>
      <c r="BO107" s="420"/>
      <c r="BP107" s="420"/>
      <c r="BQ107" s="420"/>
      <c r="BR107" s="420"/>
      <c r="BS107" s="420"/>
      <c r="BT107" s="420"/>
      <c r="BU107" s="420"/>
      <c r="BV107" s="420"/>
      <c r="BW107" s="420"/>
      <c r="BX107" s="420"/>
      <c r="BY107" s="420"/>
      <c r="BZ107" s="420"/>
      <c r="CA107" s="420"/>
      <c r="CB107" s="420"/>
      <c r="CC107" s="420"/>
      <c r="CD107" s="420"/>
      <c r="CE107" s="420"/>
      <c r="CF107" s="420"/>
      <c r="CG107" s="420"/>
      <c r="CH107" s="420"/>
      <c r="CI107" s="420"/>
      <c r="CJ107" s="420"/>
      <c r="CK107" s="420"/>
      <c r="CL107" s="420"/>
      <c r="CM107" s="420"/>
      <c r="CN107" s="420"/>
      <c r="CO107" s="420"/>
      <c r="CP107" s="420"/>
      <c r="CQ107" s="420"/>
      <c r="CR107" s="420"/>
      <c r="CS107" s="420"/>
      <c r="CT107" s="420"/>
      <c r="CU107" s="420"/>
      <c r="CV107" s="420"/>
      <c r="CW107" s="420"/>
      <c r="CX107" s="420"/>
      <c r="CY107" s="420"/>
      <c r="CZ107" s="420"/>
      <c r="DA107" s="420"/>
      <c r="DB107" s="420"/>
      <c r="DC107" s="420"/>
      <c r="DD107" s="420"/>
      <c r="DE107" s="420"/>
      <c r="DF107" s="420"/>
      <c r="DG107" s="420"/>
      <c r="DH107" s="420"/>
      <c r="DI107" s="420"/>
      <c r="DJ107" s="420"/>
      <c r="DK107" s="420"/>
      <c r="DL107" s="420"/>
      <c r="DM107" s="420"/>
      <c r="DN107" s="420"/>
      <c r="DO107" s="420"/>
      <c r="DP107" s="420"/>
      <c r="DQ107" s="420"/>
      <c r="DR107" s="420"/>
      <c r="DS107" s="420"/>
      <c r="DT107" s="420"/>
      <c r="DU107" s="420"/>
      <c r="DV107" s="420"/>
      <c r="DW107" s="420"/>
      <c r="DX107" s="420"/>
      <c r="DY107" s="420"/>
      <c r="DZ107" s="420"/>
      <c r="EA107" s="420"/>
      <c r="EB107" s="420"/>
      <c r="EC107" s="420"/>
      <c r="ED107" s="420"/>
      <c r="EE107" s="420"/>
      <c r="EF107" s="420"/>
      <c r="EG107" s="420"/>
      <c r="EH107" s="420"/>
    </row>
    <row r="108" spans="45:138" s="270" customFormat="1" ht="15" x14ac:dyDescent="0.25">
      <c r="AS108" s="443"/>
      <c r="AT108" s="420"/>
      <c r="AU108" s="420"/>
      <c r="AV108" s="420"/>
      <c r="AW108" s="420"/>
      <c r="AX108" s="420"/>
      <c r="AY108" s="420"/>
      <c r="AZ108" s="420"/>
      <c r="BA108" s="420"/>
      <c r="BB108" s="420"/>
      <c r="BC108" s="420"/>
      <c r="BD108" s="420"/>
      <c r="BE108" s="420"/>
      <c r="BF108" s="420"/>
      <c r="BG108" s="420"/>
      <c r="BH108" s="420"/>
      <c r="BI108" s="420"/>
      <c r="BJ108" s="420"/>
      <c r="BK108" s="420"/>
      <c r="BL108" s="420"/>
      <c r="BM108" s="420"/>
      <c r="BN108" s="420"/>
      <c r="BO108" s="420"/>
      <c r="BP108" s="420"/>
      <c r="BQ108" s="420"/>
      <c r="BR108" s="420"/>
      <c r="BS108" s="420"/>
      <c r="BT108" s="420"/>
      <c r="BU108" s="420"/>
      <c r="BV108" s="420"/>
      <c r="BW108" s="420"/>
      <c r="BX108" s="420"/>
      <c r="BY108" s="420"/>
      <c r="BZ108" s="420"/>
      <c r="CA108" s="420"/>
      <c r="CB108" s="420"/>
      <c r="CC108" s="420"/>
      <c r="CD108" s="420"/>
      <c r="CE108" s="420"/>
      <c r="CF108" s="420"/>
      <c r="CG108" s="420"/>
      <c r="CH108" s="420"/>
      <c r="CI108" s="420"/>
      <c r="CJ108" s="420"/>
      <c r="CK108" s="420"/>
      <c r="CL108" s="420"/>
      <c r="CM108" s="420"/>
      <c r="CN108" s="420"/>
      <c r="CO108" s="420"/>
      <c r="CP108" s="420"/>
      <c r="CQ108" s="420"/>
      <c r="CR108" s="420"/>
      <c r="CS108" s="420"/>
      <c r="CT108" s="420"/>
      <c r="CU108" s="420"/>
      <c r="CV108" s="420"/>
      <c r="CW108" s="420"/>
      <c r="CX108" s="420"/>
      <c r="CY108" s="420"/>
      <c r="CZ108" s="420"/>
      <c r="DA108" s="420"/>
      <c r="DB108" s="420"/>
      <c r="DC108" s="420"/>
      <c r="DD108" s="420"/>
      <c r="DE108" s="420"/>
      <c r="DF108" s="420"/>
      <c r="DG108" s="420"/>
      <c r="DH108" s="420"/>
      <c r="DI108" s="420"/>
      <c r="DJ108" s="420"/>
      <c r="DK108" s="420"/>
      <c r="DL108" s="420"/>
      <c r="DM108" s="420"/>
      <c r="DN108" s="420"/>
      <c r="DO108" s="420"/>
      <c r="DP108" s="420"/>
      <c r="DQ108" s="420"/>
      <c r="DR108" s="420"/>
      <c r="DS108" s="420"/>
      <c r="DT108" s="420"/>
      <c r="DU108" s="420"/>
      <c r="DV108" s="420"/>
      <c r="DW108" s="420"/>
      <c r="DX108" s="420"/>
      <c r="DY108" s="420"/>
      <c r="DZ108" s="420"/>
      <c r="EA108" s="420"/>
      <c r="EB108" s="420"/>
      <c r="EC108" s="420"/>
      <c r="ED108" s="420"/>
      <c r="EE108" s="420"/>
      <c r="EF108" s="420"/>
      <c r="EG108" s="420"/>
      <c r="EH108" s="420"/>
    </row>
    <row r="109" spans="45:138" s="270" customFormat="1" ht="15" x14ac:dyDescent="0.25">
      <c r="AS109" s="443"/>
      <c r="AT109" s="420"/>
      <c r="AU109" s="420"/>
      <c r="AV109" s="420"/>
      <c r="AW109" s="420"/>
      <c r="AX109" s="420"/>
      <c r="AY109" s="420"/>
      <c r="AZ109" s="420"/>
      <c r="BA109" s="420"/>
      <c r="BB109" s="420"/>
      <c r="BC109" s="420"/>
      <c r="BD109" s="420"/>
      <c r="BE109" s="420"/>
      <c r="BF109" s="420"/>
      <c r="BG109" s="420"/>
      <c r="BH109" s="420"/>
      <c r="BI109" s="420"/>
      <c r="BJ109" s="420"/>
      <c r="BK109" s="420"/>
      <c r="BL109" s="420"/>
      <c r="BM109" s="420"/>
      <c r="BN109" s="420"/>
      <c r="BO109" s="420"/>
      <c r="BP109" s="420"/>
      <c r="BQ109" s="420"/>
      <c r="BR109" s="420"/>
      <c r="BS109" s="420"/>
      <c r="BT109" s="420"/>
      <c r="BU109" s="420"/>
      <c r="BV109" s="420"/>
      <c r="BW109" s="420"/>
      <c r="BX109" s="420"/>
      <c r="BY109" s="420"/>
      <c r="BZ109" s="420"/>
      <c r="CA109" s="420"/>
      <c r="CB109" s="420"/>
      <c r="CC109" s="420"/>
      <c r="CD109" s="420"/>
      <c r="CE109" s="420"/>
      <c r="CF109" s="420"/>
      <c r="CG109" s="420"/>
      <c r="CH109" s="420"/>
      <c r="CI109" s="420"/>
      <c r="CJ109" s="420"/>
      <c r="CK109" s="420"/>
      <c r="CL109" s="420"/>
      <c r="CM109" s="420"/>
      <c r="CN109" s="420"/>
      <c r="CO109" s="420"/>
      <c r="CP109" s="420"/>
      <c r="CQ109" s="420"/>
      <c r="CR109" s="420"/>
      <c r="CS109" s="420"/>
      <c r="CT109" s="420"/>
      <c r="CU109" s="420"/>
      <c r="CV109" s="420"/>
      <c r="CW109" s="420"/>
      <c r="CX109" s="420"/>
      <c r="CY109" s="420"/>
      <c r="CZ109" s="420"/>
      <c r="DA109" s="420"/>
      <c r="DB109" s="420"/>
      <c r="DC109" s="420"/>
      <c r="DD109" s="420"/>
      <c r="DE109" s="420"/>
      <c r="DF109" s="420"/>
      <c r="DG109" s="420"/>
      <c r="DH109" s="420"/>
      <c r="DI109" s="420"/>
      <c r="DJ109" s="420"/>
      <c r="DK109" s="420"/>
      <c r="DL109" s="420"/>
      <c r="DM109" s="420"/>
      <c r="DN109" s="420"/>
      <c r="DO109" s="420"/>
      <c r="DP109" s="420"/>
      <c r="DQ109" s="420"/>
      <c r="DR109" s="420"/>
      <c r="DS109" s="420"/>
      <c r="DT109" s="420"/>
      <c r="DU109" s="420"/>
      <c r="DV109" s="420"/>
      <c r="DW109" s="420"/>
      <c r="DX109" s="420"/>
      <c r="DY109" s="420"/>
      <c r="DZ109" s="420"/>
      <c r="EA109" s="420"/>
      <c r="EB109" s="420"/>
      <c r="EC109" s="420"/>
      <c r="ED109" s="420"/>
      <c r="EE109" s="420"/>
      <c r="EF109" s="420"/>
      <c r="EG109" s="420"/>
      <c r="EH109" s="420"/>
    </row>
    <row r="110" spans="45:138" s="270" customFormat="1" ht="15" x14ac:dyDescent="0.25">
      <c r="AS110" s="443"/>
      <c r="AT110" s="420"/>
      <c r="AU110" s="420"/>
      <c r="AV110" s="420"/>
      <c r="AW110" s="420"/>
      <c r="AX110" s="420"/>
      <c r="AY110" s="420"/>
      <c r="AZ110" s="420"/>
      <c r="BA110" s="420"/>
      <c r="BB110" s="420"/>
      <c r="BC110" s="420"/>
      <c r="BD110" s="420"/>
      <c r="BE110" s="420"/>
      <c r="BF110" s="420"/>
      <c r="BG110" s="420"/>
      <c r="BH110" s="420"/>
      <c r="BI110" s="420"/>
      <c r="BJ110" s="420"/>
      <c r="BK110" s="420"/>
      <c r="BL110" s="420"/>
      <c r="BM110" s="420"/>
      <c r="BN110" s="420"/>
      <c r="BO110" s="420"/>
      <c r="BP110" s="420"/>
      <c r="BQ110" s="420"/>
      <c r="BR110" s="420"/>
      <c r="BS110" s="420"/>
      <c r="BT110" s="420"/>
      <c r="BU110" s="420"/>
      <c r="BV110" s="420"/>
      <c r="BW110" s="420"/>
      <c r="BX110" s="420"/>
      <c r="BY110" s="420"/>
      <c r="BZ110" s="420"/>
      <c r="CA110" s="420"/>
      <c r="CB110" s="420"/>
      <c r="CC110" s="420"/>
      <c r="CD110" s="420"/>
      <c r="CE110" s="420"/>
      <c r="CF110" s="420"/>
      <c r="CG110" s="420"/>
      <c r="CH110" s="420"/>
      <c r="CI110" s="420"/>
      <c r="CJ110" s="420"/>
      <c r="CK110" s="420"/>
      <c r="CL110" s="420"/>
      <c r="CM110" s="420"/>
      <c r="CN110" s="420"/>
      <c r="CO110" s="420"/>
      <c r="CP110" s="420"/>
      <c r="CQ110" s="420"/>
      <c r="CR110" s="420"/>
      <c r="CS110" s="420"/>
      <c r="CT110" s="420"/>
      <c r="CU110" s="420"/>
      <c r="CV110" s="420"/>
      <c r="CW110" s="420"/>
      <c r="CX110" s="420"/>
      <c r="CY110" s="420"/>
      <c r="CZ110" s="420"/>
      <c r="DA110" s="420"/>
      <c r="DB110" s="420"/>
      <c r="DC110" s="420"/>
      <c r="DD110" s="420"/>
      <c r="DE110" s="420"/>
      <c r="DF110" s="420"/>
      <c r="DG110" s="420"/>
      <c r="DH110" s="420"/>
      <c r="DI110" s="420"/>
      <c r="DJ110" s="420"/>
      <c r="DK110" s="420"/>
      <c r="DL110" s="420"/>
      <c r="DM110" s="420"/>
      <c r="DN110" s="420"/>
      <c r="DO110" s="420"/>
      <c r="DP110" s="420"/>
      <c r="DQ110" s="420"/>
      <c r="DR110" s="420"/>
      <c r="DS110" s="420"/>
      <c r="DT110" s="420"/>
      <c r="DU110" s="420"/>
      <c r="DV110" s="420"/>
      <c r="DW110" s="420"/>
      <c r="DX110" s="420"/>
      <c r="DY110" s="420"/>
      <c r="DZ110" s="420"/>
      <c r="EA110" s="420"/>
      <c r="EB110" s="420"/>
      <c r="EC110" s="420"/>
      <c r="ED110" s="420"/>
      <c r="EE110" s="420"/>
      <c r="EF110" s="420"/>
      <c r="EG110" s="420"/>
      <c r="EH110" s="420"/>
    </row>
    <row r="111" spans="45:138" s="270" customFormat="1" ht="15" x14ac:dyDescent="0.25">
      <c r="AS111" s="443"/>
      <c r="AT111" s="420"/>
      <c r="AU111" s="420"/>
      <c r="AV111" s="420"/>
      <c r="AW111" s="420"/>
      <c r="AX111" s="420"/>
      <c r="AY111" s="420"/>
      <c r="AZ111" s="420"/>
      <c r="BA111" s="420"/>
      <c r="BB111" s="420"/>
      <c r="BC111" s="420"/>
      <c r="BD111" s="420"/>
      <c r="BE111" s="420"/>
      <c r="BF111" s="420"/>
      <c r="BG111" s="420"/>
      <c r="BH111" s="420"/>
      <c r="BI111" s="420"/>
      <c r="BJ111" s="420"/>
      <c r="BK111" s="420"/>
      <c r="BL111" s="420"/>
      <c r="BM111" s="420"/>
      <c r="BN111" s="420"/>
      <c r="BO111" s="420"/>
      <c r="BP111" s="420"/>
      <c r="BQ111" s="420"/>
      <c r="BR111" s="420"/>
      <c r="BS111" s="420"/>
      <c r="BT111" s="420"/>
      <c r="BU111" s="420"/>
      <c r="BV111" s="420"/>
      <c r="BW111" s="420"/>
      <c r="BX111" s="420"/>
      <c r="BY111" s="420"/>
      <c r="BZ111" s="420"/>
      <c r="CA111" s="420"/>
      <c r="CB111" s="420"/>
      <c r="CC111" s="420"/>
      <c r="CD111" s="420"/>
      <c r="CE111" s="420"/>
      <c r="CF111" s="420"/>
      <c r="CG111" s="420"/>
      <c r="CH111" s="420"/>
      <c r="CI111" s="420"/>
      <c r="CJ111" s="420"/>
      <c r="CK111" s="420"/>
      <c r="CL111" s="420"/>
      <c r="CM111" s="420"/>
      <c r="CN111" s="420"/>
      <c r="CO111" s="420"/>
      <c r="CP111" s="420"/>
      <c r="CQ111" s="420"/>
      <c r="CR111" s="420"/>
      <c r="CS111" s="420"/>
      <c r="CT111" s="420"/>
      <c r="CU111" s="420"/>
      <c r="CV111" s="420"/>
      <c r="CW111" s="420"/>
      <c r="CX111" s="420"/>
      <c r="CY111" s="420"/>
      <c r="CZ111" s="420"/>
      <c r="DA111" s="420"/>
      <c r="DB111" s="420"/>
      <c r="DC111" s="420"/>
      <c r="DD111" s="420"/>
      <c r="DE111" s="420"/>
      <c r="DF111" s="420"/>
      <c r="DG111" s="420"/>
      <c r="DH111" s="420"/>
      <c r="DI111" s="420"/>
      <c r="DJ111" s="420"/>
      <c r="DK111" s="420"/>
      <c r="DL111" s="420"/>
      <c r="DM111" s="420"/>
      <c r="DN111" s="420"/>
      <c r="DO111" s="420"/>
      <c r="DP111" s="420"/>
      <c r="DQ111" s="420"/>
      <c r="DR111" s="420"/>
      <c r="DS111" s="420"/>
      <c r="DT111" s="420"/>
      <c r="DU111" s="420"/>
      <c r="DV111" s="420"/>
      <c r="DW111" s="420"/>
      <c r="DX111" s="420"/>
      <c r="DY111" s="420"/>
      <c r="DZ111" s="420"/>
      <c r="EA111" s="420"/>
      <c r="EB111" s="420"/>
      <c r="EC111" s="420"/>
      <c r="ED111" s="420"/>
      <c r="EE111" s="420"/>
      <c r="EF111" s="420"/>
      <c r="EG111" s="420"/>
      <c r="EH111" s="420"/>
    </row>
    <row r="112" spans="45:138" s="270" customFormat="1" ht="15" x14ac:dyDescent="0.25">
      <c r="AS112" s="443"/>
      <c r="AT112" s="420"/>
      <c r="AU112" s="420"/>
      <c r="AV112" s="420"/>
      <c r="AW112" s="420"/>
      <c r="AX112" s="420"/>
      <c r="AY112" s="420"/>
      <c r="AZ112" s="420"/>
      <c r="BA112" s="420"/>
      <c r="BB112" s="420"/>
      <c r="BC112" s="420"/>
      <c r="BD112" s="420"/>
      <c r="BE112" s="420"/>
      <c r="BF112" s="420"/>
      <c r="BG112" s="420"/>
      <c r="BH112" s="420"/>
      <c r="BI112" s="420"/>
      <c r="BJ112" s="420"/>
      <c r="BK112" s="420"/>
      <c r="BL112" s="420"/>
      <c r="BM112" s="420"/>
      <c r="BN112" s="420"/>
      <c r="BO112" s="420"/>
      <c r="BP112" s="420"/>
      <c r="BQ112" s="420"/>
      <c r="BR112" s="420"/>
      <c r="BS112" s="420"/>
      <c r="BT112" s="420"/>
      <c r="BU112" s="420"/>
      <c r="BV112" s="420"/>
      <c r="BW112" s="420"/>
      <c r="BX112" s="420"/>
      <c r="BY112" s="420"/>
      <c r="BZ112" s="420"/>
      <c r="CA112" s="420"/>
      <c r="CB112" s="420"/>
      <c r="CC112" s="420"/>
      <c r="CD112" s="420"/>
      <c r="CE112" s="420"/>
      <c r="CF112" s="420"/>
      <c r="CG112" s="420"/>
      <c r="CH112" s="420"/>
      <c r="CI112" s="420"/>
      <c r="CJ112" s="420"/>
      <c r="CK112" s="420"/>
      <c r="CL112" s="420"/>
      <c r="CM112" s="420"/>
      <c r="CN112" s="420"/>
      <c r="CO112" s="420"/>
      <c r="CP112" s="420"/>
      <c r="CQ112" s="420"/>
      <c r="CR112" s="420"/>
      <c r="CS112" s="420"/>
      <c r="CT112" s="420"/>
      <c r="CU112" s="420"/>
      <c r="CV112" s="420"/>
      <c r="CW112" s="420"/>
      <c r="CX112" s="420"/>
      <c r="CY112" s="420"/>
      <c r="CZ112" s="420"/>
      <c r="DA112" s="420"/>
      <c r="DB112" s="420"/>
      <c r="DC112" s="420"/>
      <c r="DD112" s="420"/>
      <c r="DE112" s="420"/>
      <c r="DF112" s="420"/>
      <c r="DG112" s="420"/>
      <c r="DH112" s="420"/>
      <c r="DI112" s="420"/>
      <c r="DJ112" s="420"/>
      <c r="DK112" s="420"/>
      <c r="DL112" s="420"/>
      <c r="DM112" s="420"/>
      <c r="DN112" s="420"/>
      <c r="DO112" s="420"/>
      <c r="DP112" s="420"/>
      <c r="DQ112" s="420"/>
      <c r="DR112" s="420"/>
      <c r="DS112" s="420"/>
      <c r="DT112" s="420"/>
      <c r="DU112" s="420"/>
      <c r="DV112" s="420"/>
      <c r="DW112" s="420"/>
      <c r="DX112" s="420"/>
      <c r="DY112" s="420"/>
      <c r="DZ112" s="420"/>
      <c r="EA112" s="420"/>
      <c r="EB112" s="420"/>
      <c r="EC112" s="420"/>
      <c r="ED112" s="420"/>
      <c r="EE112" s="420"/>
      <c r="EF112" s="420"/>
      <c r="EG112" s="420"/>
      <c r="EH112" s="420"/>
    </row>
    <row r="113" spans="45:138" s="270" customFormat="1" ht="15" x14ac:dyDescent="0.25">
      <c r="AS113" s="443"/>
      <c r="AT113" s="420"/>
      <c r="AU113" s="420"/>
      <c r="AV113" s="420"/>
      <c r="AW113" s="420"/>
      <c r="AX113" s="420"/>
      <c r="AY113" s="420"/>
      <c r="AZ113" s="420"/>
      <c r="BA113" s="420"/>
      <c r="BB113" s="420"/>
      <c r="BC113" s="420"/>
      <c r="BD113" s="420"/>
      <c r="BE113" s="420"/>
      <c r="BF113" s="420"/>
      <c r="BG113" s="420"/>
      <c r="BH113" s="420"/>
      <c r="BI113" s="420"/>
      <c r="BJ113" s="420"/>
      <c r="BK113" s="420"/>
      <c r="BL113" s="420"/>
      <c r="BM113" s="420"/>
      <c r="BN113" s="420"/>
      <c r="BO113" s="420"/>
      <c r="BP113" s="420"/>
      <c r="BQ113" s="420"/>
      <c r="BR113" s="420"/>
      <c r="BS113" s="420"/>
      <c r="BT113" s="420"/>
      <c r="BU113" s="420"/>
      <c r="BV113" s="420"/>
      <c r="BW113" s="420"/>
      <c r="BX113" s="420"/>
      <c r="BY113" s="420"/>
      <c r="BZ113" s="420"/>
      <c r="CA113" s="420"/>
      <c r="CB113" s="420"/>
      <c r="CC113" s="420"/>
      <c r="CD113" s="420"/>
      <c r="CE113" s="420"/>
      <c r="CF113" s="420"/>
      <c r="CG113" s="420"/>
      <c r="CH113" s="420"/>
      <c r="CI113" s="420"/>
      <c r="CJ113" s="420"/>
      <c r="CK113" s="420"/>
      <c r="CL113" s="420"/>
      <c r="CM113" s="420"/>
      <c r="CN113" s="420"/>
      <c r="CO113" s="420"/>
      <c r="CP113" s="420"/>
      <c r="CQ113" s="420"/>
      <c r="CR113" s="420"/>
      <c r="CS113" s="420"/>
      <c r="CT113" s="420"/>
      <c r="CU113" s="420"/>
      <c r="CV113" s="420"/>
      <c r="CW113" s="420"/>
      <c r="CX113" s="420"/>
      <c r="CY113" s="420"/>
      <c r="CZ113" s="420"/>
      <c r="DA113" s="420"/>
      <c r="DB113" s="420"/>
      <c r="DC113" s="420"/>
      <c r="DD113" s="420"/>
      <c r="DE113" s="420"/>
      <c r="DF113" s="420"/>
      <c r="DG113" s="420"/>
      <c r="DH113" s="420"/>
      <c r="DI113" s="420"/>
      <c r="DJ113" s="420"/>
      <c r="DK113" s="420"/>
      <c r="DL113" s="420"/>
      <c r="DM113" s="420"/>
      <c r="DN113" s="420"/>
      <c r="DO113" s="420"/>
      <c r="DP113" s="420"/>
      <c r="DQ113" s="420"/>
      <c r="DR113" s="420"/>
      <c r="DS113" s="420"/>
      <c r="DT113" s="420"/>
      <c r="DU113" s="420"/>
      <c r="DV113" s="420"/>
      <c r="DW113" s="420"/>
      <c r="DX113" s="420"/>
      <c r="DY113" s="420"/>
      <c r="DZ113" s="420"/>
      <c r="EA113" s="420"/>
      <c r="EB113" s="420"/>
      <c r="EC113" s="420"/>
      <c r="ED113" s="420"/>
      <c r="EE113" s="420"/>
      <c r="EF113" s="420"/>
      <c r="EG113" s="420"/>
      <c r="EH113" s="420"/>
    </row>
    <row r="114" spans="45:138" s="270" customFormat="1" ht="15" x14ac:dyDescent="0.25">
      <c r="AS114" s="443"/>
      <c r="AT114" s="420"/>
      <c r="AU114" s="420"/>
      <c r="AV114" s="420"/>
      <c r="AW114" s="420"/>
      <c r="AX114" s="420"/>
      <c r="AY114" s="420"/>
      <c r="AZ114" s="420"/>
      <c r="BA114" s="420"/>
      <c r="BB114" s="420"/>
      <c r="BC114" s="420"/>
      <c r="BD114" s="420"/>
      <c r="BE114" s="420"/>
      <c r="BF114" s="420"/>
      <c r="BG114" s="420"/>
      <c r="BH114" s="420"/>
      <c r="BI114" s="420"/>
      <c r="BJ114" s="420"/>
      <c r="BK114" s="420"/>
      <c r="BL114" s="420"/>
      <c r="BM114" s="420"/>
      <c r="BN114" s="420"/>
      <c r="BO114" s="420"/>
      <c r="BP114" s="420"/>
      <c r="BQ114" s="420"/>
      <c r="BR114" s="420"/>
      <c r="BS114" s="420"/>
      <c r="BT114" s="420"/>
      <c r="BU114" s="420"/>
      <c r="BV114" s="420"/>
      <c r="BW114" s="420"/>
      <c r="BX114" s="420"/>
      <c r="BY114" s="420"/>
      <c r="BZ114" s="420"/>
      <c r="CA114" s="420"/>
      <c r="CB114" s="420"/>
      <c r="CC114" s="420"/>
      <c r="CD114" s="420"/>
      <c r="CE114" s="420"/>
      <c r="CF114" s="420"/>
      <c r="CG114" s="420"/>
      <c r="CH114" s="420"/>
      <c r="CI114" s="420"/>
      <c r="CJ114" s="420"/>
      <c r="CK114" s="420"/>
      <c r="CL114" s="420"/>
      <c r="CM114" s="420"/>
      <c r="CN114" s="420"/>
      <c r="CO114" s="420"/>
      <c r="CP114" s="420"/>
      <c r="CQ114" s="420"/>
      <c r="CR114" s="420"/>
      <c r="CS114" s="420"/>
      <c r="CT114" s="420"/>
      <c r="CU114" s="420"/>
      <c r="CV114" s="420"/>
      <c r="CW114" s="420"/>
      <c r="CX114" s="420"/>
      <c r="CY114" s="420"/>
      <c r="CZ114" s="420"/>
      <c r="DA114" s="420"/>
      <c r="DB114" s="420"/>
      <c r="DC114" s="420"/>
      <c r="DD114" s="420"/>
      <c r="DE114" s="420"/>
      <c r="DF114" s="420"/>
      <c r="DG114" s="420"/>
      <c r="DH114" s="420"/>
      <c r="DI114" s="420"/>
      <c r="DJ114" s="420"/>
      <c r="DK114" s="420"/>
      <c r="DL114" s="420"/>
      <c r="DM114" s="420"/>
      <c r="DN114" s="420"/>
      <c r="DO114" s="420"/>
      <c r="DP114" s="420"/>
      <c r="DQ114" s="420"/>
      <c r="DR114" s="420"/>
      <c r="DS114" s="420"/>
      <c r="DT114" s="420"/>
      <c r="DU114" s="420"/>
      <c r="DV114" s="420"/>
      <c r="DW114" s="420"/>
      <c r="DX114" s="420"/>
      <c r="DY114" s="420"/>
      <c r="DZ114" s="420"/>
      <c r="EA114" s="420"/>
      <c r="EB114" s="420"/>
      <c r="EC114" s="420"/>
      <c r="ED114" s="420"/>
      <c r="EE114" s="420"/>
      <c r="EF114" s="420"/>
      <c r="EG114" s="420"/>
      <c r="EH114" s="420"/>
    </row>
    <row r="115" spans="45:138" s="270" customFormat="1" ht="15" x14ac:dyDescent="0.25">
      <c r="AS115" s="443"/>
      <c r="AT115" s="420"/>
      <c r="AU115" s="420"/>
      <c r="AV115" s="420"/>
      <c r="AW115" s="420"/>
      <c r="AX115" s="420"/>
      <c r="AY115" s="420"/>
      <c r="AZ115" s="420"/>
      <c r="BA115" s="420"/>
      <c r="BB115" s="420"/>
      <c r="BC115" s="420"/>
      <c r="BD115" s="420"/>
      <c r="BE115" s="420"/>
      <c r="BF115" s="420"/>
      <c r="BG115" s="420"/>
      <c r="BH115" s="420"/>
      <c r="BI115" s="420"/>
      <c r="BJ115" s="420"/>
      <c r="BK115" s="420"/>
      <c r="BL115" s="420"/>
      <c r="BM115" s="420"/>
      <c r="BN115" s="420"/>
      <c r="BO115" s="420"/>
      <c r="BP115" s="420"/>
      <c r="BQ115" s="420"/>
      <c r="BR115" s="420"/>
      <c r="BS115" s="420"/>
      <c r="BT115" s="420"/>
      <c r="BU115" s="420"/>
      <c r="BV115" s="420"/>
      <c r="BW115" s="420"/>
      <c r="BX115" s="420"/>
      <c r="BY115" s="420"/>
      <c r="BZ115" s="420"/>
      <c r="CA115" s="420"/>
      <c r="CB115" s="420"/>
      <c r="CC115" s="420"/>
      <c r="CD115" s="420"/>
      <c r="CE115" s="420"/>
      <c r="CF115" s="420"/>
      <c r="CG115" s="420"/>
      <c r="CH115" s="420"/>
      <c r="CI115" s="420"/>
      <c r="CJ115" s="420"/>
      <c r="CK115" s="420"/>
      <c r="CL115" s="420"/>
      <c r="CM115" s="420"/>
      <c r="CN115" s="420"/>
      <c r="CO115" s="420"/>
      <c r="CP115" s="420"/>
      <c r="CQ115" s="420"/>
      <c r="CR115" s="420"/>
      <c r="CS115" s="420"/>
      <c r="CT115" s="420"/>
      <c r="CU115" s="420"/>
      <c r="CV115" s="420"/>
      <c r="CW115" s="420"/>
      <c r="CX115" s="420"/>
      <c r="CY115" s="420"/>
      <c r="CZ115" s="420"/>
      <c r="DA115" s="420"/>
      <c r="DB115" s="420"/>
      <c r="DC115" s="420"/>
      <c r="DD115" s="420"/>
      <c r="DE115" s="420"/>
      <c r="DF115" s="420"/>
      <c r="DG115" s="420"/>
      <c r="DH115" s="420"/>
      <c r="DI115" s="420"/>
      <c r="DJ115" s="420"/>
      <c r="DK115" s="420"/>
      <c r="DL115" s="420"/>
      <c r="DM115" s="420"/>
      <c r="DN115" s="420"/>
      <c r="DO115" s="420"/>
      <c r="DP115" s="420"/>
      <c r="DQ115" s="420"/>
      <c r="DR115" s="420"/>
      <c r="DS115" s="420"/>
      <c r="DT115" s="420"/>
      <c r="DU115" s="420"/>
      <c r="DV115" s="420"/>
      <c r="DW115" s="420"/>
      <c r="DX115" s="420"/>
      <c r="DY115" s="420"/>
      <c r="DZ115" s="420"/>
      <c r="EA115" s="420"/>
      <c r="EB115" s="420"/>
      <c r="EC115" s="420"/>
      <c r="ED115" s="420"/>
      <c r="EE115" s="420"/>
      <c r="EF115" s="420"/>
      <c r="EG115" s="420"/>
      <c r="EH115" s="420"/>
    </row>
    <row r="116" spans="45:138" s="270" customFormat="1" ht="15" x14ac:dyDescent="0.25">
      <c r="AS116" s="443"/>
      <c r="AT116" s="420"/>
      <c r="AU116" s="420"/>
      <c r="AV116" s="420"/>
      <c r="AW116" s="420"/>
      <c r="AX116" s="420"/>
      <c r="AY116" s="420"/>
      <c r="AZ116" s="420"/>
      <c r="BA116" s="420"/>
      <c r="BB116" s="420"/>
      <c r="BC116" s="420"/>
      <c r="BD116" s="420"/>
      <c r="BE116" s="420"/>
      <c r="BF116" s="420"/>
      <c r="BG116" s="420"/>
      <c r="BH116" s="420"/>
      <c r="BI116" s="420"/>
      <c r="BJ116" s="420"/>
      <c r="BK116" s="420"/>
      <c r="BL116" s="420"/>
      <c r="BM116" s="420"/>
      <c r="BN116" s="420"/>
      <c r="BO116" s="420"/>
      <c r="BP116" s="420"/>
      <c r="BQ116" s="420"/>
      <c r="BR116" s="420"/>
      <c r="BS116" s="420"/>
      <c r="BT116" s="420"/>
      <c r="BU116" s="420"/>
      <c r="BV116" s="420"/>
      <c r="BW116" s="420"/>
      <c r="BX116" s="420"/>
      <c r="BY116" s="420"/>
      <c r="BZ116" s="420"/>
      <c r="CA116" s="420"/>
      <c r="CB116" s="420"/>
      <c r="CC116" s="420"/>
      <c r="CD116" s="420"/>
      <c r="CE116" s="420"/>
      <c r="CF116" s="420"/>
      <c r="CG116" s="420"/>
      <c r="CH116" s="420"/>
      <c r="CI116" s="420"/>
      <c r="CJ116" s="420"/>
      <c r="CK116" s="420"/>
      <c r="CL116" s="420"/>
      <c r="CM116" s="420"/>
      <c r="CN116" s="420"/>
      <c r="CO116" s="420"/>
      <c r="CP116" s="420"/>
      <c r="CQ116" s="420"/>
      <c r="CR116" s="420"/>
      <c r="CS116" s="420"/>
      <c r="CT116" s="420"/>
      <c r="CU116" s="420"/>
      <c r="CV116" s="420"/>
      <c r="CW116" s="420"/>
      <c r="CX116" s="420"/>
      <c r="CY116" s="420"/>
      <c r="CZ116" s="420"/>
      <c r="DA116" s="420"/>
      <c r="DB116" s="420"/>
      <c r="DC116" s="420"/>
      <c r="DD116" s="420"/>
      <c r="DE116" s="420"/>
      <c r="DF116" s="420"/>
      <c r="DG116" s="420"/>
      <c r="DH116" s="420"/>
      <c r="DI116" s="420"/>
      <c r="DJ116" s="420"/>
      <c r="DK116" s="420"/>
      <c r="DL116" s="420"/>
      <c r="DM116" s="420"/>
      <c r="DN116" s="420"/>
      <c r="DO116" s="420"/>
      <c r="DP116" s="420"/>
      <c r="DQ116" s="420"/>
      <c r="DR116" s="420"/>
      <c r="DS116" s="420"/>
      <c r="DT116" s="420"/>
      <c r="DU116" s="420"/>
      <c r="DV116" s="420"/>
      <c r="DW116" s="420"/>
      <c r="DX116" s="420"/>
      <c r="DY116" s="420"/>
      <c r="DZ116" s="420"/>
      <c r="EA116" s="420"/>
      <c r="EB116" s="420"/>
      <c r="EC116" s="420"/>
      <c r="ED116" s="420"/>
      <c r="EE116" s="420"/>
      <c r="EF116" s="420"/>
      <c r="EG116" s="420"/>
      <c r="EH116" s="420"/>
    </row>
    <row r="117" spans="45:138" s="270" customFormat="1" ht="15" x14ac:dyDescent="0.25">
      <c r="AS117" s="443"/>
      <c r="AT117" s="420"/>
      <c r="AU117" s="420"/>
      <c r="AV117" s="420"/>
      <c r="AW117" s="420"/>
      <c r="AX117" s="420"/>
      <c r="AY117" s="420"/>
      <c r="AZ117" s="420"/>
      <c r="BA117" s="420"/>
      <c r="BB117" s="420"/>
      <c r="BC117" s="420"/>
      <c r="BD117" s="420"/>
      <c r="BE117" s="420"/>
      <c r="BF117" s="420"/>
      <c r="BG117" s="420"/>
      <c r="BH117" s="420"/>
      <c r="BI117" s="420"/>
      <c r="BJ117" s="420"/>
      <c r="BK117" s="420"/>
      <c r="BL117" s="420"/>
      <c r="BM117" s="420"/>
      <c r="BN117" s="420"/>
      <c r="BO117" s="420"/>
      <c r="BP117" s="420"/>
      <c r="BQ117" s="420"/>
      <c r="BR117" s="420"/>
      <c r="BS117" s="420"/>
      <c r="BT117" s="420"/>
      <c r="BU117" s="420"/>
      <c r="BV117" s="420"/>
      <c r="BW117" s="420"/>
      <c r="BX117" s="420"/>
      <c r="BY117" s="420"/>
      <c r="BZ117" s="420"/>
      <c r="CA117" s="420"/>
      <c r="CB117" s="420"/>
      <c r="CC117" s="420"/>
      <c r="CD117" s="420"/>
      <c r="CE117" s="420"/>
      <c r="CF117" s="420"/>
      <c r="CG117" s="420"/>
      <c r="CH117" s="420"/>
      <c r="CI117" s="420"/>
      <c r="CJ117" s="420"/>
      <c r="CK117" s="420"/>
      <c r="CL117" s="420"/>
      <c r="CM117" s="420"/>
      <c r="CN117" s="420"/>
      <c r="CO117" s="420"/>
      <c r="CP117" s="420"/>
      <c r="CQ117" s="420"/>
      <c r="CR117" s="420"/>
      <c r="CS117" s="420"/>
      <c r="CT117" s="420"/>
      <c r="CU117" s="420"/>
      <c r="CV117" s="420"/>
      <c r="CW117" s="420"/>
      <c r="CX117" s="420"/>
      <c r="CY117" s="420"/>
      <c r="CZ117" s="420"/>
      <c r="DA117" s="420"/>
      <c r="DB117" s="420"/>
      <c r="DC117" s="420"/>
      <c r="DD117" s="420"/>
      <c r="DE117" s="420"/>
      <c r="DF117" s="420"/>
      <c r="DG117" s="420"/>
      <c r="DH117" s="420"/>
      <c r="DI117" s="420"/>
      <c r="DJ117" s="420"/>
      <c r="DK117" s="420"/>
      <c r="DL117" s="420"/>
      <c r="DM117" s="420"/>
      <c r="DN117" s="420"/>
      <c r="DO117" s="420"/>
      <c r="DP117" s="420"/>
      <c r="DQ117" s="420"/>
      <c r="DR117" s="420"/>
      <c r="DS117" s="420"/>
      <c r="DT117" s="420"/>
      <c r="DU117" s="420"/>
      <c r="DV117" s="420"/>
      <c r="DW117" s="420"/>
      <c r="DX117" s="420"/>
      <c r="DY117" s="420"/>
      <c r="DZ117" s="420"/>
      <c r="EA117" s="420"/>
      <c r="EB117" s="420"/>
      <c r="EC117" s="420"/>
      <c r="ED117" s="420"/>
      <c r="EE117" s="420"/>
      <c r="EF117" s="420"/>
      <c r="EG117" s="420"/>
      <c r="EH117" s="420"/>
    </row>
    <row r="118" spans="45:138" s="270" customFormat="1" ht="15" x14ac:dyDescent="0.25">
      <c r="AS118" s="443"/>
      <c r="AT118" s="420"/>
      <c r="AU118" s="420"/>
      <c r="AV118" s="420"/>
      <c r="AW118" s="420"/>
      <c r="AX118" s="420"/>
      <c r="AY118" s="420"/>
      <c r="AZ118" s="420"/>
      <c r="BA118" s="420"/>
      <c r="BB118" s="420"/>
      <c r="BC118" s="420"/>
      <c r="BD118" s="420"/>
      <c r="BE118" s="420"/>
      <c r="BF118" s="420"/>
      <c r="BG118" s="420"/>
      <c r="BH118" s="420"/>
      <c r="BI118" s="420"/>
      <c r="BJ118" s="420"/>
      <c r="BK118" s="420"/>
      <c r="BL118" s="420"/>
      <c r="BM118" s="420"/>
      <c r="BN118" s="420"/>
      <c r="BO118" s="420"/>
      <c r="BP118" s="420"/>
      <c r="BQ118" s="420"/>
      <c r="BR118" s="420"/>
      <c r="BS118" s="420"/>
      <c r="BT118" s="420"/>
      <c r="BU118" s="420"/>
      <c r="BV118" s="420"/>
      <c r="BW118" s="420"/>
      <c r="BX118" s="420"/>
      <c r="BY118" s="420"/>
      <c r="BZ118" s="420"/>
      <c r="CA118" s="420"/>
      <c r="CB118" s="420"/>
      <c r="CC118" s="420"/>
      <c r="CD118" s="420"/>
      <c r="CE118" s="420"/>
      <c r="CF118" s="420"/>
      <c r="CG118" s="420"/>
      <c r="CH118" s="420"/>
      <c r="CI118" s="420"/>
      <c r="CJ118" s="420"/>
      <c r="CK118" s="420"/>
      <c r="CL118" s="420"/>
      <c r="CM118" s="420"/>
      <c r="CN118" s="420"/>
      <c r="CO118" s="420"/>
      <c r="CP118" s="420"/>
      <c r="CQ118" s="420"/>
      <c r="CR118" s="420"/>
      <c r="CS118" s="420"/>
      <c r="CT118" s="420"/>
      <c r="CU118" s="420"/>
      <c r="CV118" s="420"/>
      <c r="CW118" s="420"/>
      <c r="CX118" s="420"/>
      <c r="CY118" s="420"/>
      <c r="CZ118" s="420"/>
      <c r="DA118" s="420"/>
      <c r="DB118" s="420"/>
      <c r="DC118" s="420"/>
      <c r="DD118" s="420"/>
      <c r="DE118" s="420"/>
      <c r="DF118" s="420"/>
      <c r="DG118" s="420"/>
      <c r="DH118" s="420"/>
      <c r="DI118" s="420"/>
      <c r="DJ118" s="420"/>
      <c r="DK118" s="420"/>
      <c r="DL118" s="420"/>
      <c r="DM118" s="420"/>
      <c r="DN118" s="420"/>
      <c r="DO118" s="420"/>
      <c r="DP118" s="420"/>
      <c r="DQ118" s="420"/>
      <c r="DR118" s="420"/>
      <c r="DS118" s="420"/>
      <c r="DT118" s="420"/>
      <c r="DU118" s="420"/>
      <c r="DV118" s="420"/>
      <c r="DW118" s="420"/>
      <c r="DX118" s="420"/>
      <c r="DY118" s="420"/>
      <c r="DZ118" s="420"/>
      <c r="EA118" s="420"/>
      <c r="EB118" s="420"/>
      <c r="EC118" s="420"/>
      <c r="ED118" s="420"/>
      <c r="EE118" s="420"/>
      <c r="EF118" s="420"/>
      <c r="EG118" s="420"/>
      <c r="EH118" s="420"/>
    </row>
    <row r="119" spans="45:138" s="270" customFormat="1" ht="15" x14ac:dyDescent="0.25">
      <c r="AS119" s="443"/>
      <c r="AT119" s="420"/>
      <c r="AU119" s="420"/>
      <c r="AV119" s="420"/>
      <c r="AW119" s="420"/>
      <c r="AX119" s="420"/>
      <c r="AY119" s="420"/>
      <c r="AZ119" s="420"/>
      <c r="BA119" s="420"/>
      <c r="BB119" s="420"/>
      <c r="BC119" s="420"/>
      <c r="BD119" s="420"/>
      <c r="BE119" s="420"/>
      <c r="BF119" s="420"/>
      <c r="BG119" s="420"/>
      <c r="BH119" s="420"/>
      <c r="BI119" s="420"/>
      <c r="BJ119" s="420"/>
      <c r="BK119" s="420"/>
      <c r="BL119" s="420"/>
      <c r="BM119" s="420"/>
      <c r="BN119" s="420"/>
      <c r="BO119" s="420"/>
      <c r="BP119" s="420"/>
      <c r="BQ119" s="420"/>
      <c r="BR119" s="420"/>
      <c r="BS119" s="420"/>
      <c r="BT119" s="420"/>
      <c r="BU119" s="420"/>
      <c r="BV119" s="420"/>
      <c r="BW119" s="420"/>
      <c r="BX119" s="420"/>
      <c r="BY119" s="420"/>
      <c r="BZ119" s="420"/>
      <c r="CA119" s="420"/>
      <c r="CB119" s="420"/>
      <c r="CC119" s="420"/>
      <c r="CD119" s="420"/>
      <c r="CE119" s="420"/>
      <c r="CF119" s="420"/>
      <c r="CG119" s="420"/>
      <c r="CH119" s="420"/>
      <c r="CI119" s="420"/>
      <c r="CJ119" s="420"/>
      <c r="CK119" s="420"/>
      <c r="CL119" s="420"/>
      <c r="CM119" s="420"/>
      <c r="CN119" s="420"/>
      <c r="CO119" s="420"/>
      <c r="CP119" s="420"/>
      <c r="CQ119" s="420"/>
      <c r="CR119" s="420"/>
      <c r="CS119" s="420"/>
      <c r="CT119" s="420"/>
      <c r="CU119" s="420"/>
      <c r="CV119" s="420"/>
      <c r="CW119" s="420"/>
      <c r="CX119" s="420"/>
      <c r="CY119" s="420"/>
      <c r="CZ119" s="420"/>
      <c r="DA119" s="420"/>
      <c r="DB119" s="420"/>
      <c r="DC119" s="420"/>
      <c r="DD119" s="420"/>
      <c r="DE119" s="420"/>
      <c r="DF119" s="420"/>
      <c r="DG119" s="420"/>
      <c r="DH119" s="420"/>
      <c r="DI119" s="420"/>
      <c r="DJ119" s="420"/>
      <c r="DK119" s="420"/>
      <c r="DL119" s="420"/>
      <c r="DM119" s="420"/>
      <c r="DN119" s="420"/>
      <c r="DO119" s="420"/>
      <c r="DP119" s="420"/>
      <c r="DQ119" s="420"/>
      <c r="DR119" s="420"/>
      <c r="DS119" s="420"/>
      <c r="DT119" s="420"/>
      <c r="DU119" s="420"/>
      <c r="DV119" s="420"/>
      <c r="DW119" s="420"/>
      <c r="DX119" s="420"/>
      <c r="DY119" s="420"/>
      <c r="DZ119" s="420"/>
      <c r="EA119" s="420"/>
      <c r="EB119" s="420"/>
      <c r="EC119" s="420"/>
      <c r="ED119" s="420"/>
      <c r="EE119" s="420"/>
      <c r="EF119" s="420"/>
      <c r="EG119" s="420"/>
      <c r="EH119" s="420"/>
    </row>
    <row r="120" spans="45:138" s="270" customFormat="1" ht="15" x14ac:dyDescent="0.25">
      <c r="AS120" s="443"/>
      <c r="AT120" s="420"/>
      <c r="AU120" s="420"/>
      <c r="AV120" s="420"/>
      <c r="AW120" s="420"/>
      <c r="AX120" s="420"/>
      <c r="AY120" s="420"/>
      <c r="AZ120" s="420"/>
      <c r="BA120" s="420"/>
      <c r="BB120" s="420"/>
      <c r="BC120" s="420"/>
      <c r="BD120" s="420"/>
      <c r="BE120" s="420"/>
      <c r="BF120" s="420"/>
      <c r="BG120" s="420"/>
      <c r="BH120" s="420"/>
      <c r="BI120" s="420"/>
      <c r="BJ120" s="420"/>
      <c r="BK120" s="420"/>
      <c r="BL120" s="420"/>
      <c r="BM120" s="420"/>
      <c r="BN120" s="420"/>
      <c r="BO120" s="420"/>
      <c r="BP120" s="420"/>
      <c r="BQ120" s="420"/>
      <c r="BR120" s="420"/>
      <c r="BS120" s="420"/>
      <c r="BT120" s="420"/>
      <c r="BU120" s="420"/>
      <c r="BV120" s="420"/>
      <c r="BW120" s="420"/>
      <c r="BX120" s="420"/>
      <c r="BY120" s="420"/>
      <c r="BZ120" s="420"/>
      <c r="CA120" s="420"/>
      <c r="CB120" s="420"/>
      <c r="CC120" s="420"/>
      <c r="CD120" s="420"/>
      <c r="CE120" s="420"/>
      <c r="CF120" s="420"/>
      <c r="CG120" s="420"/>
      <c r="CH120" s="420"/>
      <c r="CI120" s="420"/>
      <c r="CJ120" s="420"/>
      <c r="CK120" s="420"/>
      <c r="CL120" s="420"/>
      <c r="CM120" s="420"/>
      <c r="CN120" s="420"/>
      <c r="CO120" s="420"/>
      <c r="CP120" s="420"/>
      <c r="CQ120" s="420"/>
      <c r="CR120" s="420"/>
      <c r="CS120" s="420"/>
      <c r="CT120" s="420"/>
      <c r="CU120" s="420"/>
      <c r="CV120" s="420"/>
      <c r="CW120" s="420"/>
      <c r="CX120" s="420"/>
      <c r="CY120" s="420"/>
      <c r="CZ120" s="420"/>
      <c r="DA120" s="420"/>
      <c r="DB120" s="420"/>
      <c r="DC120" s="420"/>
      <c r="DD120" s="420"/>
      <c r="DE120" s="420"/>
      <c r="DF120" s="420"/>
      <c r="DG120" s="420"/>
      <c r="DH120" s="420"/>
      <c r="DI120" s="420"/>
      <c r="DJ120" s="420"/>
      <c r="DK120" s="420"/>
      <c r="DL120" s="420"/>
      <c r="DM120" s="420"/>
      <c r="DN120" s="420"/>
      <c r="DO120" s="420"/>
      <c r="DP120" s="420"/>
      <c r="DQ120" s="420"/>
      <c r="DR120" s="420"/>
      <c r="DS120" s="420"/>
      <c r="DT120" s="420"/>
      <c r="DU120" s="420"/>
      <c r="DV120" s="420"/>
      <c r="DW120" s="420"/>
      <c r="DX120" s="420"/>
      <c r="DY120" s="420"/>
      <c r="DZ120" s="420"/>
      <c r="EA120" s="420"/>
      <c r="EB120" s="420"/>
      <c r="EC120" s="420"/>
      <c r="ED120" s="420"/>
      <c r="EE120" s="420"/>
      <c r="EF120" s="420"/>
      <c r="EG120" s="420"/>
      <c r="EH120" s="420"/>
    </row>
    <row r="121" spans="45:138" s="270" customFormat="1" ht="15" x14ac:dyDescent="0.25">
      <c r="AS121" s="443"/>
      <c r="AT121" s="420"/>
      <c r="AU121" s="420"/>
      <c r="AV121" s="420"/>
      <c r="AW121" s="420"/>
      <c r="AX121" s="420"/>
      <c r="AY121" s="420"/>
      <c r="AZ121" s="420"/>
      <c r="BA121" s="420"/>
      <c r="BB121" s="420"/>
      <c r="BC121" s="420"/>
      <c r="BD121" s="420"/>
      <c r="BE121" s="420"/>
      <c r="BF121" s="420"/>
      <c r="BG121" s="420"/>
      <c r="BH121" s="420"/>
      <c r="BI121" s="420"/>
      <c r="BJ121" s="420"/>
      <c r="BK121" s="420"/>
      <c r="BL121" s="420"/>
      <c r="BM121" s="420"/>
      <c r="BN121" s="420"/>
      <c r="BO121" s="420"/>
      <c r="BP121" s="420"/>
      <c r="BQ121" s="420"/>
      <c r="BR121" s="420"/>
      <c r="BS121" s="420"/>
      <c r="BT121" s="420"/>
      <c r="BU121" s="420"/>
      <c r="BV121" s="420"/>
      <c r="BW121" s="420"/>
      <c r="BX121" s="420"/>
      <c r="BY121" s="420"/>
      <c r="BZ121" s="420"/>
      <c r="CA121" s="420"/>
      <c r="CB121" s="420"/>
      <c r="CC121" s="420"/>
      <c r="CD121" s="420"/>
      <c r="CE121" s="420"/>
      <c r="CF121" s="420"/>
      <c r="CG121" s="420"/>
      <c r="CH121" s="420"/>
      <c r="CI121" s="420"/>
      <c r="CJ121" s="420"/>
      <c r="CK121" s="420"/>
      <c r="CL121" s="420"/>
      <c r="CM121" s="420"/>
      <c r="CN121" s="420"/>
      <c r="CO121" s="420"/>
      <c r="CP121" s="420"/>
      <c r="CQ121" s="420"/>
      <c r="CR121" s="420"/>
      <c r="CS121" s="420"/>
      <c r="CT121" s="420"/>
      <c r="CU121" s="420"/>
      <c r="CV121" s="420"/>
      <c r="CW121" s="420"/>
      <c r="CX121" s="420"/>
      <c r="CY121" s="420"/>
      <c r="CZ121" s="420"/>
      <c r="DA121" s="420"/>
      <c r="DB121" s="420"/>
      <c r="DC121" s="420"/>
      <c r="DD121" s="420"/>
      <c r="DE121" s="420"/>
      <c r="DF121" s="420"/>
      <c r="DG121" s="420"/>
      <c r="DH121" s="420"/>
      <c r="DI121" s="420"/>
      <c r="DJ121" s="420"/>
      <c r="DK121" s="420"/>
      <c r="DL121" s="420"/>
      <c r="DM121" s="420"/>
      <c r="DN121" s="420"/>
      <c r="DO121" s="420"/>
      <c r="DP121" s="420"/>
      <c r="DQ121" s="420"/>
      <c r="DR121" s="420"/>
      <c r="DS121" s="420"/>
      <c r="DT121" s="420"/>
      <c r="DU121" s="420"/>
      <c r="DV121" s="420"/>
      <c r="DW121" s="420"/>
      <c r="DX121" s="420"/>
      <c r="DY121" s="420"/>
      <c r="DZ121" s="420"/>
      <c r="EA121" s="420"/>
      <c r="EB121" s="420"/>
      <c r="EC121" s="420"/>
      <c r="ED121" s="420"/>
      <c r="EE121" s="420"/>
      <c r="EF121" s="420"/>
      <c r="EG121" s="420"/>
      <c r="EH121" s="420"/>
    </row>
    <row r="122" spans="45:138" s="270" customFormat="1" ht="15" x14ac:dyDescent="0.25">
      <c r="AS122" s="443"/>
      <c r="AT122" s="420"/>
      <c r="AU122" s="420"/>
      <c r="AV122" s="420"/>
      <c r="AW122" s="420"/>
      <c r="AX122" s="420"/>
      <c r="AY122" s="420"/>
      <c r="AZ122" s="420"/>
      <c r="BA122" s="420"/>
      <c r="BB122" s="420"/>
      <c r="BC122" s="420"/>
      <c r="BD122" s="420"/>
      <c r="BE122" s="420"/>
      <c r="BF122" s="420"/>
      <c r="BG122" s="420"/>
      <c r="BH122" s="420"/>
      <c r="BI122" s="420"/>
      <c r="BJ122" s="420"/>
      <c r="BK122" s="420"/>
      <c r="BL122" s="420"/>
      <c r="BM122" s="420"/>
      <c r="BN122" s="420"/>
      <c r="BO122" s="420"/>
      <c r="BP122" s="420"/>
      <c r="BQ122" s="420"/>
      <c r="BR122" s="420"/>
      <c r="BS122" s="420"/>
      <c r="BT122" s="420"/>
      <c r="BU122" s="420"/>
      <c r="BV122" s="420"/>
      <c r="BW122" s="420"/>
      <c r="BX122" s="420"/>
      <c r="BY122" s="420"/>
      <c r="BZ122" s="420"/>
      <c r="CA122" s="420"/>
      <c r="CB122" s="420"/>
      <c r="CC122" s="420"/>
      <c r="CD122" s="420"/>
      <c r="CE122" s="420"/>
      <c r="CF122" s="420"/>
      <c r="CG122" s="420"/>
      <c r="CH122" s="420"/>
      <c r="CI122" s="420"/>
      <c r="CJ122" s="420"/>
      <c r="CK122" s="420"/>
      <c r="CL122" s="420"/>
      <c r="CM122" s="420"/>
      <c r="CN122" s="420"/>
      <c r="CO122" s="420"/>
      <c r="CP122" s="420"/>
      <c r="CQ122" s="420"/>
      <c r="CR122" s="420"/>
      <c r="CS122" s="420"/>
      <c r="CT122" s="420"/>
      <c r="CU122" s="420"/>
      <c r="CV122" s="420"/>
      <c r="CW122" s="420"/>
      <c r="CX122" s="420"/>
      <c r="CY122" s="420"/>
      <c r="CZ122" s="420"/>
      <c r="DA122" s="420"/>
      <c r="DB122" s="420"/>
      <c r="DC122" s="420"/>
      <c r="DD122" s="420"/>
      <c r="DE122" s="420"/>
      <c r="DF122" s="420"/>
      <c r="DG122" s="420"/>
      <c r="DH122" s="420"/>
      <c r="DI122" s="420"/>
      <c r="DJ122" s="420"/>
      <c r="DK122" s="420"/>
      <c r="DL122" s="420"/>
      <c r="DM122" s="420"/>
      <c r="DN122" s="420"/>
      <c r="DO122" s="420"/>
      <c r="DP122" s="420"/>
      <c r="DQ122" s="420"/>
      <c r="DR122" s="420"/>
      <c r="DS122" s="420"/>
      <c r="DT122" s="420"/>
      <c r="DU122" s="420"/>
      <c r="DV122" s="420"/>
      <c r="DW122" s="420"/>
      <c r="DX122" s="420"/>
      <c r="DY122" s="420"/>
      <c r="DZ122" s="420"/>
      <c r="EA122" s="420"/>
      <c r="EB122" s="420"/>
      <c r="EC122" s="420"/>
      <c r="ED122" s="420"/>
      <c r="EE122" s="420"/>
      <c r="EF122" s="420"/>
      <c r="EG122" s="420"/>
      <c r="EH122" s="420"/>
    </row>
    <row r="123" spans="45:138" s="270" customFormat="1" ht="15" x14ac:dyDescent="0.25">
      <c r="AS123" s="443"/>
      <c r="AT123" s="420"/>
      <c r="AU123" s="420"/>
      <c r="AV123" s="420"/>
      <c r="AW123" s="420"/>
      <c r="AX123" s="420"/>
      <c r="AY123" s="420"/>
      <c r="AZ123" s="420"/>
      <c r="BA123" s="420"/>
      <c r="BB123" s="420"/>
      <c r="BC123" s="420"/>
      <c r="BD123" s="420"/>
      <c r="BE123" s="420"/>
      <c r="BF123" s="420"/>
      <c r="BG123" s="420"/>
      <c r="BH123" s="420"/>
      <c r="BI123" s="420"/>
      <c r="BJ123" s="420"/>
      <c r="BK123" s="420"/>
      <c r="BL123" s="420"/>
      <c r="BM123" s="420"/>
      <c r="BN123" s="420"/>
      <c r="BO123" s="420"/>
      <c r="BP123" s="420"/>
      <c r="BQ123" s="420"/>
      <c r="BR123" s="420"/>
      <c r="BS123" s="420"/>
      <c r="BT123" s="420"/>
      <c r="BU123" s="420"/>
      <c r="BV123" s="420"/>
      <c r="BW123" s="420"/>
      <c r="BX123" s="420"/>
      <c r="BY123" s="420"/>
      <c r="BZ123" s="420"/>
      <c r="CA123" s="420"/>
      <c r="CB123" s="420"/>
      <c r="CC123" s="420"/>
      <c r="CD123" s="420"/>
      <c r="CE123" s="420"/>
      <c r="CF123" s="420"/>
      <c r="CG123" s="420"/>
      <c r="CH123" s="420"/>
      <c r="CI123" s="420"/>
      <c r="CJ123" s="420"/>
      <c r="CK123" s="420"/>
      <c r="CL123" s="420"/>
      <c r="CM123" s="420"/>
      <c r="CN123" s="420"/>
      <c r="CO123" s="420"/>
      <c r="CP123" s="420"/>
      <c r="CQ123" s="420"/>
      <c r="CR123" s="420"/>
      <c r="CS123" s="420"/>
      <c r="CT123" s="420"/>
      <c r="CU123" s="420"/>
      <c r="CV123" s="420"/>
      <c r="CW123" s="420"/>
      <c r="CX123" s="420"/>
      <c r="CY123" s="420"/>
      <c r="CZ123" s="420"/>
      <c r="DA123" s="420"/>
      <c r="DB123" s="420"/>
      <c r="DC123" s="420"/>
      <c r="DD123" s="420"/>
      <c r="DE123" s="420"/>
      <c r="DF123" s="420"/>
      <c r="DG123" s="420"/>
      <c r="DH123" s="420"/>
      <c r="DI123" s="420"/>
      <c r="DJ123" s="420"/>
      <c r="DK123" s="420"/>
      <c r="DL123" s="420"/>
      <c r="DM123" s="420"/>
      <c r="DN123" s="420"/>
      <c r="DO123" s="420"/>
      <c r="DP123" s="420"/>
      <c r="DQ123" s="420"/>
      <c r="DR123" s="420"/>
      <c r="DS123" s="420"/>
      <c r="DT123" s="420"/>
      <c r="DU123" s="420"/>
      <c r="DV123" s="420"/>
      <c r="DW123" s="420"/>
      <c r="DX123" s="420"/>
      <c r="DY123" s="420"/>
      <c r="DZ123" s="420"/>
      <c r="EA123" s="420"/>
      <c r="EB123" s="420"/>
      <c r="EC123" s="420"/>
      <c r="ED123" s="420"/>
      <c r="EE123" s="420"/>
      <c r="EF123" s="420"/>
      <c r="EG123" s="420"/>
      <c r="EH123" s="420"/>
    </row>
    <row r="124" spans="45:138" s="270" customFormat="1" ht="15" x14ac:dyDescent="0.25">
      <c r="AS124" s="443"/>
      <c r="AT124" s="420"/>
      <c r="AU124" s="420"/>
      <c r="AV124" s="420"/>
      <c r="AW124" s="420"/>
      <c r="AX124" s="420"/>
      <c r="AY124" s="420"/>
      <c r="AZ124" s="420"/>
      <c r="BA124" s="420"/>
      <c r="BB124" s="420"/>
      <c r="BC124" s="420"/>
      <c r="BD124" s="420"/>
      <c r="BE124" s="420"/>
      <c r="BF124" s="420"/>
      <c r="BG124" s="420"/>
      <c r="BH124" s="420"/>
      <c r="BI124" s="420"/>
      <c r="BJ124" s="420"/>
      <c r="BK124" s="420"/>
      <c r="BL124" s="420"/>
      <c r="BM124" s="420"/>
      <c r="BN124" s="420"/>
      <c r="BO124" s="420"/>
      <c r="BP124" s="420"/>
      <c r="BQ124" s="420"/>
      <c r="BR124" s="420"/>
      <c r="BS124" s="420"/>
      <c r="BT124" s="420"/>
      <c r="BU124" s="420"/>
      <c r="BV124" s="420"/>
      <c r="BW124" s="420"/>
      <c r="BX124" s="420"/>
      <c r="BY124" s="420"/>
      <c r="BZ124" s="420"/>
      <c r="CA124" s="420"/>
      <c r="CB124" s="420"/>
      <c r="CC124" s="420"/>
      <c r="CD124" s="420"/>
      <c r="CE124" s="420"/>
      <c r="CF124" s="420"/>
      <c r="CG124" s="420"/>
      <c r="CH124" s="420"/>
      <c r="CI124" s="420"/>
      <c r="CJ124" s="420"/>
      <c r="CK124" s="420"/>
      <c r="CL124" s="420"/>
      <c r="CM124" s="420"/>
      <c r="CN124" s="420"/>
      <c r="CO124" s="420"/>
      <c r="CP124" s="420"/>
      <c r="CQ124" s="420"/>
      <c r="CR124" s="420"/>
      <c r="CS124" s="420"/>
      <c r="CT124" s="420"/>
      <c r="CU124" s="420"/>
      <c r="CV124" s="420"/>
      <c r="CW124" s="420"/>
      <c r="CX124" s="420"/>
      <c r="CY124" s="420"/>
      <c r="CZ124" s="420"/>
      <c r="DA124" s="420"/>
      <c r="DB124" s="420"/>
      <c r="DC124" s="420"/>
      <c r="DD124" s="420"/>
      <c r="DE124" s="420"/>
      <c r="DF124" s="420"/>
      <c r="DG124" s="420"/>
      <c r="DH124" s="420"/>
      <c r="DI124" s="420"/>
      <c r="DJ124" s="420"/>
      <c r="DK124" s="420"/>
      <c r="DL124" s="420"/>
      <c r="DM124" s="420"/>
      <c r="DN124" s="420"/>
      <c r="DO124" s="420"/>
      <c r="DP124" s="420"/>
      <c r="DQ124" s="420"/>
      <c r="DR124" s="420"/>
      <c r="DS124" s="420"/>
      <c r="DT124" s="420"/>
      <c r="DU124" s="420"/>
      <c r="DV124" s="420"/>
      <c r="DW124" s="420"/>
      <c r="DX124" s="420"/>
      <c r="DY124" s="420"/>
      <c r="DZ124" s="420"/>
      <c r="EA124" s="420"/>
      <c r="EB124" s="420"/>
      <c r="EC124" s="420"/>
      <c r="ED124" s="420"/>
      <c r="EE124" s="420"/>
      <c r="EF124" s="420"/>
      <c r="EG124" s="420"/>
      <c r="EH124" s="420"/>
    </row>
    <row r="125" spans="45:138" s="270" customFormat="1" ht="15" x14ac:dyDescent="0.25">
      <c r="AS125" s="443"/>
      <c r="AT125" s="420"/>
      <c r="AU125" s="420"/>
      <c r="AV125" s="420"/>
      <c r="AW125" s="420"/>
      <c r="AX125" s="420"/>
      <c r="AY125" s="420"/>
      <c r="AZ125" s="420"/>
      <c r="BA125" s="420"/>
      <c r="BB125" s="420"/>
      <c r="BC125" s="420"/>
      <c r="BD125" s="420"/>
      <c r="BE125" s="420"/>
      <c r="BF125" s="420"/>
      <c r="BG125" s="420"/>
      <c r="BH125" s="420"/>
      <c r="BI125" s="420"/>
      <c r="BJ125" s="420"/>
      <c r="BK125" s="420"/>
      <c r="BL125" s="420"/>
      <c r="BM125" s="420"/>
      <c r="BN125" s="420"/>
      <c r="BO125" s="420"/>
      <c r="BP125" s="420"/>
      <c r="BQ125" s="420"/>
      <c r="BR125" s="420"/>
      <c r="BS125" s="420"/>
      <c r="BT125" s="420"/>
      <c r="BU125" s="420"/>
      <c r="BV125" s="420"/>
      <c r="BW125" s="420"/>
      <c r="BX125" s="420"/>
      <c r="BY125" s="420"/>
      <c r="BZ125" s="420"/>
      <c r="CA125" s="420"/>
      <c r="CB125" s="420"/>
      <c r="CC125" s="420"/>
      <c r="CD125" s="420"/>
      <c r="CE125" s="420"/>
      <c r="CF125" s="420"/>
      <c r="CG125" s="420"/>
      <c r="CH125" s="420"/>
      <c r="CI125" s="420"/>
      <c r="CJ125" s="420"/>
      <c r="CK125" s="420"/>
      <c r="CL125" s="420"/>
      <c r="CM125" s="420"/>
      <c r="CN125" s="420"/>
      <c r="CO125" s="420"/>
      <c r="CP125" s="420"/>
      <c r="CQ125" s="420"/>
      <c r="CR125" s="420"/>
      <c r="CS125" s="420"/>
      <c r="CT125" s="420"/>
      <c r="CU125" s="420"/>
      <c r="CV125" s="420"/>
      <c r="CW125" s="420"/>
      <c r="CX125" s="420"/>
      <c r="CY125" s="420"/>
      <c r="CZ125" s="420"/>
      <c r="DA125" s="420"/>
      <c r="DB125" s="420"/>
      <c r="DC125" s="420"/>
      <c r="DD125" s="420"/>
      <c r="DE125" s="420"/>
      <c r="DF125" s="420"/>
      <c r="DG125" s="420"/>
      <c r="DH125" s="420"/>
      <c r="DI125" s="420"/>
      <c r="DJ125" s="420"/>
      <c r="DK125" s="420"/>
      <c r="DL125" s="420"/>
      <c r="DM125" s="420"/>
      <c r="DN125" s="420"/>
      <c r="DO125" s="420"/>
      <c r="DP125" s="420"/>
      <c r="DQ125" s="420"/>
      <c r="DR125" s="420"/>
      <c r="DS125" s="420"/>
      <c r="DT125" s="420"/>
      <c r="DU125" s="420"/>
      <c r="DV125" s="420"/>
      <c r="DW125" s="420"/>
      <c r="DX125" s="420"/>
      <c r="DY125" s="420"/>
      <c r="DZ125" s="420"/>
      <c r="EA125" s="420"/>
      <c r="EB125" s="420"/>
      <c r="EC125" s="420"/>
      <c r="ED125" s="420"/>
      <c r="EE125" s="420"/>
      <c r="EF125" s="420"/>
      <c r="EG125" s="420"/>
      <c r="EH125" s="420"/>
    </row>
    <row r="126" spans="45:138" s="270" customFormat="1" ht="15" x14ac:dyDescent="0.25">
      <c r="AS126" s="443"/>
      <c r="AT126" s="420"/>
      <c r="AU126" s="420"/>
      <c r="AV126" s="420"/>
      <c r="AW126" s="420"/>
      <c r="AX126" s="420"/>
      <c r="AY126" s="420"/>
      <c r="AZ126" s="420"/>
      <c r="BA126" s="420"/>
      <c r="BB126" s="420"/>
      <c r="BC126" s="420"/>
      <c r="BD126" s="420"/>
      <c r="BE126" s="420"/>
      <c r="BF126" s="420"/>
      <c r="BG126" s="420"/>
      <c r="BH126" s="420"/>
      <c r="BI126" s="420"/>
      <c r="BJ126" s="420"/>
      <c r="BK126" s="420"/>
      <c r="BL126" s="420"/>
      <c r="BM126" s="420"/>
      <c r="BN126" s="420"/>
      <c r="BO126" s="420"/>
      <c r="BP126" s="420"/>
      <c r="BQ126" s="420"/>
      <c r="BR126" s="420"/>
      <c r="BS126" s="420"/>
      <c r="BT126" s="420"/>
      <c r="BU126" s="420"/>
      <c r="BV126" s="420"/>
      <c r="BW126" s="420"/>
      <c r="BX126" s="420"/>
      <c r="BY126" s="420"/>
      <c r="BZ126" s="420"/>
      <c r="CA126" s="420"/>
      <c r="CB126" s="420"/>
      <c r="CC126" s="420"/>
      <c r="CD126" s="420"/>
      <c r="CE126" s="420"/>
      <c r="CF126" s="420"/>
      <c r="CG126" s="420"/>
      <c r="CH126" s="420"/>
      <c r="CI126" s="420"/>
      <c r="CJ126" s="420"/>
      <c r="CK126" s="420"/>
      <c r="CL126" s="420"/>
      <c r="CM126" s="420"/>
      <c r="CN126" s="420"/>
      <c r="CO126" s="420"/>
      <c r="CP126" s="420"/>
      <c r="CQ126" s="420"/>
      <c r="CR126" s="420"/>
      <c r="CS126" s="420"/>
      <c r="CT126" s="420"/>
      <c r="CU126" s="420"/>
      <c r="CV126" s="420"/>
      <c r="CW126" s="420"/>
      <c r="CX126" s="420"/>
      <c r="CY126" s="420"/>
      <c r="CZ126" s="420"/>
      <c r="DA126" s="420"/>
      <c r="DB126" s="420"/>
      <c r="DC126" s="420"/>
      <c r="DD126" s="420"/>
      <c r="DE126" s="420"/>
      <c r="DF126" s="420"/>
      <c r="DG126" s="420"/>
      <c r="DH126" s="420"/>
      <c r="DI126" s="420"/>
      <c r="DJ126" s="420"/>
      <c r="DK126" s="420"/>
      <c r="DL126" s="420"/>
      <c r="DM126" s="420"/>
      <c r="DN126" s="420"/>
      <c r="DO126" s="420"/>
      <c r="DP126" s="420"/>
      <c r="DQ126" s="420"/>
      <c r="DR126" s="420"/>
      <c r="DS126" s="420"/>
      <c r="DT126" s="420"/>
      <c r="DU126" s="420"/>
      <c r="DV126" s="420"/>
      <c r="DW126" s="420"/>
      <c r="DX126" s="420"/>
      <c r="DY126" s="420"/>
      <c r="DZ126" s="420"/>
      <c r="EA126" s="420"/>
      <c r="EB126" s="420"/>
      <c r="EC126" s="420"/>
      <c r="ED126" s="420"/>
      <c r="EE126" s="420"/>
      <c r="EF126" s="420"/>
      <c r="EG126" s="420"/>
      <c r="EH126" s="420"/>
    </row>
    <row r="127" spans="45:138" s="270" customFormat="1" ht="15" x14ac:dyDescent="0.25">
      <c r="AS127" s="443"/>
      <c r="AT127" s="420"/>
      <c r="AU127" s="420"/>
      <c r="AV127" s="420"/>
      <c r="AW127" s="420"/>
      <c r="AX127" s="420"/>
      <c r="AY127" s="420"/>
      <c r="AZ127" s="420"/>
      <c r="BA127" s="420"/>
      <c r="BB127" s="420"/>
      <c r="BC127" s="420"/>
      <c r="BD127" s="420"/>
      <c r="BE127" s="420"/>
      <c r="BF127" s="420"/>
      <c r="BG127" s="420"/>
      <c r="BH127" s="420"/>
      <c r="BI127" s="420"/>
      <c r="BJ127" s="420"/>
      <c r="BK127" s="420"/>
      <c r="BL127" s="420"/>
      <c r="BM127" s="420"/>
      <c r="BN127" s="420"/>
      <c r="BO127" s="420"/>
      <c r="BP127" s="420"/>
      <c r="BQ127" s="420"/>
      <c r="BR127" s="420"/>
      <c r="BS127" s="420"/>
      <c r="BT127" s="420"/>
      <c r="BU127" s="420"/>
      <c r="BV127" s="420"/>
      <c r="BW127" s="420"/>
      <c r="BX127" s="420"/>
      <c r="BY127" s="420"/>
      <c r="BZ127" s="420"/>
      <c r="CA127" s="420"/>
      <c r="CB127" s="420"/>
      <c r="CC127" s="420"/>
      <c r="CD127" s="420"/>
      <c r="CE127" s="420"/>
      <c r="CF127" s="420"/>
      <c r="CG127" s="420"/>
      <c r="CH127" s="420"/>
      <c r="CI127" s="420"/>
      <c r="CJ127" s="420"/>
      <c r="CK127" s="420"/>
      <c r="CL127" s="420"/>
      <c r="CM127" s="420"/>
      <c r="CN127" s="420"/>
      <c r="CO127" s="420"/>
      <c r="CP127" s="420"/>
      <c r="CQ127" s="420"/>
      <c r="CR127" s="420"/>
      <c r="CS127" s="420"/>
      <c r="CT127" s="420"/>
      <c r="CU127" s="420"/>
      <c r="CV127" s="420"/>
      <c r="CW127" s="420"/>
      <c r="CX127" s="420"/>
      <c r="CY127" s="420"/>
      <c r="CZ127" s="420"/>
      <c r="DA127" s="420"/>
      <c r="DB127" s="420"/>
      <c r="DC127" s="420"/>
      <c r="DD127" s="420"/>
      <c r="DE127" s="420"/>
      <c r="DF127" s="420"/>
      <c r="DG127" s="420"/>
      <c r="DH127" s="420"/>
      <c r="DI127" s="420"/>
      <c r="DJ127" s="420"/>
      <c r="DK127" s="420"/>
      <c r="DL127" s="420"/>
      <c r="DM127" s="420"/>
      <c r="DN127" s="420"/>
      <c r="DO127" s="420"/>
      <c r="DP127" s="420"/>
      <c r="DQ127" s="420"/>
      <c r="DR127" s="420"/>
      <c r="DS127" s="420"/>
      <c r="DT127" s="420"/>
      <c r="DU127" s="420"/>
      <c r="DV127" s="420"/>
      <c r="DW127" s="420"/>
      <c r="DX127" s="420"/>
      <c r="DY127" s="420"/>
      <c r="DZ127" s="420"/>
      <c r="EA127" s="420"/>
      <c r="EB127" s="420"/>
      <c r="EC127" s="420"/>
      <c r="ED127" s="420"/>
      <c r="EE127" s="420"/>
      <c r="EF127" s="420"/>
      <c r="EG127" s="420"/>
      <c r="EH127" s="420"/>
    </row>
    <row r="128" spans="45:138" s="270" customFormat="1" ht="15" x14ac:dyDescent="0.25">
      <c r="AS128" s="443"/>
      <c r="AT128" s="420"/>
      <c r="AU128" s="420"/>
      <c r="AV128" s="420"/>
      <c r="AW128" s="420"/>
      <c r="AX128" s="420"/>
      <c r="AY128" s="420"/>
      <c r="AZ128" s="420"/>
      <c r="BA128" s="420"/>
      <c r="BB128" s="420"/>
      <c r="BC128" s="420"/>
      <c r="BD128" s="420"/>
      <c r="BE128" s="420"/>
      <c r="BF128" s="420"/>
      <c r="BG128" s="420"/>
      <c r="BH128" s="420"/>
      <c r="BI128" s="420"/>
      <c r="BJ128" s="420"/>
      <c r="BK128" s="420"/>
      <c r="BL128" s="420"/>
      <c r="BM128" s="420"/>
      <c r="BN128" s="420"/>
      <c r="BO128" s="420"/>
      <c r="BP128" s="420"/>
      <c r="BQ128" s="420"/>
      <c r="BR128" s="420"/>
      <c r="BS128" s="420"/>
      <c r="BT128" s="420"/>
      <c r="BU128" s="420"/>
      <c r="BV128" s="420"/>
      <c r="BW128" s="420"/>
      <c r="BX128" s="420"/>
      <c r="BY128" s="420"/>
      <c r="BZ128" s="420"/>
      <c r="CA128" s="420"/>
      <c r="CB128" s="420"/>
      <c r="CC128" s="420"/>
      <c r="CD128" s="420"/>
      <c r="CE128" s="420"/>
      <c r="CF128" s="420"/>
      <c r="CG128" s="420"/>
      <c r="CH128" s="420"/>
      <c r="CI128" s="420"/>
      <c r="CJ128" s="420"/>
      <c r="CK128" s="420"/>
      <c r="CL128" s="420"/>
      <c r="CM128" s="420"/>
      <c r="CN128" s="420"/>
      <c r="CO128" s="420"/>
      <c r="CP128" s="420"/>
      <c r="CQ128" s="420"/>
      <c r="CR128" s="420"/>
      <c r="CS128" s="420"/>
      <c r="CT128" s="420"/>
      <c r="CU128" s="420"/>
      <c r="CV128" s="420"/>
      <c r="CW128" s="420"/>
      <c r="CX128" s="420"/>
      <c r="CY128" s="420"/>
      <c r="CZ128" s="420"/>
      <c r="DA128" s="420"/>
      <c r="DB128" s="420"/>
      <c r="DC128" s="420"/>
      <c r="DD128" s="420"/>
      <c r="DE128" s="420"/>
      <c r="DF128" s="420"/>
      <c r="DG128" s="420"/>
      <c r="DH128" s="420"/>
      <c r="DI128" s="420"/>
      <c r="DJ128" s="420"/>
      <c r="DK128" s="420"/>
      <c r="DL128" s="420"/>
      <c r="DM128" s="420"/>
      <c r="DN128" s="420"/>
      <c r="DO128" s="420"/>
      <c r="DP128" s="420"/>
      <c r="DQ128" s="420"/>
      <c r="DR128" s="420"/>
      <c r="DS128" s="420"/>
      <c r="DT128" s="420"/>
      <c r="DU128" s="420"/>
      <c r="DV128" s="420"/>
      <c r="DW128" s="420"/>
      <c r="DX128" s="420"/>
      <c r="DY128" s="420"/>
      <c r="DZ128" s="420"/>
      <c r="EA128" s="420"/>
      <c r="EB128" s="420"/>
      <c r="EC128" s="420"/>
      <c r="ED128" s="420"/>
      <c r="EE128" s="420"/>
      <c r="EF128" s="420"/>
      <c r="EG128" s="420"/>
      <c r="EH128" s="420"/>
    </row>
    <row r="129" spans="1:138" s="270" customFormat="1" ht="15" x14ac:dyDescent="0.25">
      <c r="AS129" s="443"/>
      <c r="AT129" s="420"/>
      <c r="AU129" s="420"/>
      <c r="AV129" s="420"/>
      <c r="AW129" s="420"/>
      <c r="AX129" s="420"/>
      <c r="AY129" s="420"/>
      <c r="AZ129" s="420"/>
      <c r="BA129" s="420"/>
      <c r="BB129" s="420"/>
      <c r="BC129" s="420"/>
      <c r="BD129" s="420"/>
      <c r="BE129" s="420"/>
      <c r="BF129" s="420"/>
      <c r="BG129" s="420"/>
      <c r="BH129" s="420"/>
      <c r="BI129" s="420"/>
      <c r="BJ129" s="420"/>
      <c r="BK129" s="420"/>
      <c r="BL129" s="420"/>
      <c r="BM129" s="420"/>
      <c r="BN129" s="420"/>
      <c r="BO129" s="420"/>
      <c r="BP129" s="420"/>
      <c r="BQ129" s="420"/>
      <c r="BR129" s="420"/>
      <c r="BS129" s="420"/>
      <c r="BT129" s="420"/>
      <c r="BU129" s="420"/>
      <c r="BV129" s="420"/>
      <c r="BW129" s="420"/>
      <c r="BX129" s="420"/>
      <c r="BY129" s="420"/>
      <c r="BZ129" s="420"/>
      <c r="CA129" s="420"/>
      <c r="CB129" s="420"/>
      <c r="CC129" s="420"/>
      <c r="CD129" s="420"/>
      <c r="CE129" s="420"/>
      <c r="CF129" s="420"/>
      <c r="CG129" s="420"/>
      <c r="CH129" s="420"/>
      <c r="CI129" s="420"/>
      <c r="CJ129" s="420"/>
      <c r="CK129" s="420"/>
      <c r="CL129" s="420"/>
      <c r="CM129" s="420"/>
      <c r="CN129" s="420"/>
      <c r="CO129" s="420"/>
      <c r="CP129" s="420"/>
      <c r="CQ129" s="420"/>
      <c r="CR129" s="420"/>
      <c r="CS129" s="420"/>
      <c r="CT129" s="420"/>
      <c r="CU129" s="420"/>
      <c r="CV129" s="420"/>
      <c r="CW129" s="420"/>
      <c r="CX129" s="420"/>
      <c r="CY129" s="420"/>
      <c r="CZ129" s="420"/>
      <c r="DA129" s="420"/>
      <c r="DB129" s="420"/>
      <c r="DC129" s="420"/>
      <c r="DD129" s="420"/>
      <c r="DE129" s="420"/>
      <c r="DF129" s="420"/>
      <c r="DG129" s="420"/>
      <c r="DH129" s="420"/>
      <c r="DI129" s="420"/>
      <c r="DJ129" s="420"/>
      <c r="DK129" s="420"/>
      <c r="DL129" s="420"/>
      <c r="DM129" s="420"/>
      <c r="DN129" s="420"/>
      <c r="DO129" s="420"/>
      <c r="DP129" s="420"/>
      <c r="DQ129" s="420"/>
      <c r="DR129" s="420"/>
      <c r="DS129" s="420"/>
      <c r="DT129" s="420"/>
      <c r="DU129" s="420"/>
      <c r="DV129" s="420"/>
      <c r="DW129" s="420"/>
      <c r="DX129" s="420"/>
      <c r="DY129" s="420"/>
      <c r="DZ129" s="420"/>
      <c r="EA129" s="420"/>
      <c r="EB129" s="420"/>
      <c r="EC129" s="420"/>
      <c r="ED129" s="420"/>
      <c r="EE129" s="420"/>
      <c r="EF129" s="420"/>
      <c r="EG129" s="420"/>
      <c r="EH129" s="420"/>
    </row>
    <row r="130" spans="1:138" s="270" customFormat="1" ht="15" x14ac:dyDescent="0.25">
      <c r="AS130" s="443"/>
      <c r="AT130" s="420"/>
      <c r="AU130" s="420"/>
      <c r="AV130" s="420"/>
      <c r="AW130" s="420"/>
      <c r="AX130" s="420"/>
      <c r="AY130" s="420"/>
      <c r="AZ130" s="420"/>
      <c r="BA130" s="420"/>
      <c r="BB130" s="420"/>
      <c r="BC130" s="420"/>
      <c r="BD130" s="420"/>
      <c r="BE130" s="420"/>
      <c r="BF130" s="420"/>
      <c r="BG130" s="420"/>
      <c r="BH130" s="420"/>
      <c r="BI130" s="420"/>
      <c r="BJ130" s="420"/>
      <c r="BK130" s="420"/>
      <c r="BL130" s="420"/>
      <c r="BM130" s="420"/>
      <c r="BN130" s="420"/>
      <c r="BO130" s="420"/>
      <c r="BP130" s="420"/>
      <c r="BQ130" s="420"/>
      <c r="BR130" s="420"/>
      <c r="BS130" s="420"/>
      <c r="BT130" s="420"/>
      <c r="BU130" s="420"/>
      <c r="BV130" s="420"/>
      <c r="BW130" s="420"/>
      <c r="BX130" s="420"/>
      <c r="BY130" s="420"/>
      <c r="BZ130" s="420"/>
      <c r="CA130" s="420"/>
      <c r="CB130" s="420"/>
      <c r="CC130" s="420"/>
      <c r="CD130" s="420"/>
      <c r="CE130" s="420"/>
      <c r="CF130" s="420"/>
      <c r="CG130" s="420"/>
      <c r="CH130" s="420"/>
      <c r="CI130" s="420"/>
      <c r="CJ130" s="420"/>
      <c r="CK130" s="420"/>
      <c r="CL130" s="420"/>
      <c r="CM130" s="420"/>
      <c r="CN130" s="420"/>
      <c r="CO130" s="420"/>
      <c r="CP130" s="420"/>
      <c r="CQ130" s="420"/>
      <c r="CR130" s="420"/>
      <c r="CS130" s="420"/>
      <c r="CT130" s="420"/>
      <c r="CU130" s="420"/>
      <c r="CV130" s="420"/>
      <c r="CW130" s="420"/>
      <c r="CX130" s="420"/>
      <c r="CY130" s="420"/>
      <c r="CZ130" s="420"/>
      <c r="DA130" s="420"/>
      <c r="DB130" s="420"/>
      <c r="DC130" s="420"/>
      <c r="DD130" s="420"/>
      <c r="DE130" s="420"/>
      <c r="DF130" s="420"/>
      <c r="DG130" s="420"/>
      <c r="DH130" s="420"/>
      <c r="DI130" s="420"/>
      <c r="DJ130" s="420"/>
      <c r="DK130" s="420"/>
      <c r="DL130" s="420"/>
      <c r="DM130" s="420"/>
      <c r="DN130" s="420"/>
      <c r="DO130" s="420"/>
      <c r="DP130" s="420"/>
      <c r="DQ130" s="420"/>
      <c r="DR130" s="420"/>
      <c r="DS130" s="420"/>
      <c r="DT130" s="420"/>
      <c r="DU130" s="420"/>
      <c r="DV130" s="420"/>
      <c r="DW130" s="420"/>
      <c r="DX130" s="420"/>
      <c r="DY130" s="420"/>
      <c r="DZ130" s="420"/>
      <c r="EA130" s="420"/>
      <c r="EB130" s="420"/>
      <c r="EC130" s="420"/>
      <c r="ED130" s="420"/>
      <c r="EE130" s="420"/>
      <c r="EF130" s="420"/>
      <c r="EG130" s="420"/>
      <c r="EH130" s="420"/>
    </row>
    <row r="131" spans="1:138" s="270" customFormat="1" ht="15" x14ac:dyDescent="0.25">
      <c r="AS131" s="443"/>
      <c r="AT131" s="420"/>
      <c r="AU131" s="420"/>
      <c r="AV131" s="420"/>
      <c r="AW131" s="420"/>
      <c r="AX131" s="420"/>
      <c r="AY131" s="420"/>
      <c r="AZ131" s="420"/>
      <c r="BA131" s="420"/>
      <c r="BB131" s="420"/>
      <c r="BC131" s="420"/>
      <c r="BD131" s="420"/>
      <c r="BE131" s="420"/>
      <c r="BF131" s="420"/>
      <c r="BG131" s="420"/>
      <c r="BH131" s="420"/>
      <c r="BI131" s="420"/>
      <c r="BJ131" s="420"/>
      <c r="BK131" s="420"/>
      <c r="BL131" s="420"/>
      <c r="BM131" s="420"/>
      <c r="BN131" s="420"/>
      <c r="BO131" s="420"/>
      <c r="BP131" s="420"/>
      <c r="BQ131" s="420"/>
      <c r="BR131" s="420"/>
      <c r="BS131" s="420"/>
      <c r="BT131" s="420"/>
      <c r="BU131" s="420"/>
      <c r="BV131" s="420"/>
      <c r="BW131" s="420"/>
      <c r="BX131" s="420"/>
      <c r="BY131" s="420"/>
      <c r="BZ131" s="420"/>
      <c r="CA131" s="420"/>
      <c r="CB131" s="420"/>
      <c r="CC131" s="420"/>
      <c r="CD131" s="420"/>
      <c r="CE131" s="420"/>
      <c r="CF131" s="420"/>
      <c r="CG131" s="420"/>
      <c r="CH131" s="420"/>
      <c r="CI131" s="420"/>
      <c r="CJ131" s="420"/>
      <c r="CK131" s="420"/>
      <c r="CL131" s="420"/>
      <c r="CM131" s="420"/>
      <c r="CN131" s="420"/>
      <c r="CO131" s="420"/>
      <c r="CP131" s="420"/>
      <c r="CQ131" s="420"/>
      <c r="CR131" s="420"/>
      <c r="CS131" s="420"/>
      <c r="CT131" s="420"/>
      <c r="CU131" s="420"/>
      <c r="CV131" s="420"/>
      <c r="CW131" s="420"/>
      <c r="CX131" s="420"/>
      <c r="CY131" s="420"/>
      <c r="CZ131" s="420"/>
      <c r="DA131" s="420"/>
      <c r="DB131" s="420"/>
      <c r="DC131" s="420"/>
      <c r="DD131" s="420"/>
      <c r="DE131" s="420"/>
      <c r="DF131" s="420"/>
      <c r="DG131" s="420"/>
      <c r="DH131" s="420"/>
      <c r="DI131" s="420"/>
      <c r="DJ131" s="420"/>
      <c r="DK131" s="420"/>
      <c r="DL131" s="420"/>
      <c r="DM131" s="420"/>
      <c r="DN131" s="420"/>
      <c r="DO131" s="420"/>
      <c r="DP131" s="420"/>
      <c r="DQ131" s="420"/>
      <c r="DR131" s="420"/>
      <c r="DS131" s="420"/>
      <c r="DT131" s="420"/>
      <c r="DU131" s="420"/>
      <c r="DV131" s="420"/>
      <c r="DW131" s="420"/>
      <c r="DX131" s="420"/>
      <c r="DY131" s="420"/>
      <c r="DZ131" s="420"/>
      <c r="EA131" s="420"/>
      <c r="EB131" s="420"/>
      <c r="EC131" s="420"/>
      <c r="ED131" s="420"/>
      <c r="EE131" s="420"/>
      <c r="EF131" s="420"/>
      <c r="EG131" s="420"/>
      <c r="EH131" s="420"/>
    </row>
    <row r="132" spans="1:138" s="270" customFormat="1" ht="15" x14ac:dyDescent="0.25">
      <c r="AS132" s="443"/>
      <c r="AT132" s="420"/>
      <c r="AU132" s="420"/>
      <c r="AV132" s="420"/>
      <c r="AW132" s="420"/>
      <c r="AX132" s="420"/>
      <c r="AY132" s="420"/>
      <c r="AZ132" s="420"/>
      <c r="BA132" s="420"/>
      <c r="BB132" s="420"/>
      <c r="BC132" s="420"/>
      <c r="BD132" s="420"/>
      <c r="BE132" s="420"/>
      <c r="BF132" s="420"/>
      <c r="BG132" s="420"/>
      <c r="BH132" s="420"/>
      <c r="BI132" s="420"/>
      <c r="BJ132" s="420"/>
      <c r="BK132" s="420"/>
      <c r="BL132" s="420"/>
      <c r="BM132" s="420"/>
      <c r="BN132" s="420"/>
      <c r="BO132" s="420"/>
      <c r="BP132" s="420"/>
      <c r="BQ132" s="420"/>
      <c r="BR132" s="420"/>
      <c r="BS132" s="420"/>
      <c r="BT132" s="420"/>
      <c r="BU132" s="420"/>
      <c r="BV132" s="420"/>
      <c r="BW132" s="420"/>
      <c r="BX132" s="420"/>
      <c r="BY132" s="420"/>
      <c r="BZ132" s="420"/>
      <c r="CA132" s="420"/>
      <c r="CB132" s="420"/>
      <c r="CC132" s="420"/>
      <c r="CD132" s="420"/>
      <c r="CE132" s="420"/>
      <c r="CF132" s="420"/>
      <c r="CG132" s="420"/>
      <c r="CH132" s="420"/>
      <c r="CI132" s="420"/>
      <c r="CJ132" s="420"/>
      <c r="CK132" s="420"/>
      <c r="CL132" s="420"/>
      <c r="CM132" s="420"/>
      <c r="CN132" s="420"/>
      <c r="CO132" s="420"/>
      <c r="CP132" s="420"/>
      <c r="CQ132" s="420"/>
      <c r="CR132" s="420"/>
      <c r="CS132" s="420"/>
      <c r="CT132" s="420"/>
      <c r="CU132" s="420"/>
      <c r="CV132" s="420"/>
      <c r="CW132" s="420"/>
      <c r="CX132" s="420"/>
      <c r="CY132" s="420"/>
      <c r="CZ132" s="420"/>
      <c r="DA132" s="420"/>
      <c r="DB132" s="420"/>
      <c r="DC132" s="420"/>
      <c r="DD132" s="420"/>
      <c r="DE132" s="420"/>
      <c r="DF132" s="420"/>
      <c r="DG132" s="420"/>
      <c r="DH132" s="420"/>
      <c r="DI132" s="420"/>
      <c r="DJ132" s="420"/>
      <c r="DK132" s="420"/>
      <c r="DL132" s="420"/>
      <c r="DM132" s="420"/>
      <c r="DN132" s="420"/>
      <c r="DO132" s="420"/>
      <c r="DP132" s="420"/>
      <c r="DQ132" s="420"/>
      <c r="DR132" s="420"/>
      <c r="DS132" s="420"/>
      <c r="DT132" s="420"/>
      <c r="DU132" s="420"/>
      <c r="DV132" s="420"/>
      <c r="DW132" s="420"/>
      <c r="DX132" s="420"/>
      <c r="DY132" s="420"/>
      <c r="DZ132" s="420"/>
      <c r="EA132" s="420"/>
      <c r="EB132" s="420"/>
      <c r="EC132" s="420"/>
      <c r="ED132" s="420"/>
      <c r="EE132" s="420"/>
      <c r="EF132" s="420"/>
      <c r="EG132" s="420"/>
      <c r="EH132" s="420"/>
    </row>
    <row r="133" spans="1:138" s="270" customFormat="1" x14ac:dyDescent="0.3">
      <c r="A133" s="299"/>
      <c r="B133" s="299"/>
      <c r="AS133" s="443"/>
      <c r="AT133" s="420"/>
      <c r="AU133" s="420"/>
      <c r="AV133" s="420"/>
      <c r="AW133" s="420"/>
      <c r="AX133" s="420"/>
      <c r="AY133" s="420"/>
      <c r="AZ133" s="420"/>
      <c r="BA133" s="420"/>
      <c r="BB133" s="420"/>
      <c r="BC133" s="420"/>
      <c r="BD133" s="420"/>
      <c r="BE133" s="420"/>
      <c r="BF133" s="420"/>
      <c r="BG133" s="420"/>
      <c r="BH133" s="420"/>
      <c r="BI133" s="420"/>
      <c r="BJ133" s="420"/>
      <c r="BK133" s="420"/>
      <c r="BL133" s="420"/>
      <c r="BM133" s="420"/>
      <c r="BN133" s="420"/>
      <c r="BO133" s="420"/>
      <c r="BP133" s="420"/>
      <c r="BQ133" s="420"/>
      <c r="BR133" s="420"/>
      <c r="BS133" s="420"/>
      <c r="BT133" s="420"/>
      <c r="BU133" s="420"/>
      <c r="BV133" s="420"/>
      <c r="BW133" s="420"/>
      <c r="BX133" s="420"/>
      <c r="BY133" s="420"/>
      <c r="BZ133" s="420"/>
      <c r="CA133" s="420"/>
      <c r="CB133" s="420"/>
      <c r="CC133" s="420"/>
      <c r="CD133" s="420"/>
      <c r="CE133" s="420"/>
      <c r="CF133" s="420"/>
      <c r="CG133" s="420"/>
      <c r="CH133" s="420"/>
      <c r="CI133" s="420"/>
      <c r="CJ133" s="420"/>
      <c r="CK133" s="420"/>
      <c r="CL133" s="420"/>
      <c r="CM133" s="420"/>
      <c r="CN133" s="420"/>
      <c r="CO133" s="420"/>
      <c r="CP133" s="420"/>
      <c r="CQ133" s="420"/>
      <c r="CR133" s="420"/>
      <c r="CS133" s="420"/>
      <c r="CT133" s="420"/>
      <c r="CU133" s="420"/>
      <c r="CV133" s="420"/>
      <c r="CW133" s="420"/>
      <c r="CX133" s="420"/>
      <c r="CY133" s="420"/>
      <c r="CZ133" s="420"/>
      <c r="DA133" s="420"/>
      <c r="DB133" s="420"/>
      <c r="DC133" s="420"/>
      <c r="DD133" s="420"/>
      <c r="DE133" s="420"/>
      <c r="DF133" s="420"/>
      <c r="DG133" s="420"/>
      <c r="DH133" s="420"/>
      <c r="DI133" s="420"/>
      <c r="DJ133" s="420"/>
      <c r="DK133" s="420"/>
      <c r="DL133" s="420"/>
      <c r="DM133" s="420"/>
      <c r="DN133" s="420"/>
      <c r="DO133" s="420"/>
      <c r="DP133" s="420"/>
      <c r="DQ133" s="420"/>
      <c r="DR133" s="420"/>
      <c r="DS133" s="420"/>
      <c r="DT133" s="420"/>
      <c r="DU133" s="420"/>
      <c r="DV133" s="420"/>
      <c r="DW133" s="420"/>
      <c r="DX133" s="420"/>
      <c r="DY133" s="420"/>
      <c r="DZ133" s="420"/>
      <c r="EA133" s="420"/>
      <c r="EB133" s="420"/>
      <c r="EC133" s="420"/>
      <c r="ED133" s="420"/>
      <c r="EE133" s="420"/>
      <c r="EF133" s="420"/>
      <c r="EG133" s="420"/>
      <c r="EH133" s="420"/>
    </row>
    <row r="134" spans="1:138" s="270" customFormat="1" x14ac:dyDescent="0.3">
      <c r="A134" s="299"/>
      <c r="B134" s="299"/>
      <c r="AS134" s="443"/>
      <c r="AT134" s="420"/>
      <c r="AU134" s="420"/>
      <c r="AV134" s="420"/>
      <c r="AW134" s="420"/>
      <c r="AX134" s="420"/>
      <c r="AY134" s="420"/>
      <c r="AZ134" s="420"/>
      <c r="BA134" s="420"/>
      <c r="BB134" s="420"/>
      <c r="BC134" s="420"/>
      <c r="BD134" s="420"/>
      <c r="BE134" s="420"/>
      <c r="BF134" s="420"/>
      <c r="BG134" s="420"/>
      <c r="BH134" s="420"/>
      <c r="BI134" s="420"/>
      <c r="BJ134" s="420"/>
      <c r="BK134" s="420"/>
      <c r="BL134" s="420"/>
      <c r="BM134" s="420"/>
      <c r="BN134" s="420"/>
      <c r="BO134" s="420"/>
      <c r="BP134" s="420"/>
      <c r="BQ134" s="420"/>
      <c r="BR134" s="420"/>
      <c r="BS134" s="420"/>
      <c r="BT134" s="420"/>
      <c r="BU134" s="420"/>
      <c r="BV134" s="420"/>
      <c r="BW134" s="420"/>
      <c r="BX134" s="420"/>
      <c r="BY134" s="420"/>
      <c r="BZ134" s="420"/>
      <c r="CA134" s="420"/>
      <c r="CB134" s="420"/>
      <c r="CC134" s="420"/>
      <c r="CD134" s="420"/>
      <c r="CE134" s="420"/>
      <c r="CF134" s="420"/>
      <c r="CG134" s="420"/>
      <c r="CH134" s="420"/>
      <c r="CI134" s="420"/>
      <c r="CJ134" s="420"/>
      <c r="CK134" s="420"/>
      <c r="CL134" s="420"/>
      <c r="CM134" s="420"/>
      <c r="CN134" s="420"/>
      <c r="CO134" s="420"/>
      <c r="CP134" s="420"/>
      <c r="CQ134" s="420"/>
      <c r="CR134" s="420"/>
      <c r="CS134" s="420"/>
      <c r="CT134" s="420"/>
      <c r="CU134" s="420"/>
      <c r="CV134" s="420"/>
      <c r="CW134" s="420"/>
      <c r="CX134" s="420"/>
      <c r="CY134" s="420"/>
      <c r="CZ134" s="420"/>
      <c r="DA134" s="420"/>
      <c r="DB134" s="420"/>
      <c r="DC134" s="420"/>
      <c r="DD134" s="420"/>
      <c r="DE134" s="420"/>
      <c r="DF134" s="420"/>
      <c r="DG134" s="420"/>
      <c r="DH134" s="420"/>
      <c r="DI134" s="420"/>
      <c r="DJ134" s="420"/>
      <c r="DK134" s="420"/>
      <c r="DL134" s="420"/>
      <c r="DM134" s="420"/>
      <c r="DN134" s="420"/>
      <c r="DO134" s="420"/>
      <c r="DP134" s="420"/>
      <c r="DQ134" s="420"/>
      <c r="DR134" s="420"/>
      <c r="DS134" s="420"/>
      <c r="DT134" s="420"/>
      <c r="DU134" s="420"/>
      <c r="DV134" s="420"/>
      <c r="DW134" s="420"/>
      <c r="DX134" s="420"/>
      <c r="DY134" s="420"/>
      <c r="DZ134" s="420"/>
      <c r="EA134" s="420"/>
      <c r="EB134" s="420"/>
      <c r="EC134" s="420"/>
      <c r="ED134" s="420"/>
      <c r="EE134" s="420"/>
      <c r="EF134" s="420"/>
      <c r="EG134" s="420"/>
      <c r="EH134" s="420"/>
    </row>
    <row r="135" spans="1:138" s="270" customFormat="1" x14ac:dyDescent="0.3">
      <c r="A135" s="299"/>
      <c r="B135" s="299"/>
      <c r="AS135" s="443"/>
      <c r="AT135" s="420"/>
      <c r="AU135" s="420"/>
      <c r="AV135" s="420"/>
      <c r="AW135" s="420"/>
      <c r="AX135" s="420"/>
      <c r="AY135" s="420"/>
      <c r="AZ135" s="420"/>
      <c r="BA135" s="420"/>
      <c r="BB135" s="420"/>
      <c r="BC135" s="420"/>
      <c r="BD135" s="420"/>
      <c r="BE135" s="420"/>
      <c r="BF135" s="420"/>
      <c r="BG135" s="420"/>
      <c r="BH135" s="420"/>
      <c r="BI135" s="420"/>
      <c r="BJ135" s="420"/>
      <c r="BK135" s="420"/>
      <c r="BL135" s="420"/>
      <c r="BM135" s="420"/>
      <c r="BN135" s="420"/>
      <c r="BO135" s="420"/>
      <c r="BP135" s="420"/>
      <c r="BQ135" s="420"/>
      <c r="BR135" s="420"/>
      <c r="BS135" s="420"/>
      <c r="BT135" s="420"/>
      <c r="BU135" s="420"/>
      <c r="BV135" s="420"/>
      <c r="BW135" s="420"/>
      <c r="BX135" s="420"/>
      <c r="BY135" s="420"/>
      <c r="BZ135" s="420"/>
      <c r="CA135" s="420"/>
      <c r="CB135" s="420"/>
      <c r="CC135" s="420"/>
      <c r="CD135" s="420"/>
      <c r="CE135" s="420"/>
      <c r="CF135" s="420"/>
      <c r="CG135" s="420"/>
      <c r="CH135" s="420"/>
      <c r="CI135" s="420"/>
      <c r="CJ135" s="420"/>
      <c r="CK135" s="420"/>
      <c r="CL135" s="420"/>
      <c r="CM135" s="420"/>
      <c r="CN135" s="420"/>
      <c r="CO135" s="420"/>
      <c r="CP135" s="420"/>
      <c r="CQ135" s="420"/>
      <c r="CR135" s="420"/>
      <c r="CS135" s="420"/>
      <c r="CT135" s="420"/>
      <c r="CU135" s="420"/>
      <c r="CV135" s="420"/>
      <c r="CW135" s="420"/>
      <c r="CX135" s="420"/>
      <c r="CY135" s="420"/>
      <c r="CZ135" s="420"/>
      <c r="DA135" s="420"/>
      <c r="DB135" s="420"/>
      <c r="DC135" s="420"/>
      <c r="DD135" s="420"/>
      <c r="DE135" s="420"/>
      <c r="DF135" s="420"/>
      <c r="DG135" s="420"/>
      <c r="DH135" s="420"/>
      <c r="DI135" s="420"/>
      <c r="DJ135" s="420"/>
      <c r="DK135" s="420"/>
      <c r="DL135" s="420"/>
      <c r="DM135" s="420"/>
      <c r="DN135" s="420"/>
      <c r="DO135" s="420"/>
      <c r="DP135" s="420"/>
      <c r="DQ135" s="420"/>
      <c r="DR135" s="420"/>
      <c r="DS135" s="420"/>
      <c r="DT135" s="420"/>
      <c r="DU135" s="420"/>
      <c r="DV135" s="420"/>
      <c r="DW135" s="420"/>
      <c r="DX135" s="420"/>
      <c r="DY135" s="420"/>
      <c r="DZ135" s="420"/>
      <c r="EA135" s="420"/>
      <c r="EB135" s="420"/>
      <c r="EC135" s="420"/>
      <c r="ED135" s="420"/>
      <c r="EE135" s="420"/>
      <c r="EF135" s="420"/>
      <c r="EG135" s="420"/>
      <c r="EH135" s="420"/>
    </row>
    <row r="136" spans="1:138" s="270" customFormat="1" x14ac:dyDescent="0.3">
      <c r="A136" s="299"/>
      <c r="B136" s="299"/>
      <c r="AS136" s="443"/>
      <c r="AT136" s="420"/>
      <c r="AU136" s="420"/>
      <c r="AV136" s="420"/>
      <c r="AW136" s="420"/>
      <c r="AX136" s="420"/>
      <c r="AY136" s="420"/>
      <c r="AZ136" s="420"/>
      <c r="BA136" s="420"/>
      <c r="BB136" s="420"/>
      <c r="BC136" s="420"/>
      <c r="BD136" s="420"/>
      <c r="BE136" s="420"/>
      <c r="BF136" s="420"/>
      <c r="BG136" s="420"/>
      <c r="BH136" s="420"/>
      <c r="BI136" s="420"/>
      <c r="BJ136" s="420"/>
      <c r="BK136" s="420"/>
      <c r="BL136" s="420"/>
      <c r="BM136" s="420"/>
      <c r="BN136" s="420"/>
      <c r="BO136" s="420"/>
      <c r="BP136" s="420"/>
      <c r="BQ136" s="420"/>
      <c r="BR136" s="420"/>
      <c r="BS136" s="420"/>
      <c r="BT136" s="420"/>
      <c r="BU136" s="420"/>
      <c r="BV136" s="420"/>
      <c r="BW136" s="420"/>
      <c r="BX136" s="420"/>
      <c r="BY136" s="420"/>
      <c r="BZ136" s="420"/>
      <c r="CA136" s="420"/>
      <c r="CB136" s="420"/>
      <c r="CC136" s="420"/>
      <c r="CD136" s="420"/>
      <c r="CE136" s="420"/>
      <c r="CF136" s="420"/>
      <c r="CG136" s="420"/>
      <c r="CH136" s="420"/>
      <c r="CI136" s="420"/>
      <c r="CJ136" s="420"/>
      <c r="CK136" s="420"/>
      <c r="CL136" s="420"/>
      <c r="CM136" s="420"/>
      <c r="CN136" s="420"/>
      <c r="CO136" s="420"/>
      <c r="CP136" s="420"/>
      <c r="CQ136" s="420"/>
      <c r="CR136" s="420"/>
      <c r="CS136" s="420"/>
      <c r="CT136" s="420"/>
      <c r="CU136" s="420"/>
      <c r="CV136" s="420"/>
      <c r="CW136" s="420"/>
      <c r="CX136" s="420"/>
      <c r="CY136" s="420"/>
      <c r="CZ136" s="420"/>
      <c r="DA136" s="420"/>
      <c r="DB136" s="420"/>
      <c r="DC136" s="420"/>
      <c r="DD136" s="420"/>
      <c r="DE136" s="420"/>
      <c r="DF136" s="420"/>
      <c r="DG136" s="420"/>
      <c r="DH136" s="420"/>
      <c r="DI136" s="420"/>
      <c r="DJ136" s="420"/>
      <c r="DK136" s="420"/>
      <c r="DL136" s="420"/>
      <c r="DM136" s="420"/>
      <c r="DN136" s="420"/>
      <c r="DO136" s="420"/>
      <c r="DP136" s="420"/>
      <c r="DQ136" s="420"/>
      <c r="DR136" s="420"/>
      <c r="DS136" s="420"/>
      <c r="DT136" s="420"/>
      <c r="DU136" s="420"/>
      <c r="DV136" s="420"/>
      <c r="DW136" s="420"/>
      <c r="DX136" s="420"/>
      <c r="DY136" s="420"/>
      <c r="DZ136" s="420"/>
      <c r="EA136" s="420"/>
      <c r="EB136" s="420"/>
      <c r="EC136" s="420"/>
      <c r="ED136" s="420"/>
      <c r="EE136" s="420"/>
      <c r="EF136" s="420"/>
      <c r="EG136" s="420"/>
      <c r="EH136" s="420"/>
    </row>
    <row r="137" spans="1:138" s="270" customFormat="1" x14ac:dyDescent="0.3">
      <c r="A137" s="299"/>
      <c r="B137" s="299"/>
      <c r="AS137" s="443"/>
      <c r="AT137" s="420"/>
      <c r="AU137" s="420"/>
      <c r="AV137" s="420"/>
      <c r="AW137" s="420"/>
      <c r="AX137" s="420"/>
      <c r="AY137" s="420"/>
      <c r="AZ137" s="420"/>
      <c r="BA137" s="420"/>
      <c r="BB137" s="420"/>
      <c r="BC137" s="420"/>
      <c r="BD137" s="420"/>
      <c r="BE137" s="420"/>
      <c r="BF137" s="420"/>
      <c r="BG137" s="420"/>
      <c r="BH137" s="420"/>
      <c r="BI137" s="420"/>
      <c r="BJ137" s="420"/>
      <c r="BK137" s="420"/>
      <c r="BL137" s="420"/>
      <c r="BM137" s="420"/>
      <c r="BN137" s="420"/>
      <c r="BO137" s="420"/>
      <c r="BP137" s="420"/>
      <c r="BQ137" s="420"/>
      <c r="BR137" s="420"/>
      <c r="BS137" s="420"/>
      <c r="BT137" s="420"/>
      <c r="BU137" s="420"/>
      <c r="BV137" s="420"/>
      <c r="BW137" s="420"/>
      <c r="BX137" s="420"/>
      <c r="BY137" s="420"/>
      <c r="BZ137" s="420"/>
      <c r="CA137" s="420"/>
      <c r="CB137" s="420"/>
      <c r="CC137" s="420"/>
      <c r="CD137" s="420"/>
      <c r="CE137" s="420"/>
      <c r="CF137" s="420"/>
      <c r="CG137" s="420"/>
      <c r="CH137" s="420"/>
      <c r="CI137" s="420"/>
      <c r="CJ137" s="420"/>
      <c r="CK137" s="420"/>
      <c r="CL137" s="420"/>
      <c r="CM137" s="420"/>
      <c r="CN137" s="420"/>
      <c r="CO137" s="420"/>
      <c r="CP137" s="420"/>
      <c r="CQ137" s="420"/>
      <c r="CR137" s="420"/>
      <c r="CS137" s="420"/>
      <c r="CT137" s="420"/>
      <c r="CU137" s="420"/>
      <c r="CV137" s="420"/>
      <c r="CW137" s="420"/>
      <c r="CX137" s="420"/>
      <c r="CY137" s="420"/>
      <c r="CZ137" s="420"/>
      <c r="DA137" s="420"/>
      <c r="DB137" s="420"/>
      <c r="DC137" s="420"/>
      <c r="DD137" s="420"/>
      <c r="DE137" s="420"/>
      <c r="DF137" s="420"/>
      <c r="DG137" s="420"/>
      <c r="DH137" s="420"/>
      <c r="DI137" s="420"/>
      <c r="DJ137" s="420"/>
      <c r="DK137" s="420"/>
      <c r="DL137" s="420"/>
      <c r="DM137" s="420"/>
      <c r="DN137" s="420"/>
      <c r="DO137" s="420"/>
      <c r="DP137" s="420"/>
      <c r="DQ137" s="420"/>
      <c r="DR137" s="420"/>
      <c r="DS137" s="420"/>
      <c r="DT137" s="420"/>
      <c r="DU137" s="420"/>
      <c r="DV137" s="420"/>
      <c r="DW137" s="420"/>
      <c r="DX137" s="420"/>
      <c r="DY137" s="420"/>
      <c r="DZ137" s="420"/>
      <c r="EA137" s="420"/>
      <c r="EB137" s="420"/>
      <c r="EC137" s="420"/>
      <c r="ED137" s="420"/>
      <c r="EE137" s="420"/>
      <c r="EF137" s="420"/>
      <c r="EG137" s="420"/>
      <c r="EH137" s="420"/>
    </row>
    <row r="138" spans="1:138" s="270" customFormat="1" x14ac:dyDescent="0.3">
      <c r="A138" s="299"/>
      <c r="B138" s="299"/>
      <c r="AS138" s="443"/>
      <c r="AT138" s="420"/>
      <c r="AU138" s="420"/>
      <c r="AV138" s="420"/>
      <c r="AW138" s="420"/>
      <c r="AX138" s="420"/>
      <c r="AY138" s="420"/>
      <c r="AZ138" s="420"/>
      <c r="BA138" s="420"/>
      <c r="BB138" s="420"/>
      <c r="BC138" s="420"/>
      <c r="BD138" s="420"/>
      <c r="BE138" s="420"/>
      <c r="BF138" s="420"/>
      <c r="BG138" s="420"/>
      <c r="BH138" s="420"/>
      <c r="BI138" s="420"/>
      <c r="BJ138" s="420"/>
      <c r="BK138" s="420"/>
      <c r="BL138" s="420"/>
      <c r="BM138" s="420"/>
      <c r="BN138" s="420"/>
      <c r="BO138" s="420"/>
      <c r="BP138" s="420"/>
      <c r="BQ138" s="420"/>
      <c r="BR138" s="420"/>
      <c r="BS138" s="420"/>
      <c r="BT138" s="420"/>
      <c r="BU138" s="420"/>
      <c r="BV138" s="420"/>
      <c r="BW138" s="420"/>
      <c r="BX138" s="420"/>
      <c r="BY138" s="420"/>
      <c r="BZ138" s="420"/>
      <c r="CA138" s="420"/>
      <c r="CB138" s="420"/>
      <c r="CC138" s="420"/>
      <c r="CD138" s="420"/>
      <c r="CE138" s="420"/>
      <c r="CF138" s="420"/>
      <c r="CG138" s="420"/>
      <c r="CH138" s="420"/>
      <c r="CI138" s="420"/>
      <c r="CJ138" s="420"/>
      <c r="CK138" s="420"/>
      <c r="CL138" s="420"/>
      <c r="CM138" s="420"/>
      <c r="CN138" s="420"/>
      <c r="CO138" s="420"/>
      <c r="CP138" s="420"/>
      <c r="CQ138" s="420"/>
      <c r="CR138" s="420"/>
      <c r="CS138" s="420"/>
      <c r="CT138" s="420"/>
      <c r="CU138" s="420"/>
      <c r="CV138" s="420"/>
      <c r="CW138" s="420"/>
      <c r="CX138" s="420"/>
      <c r="CY138" s="420"/>
      <c r="CZ138" s="420"/>
      <c r="DA138" s="420"/>
      <c r="DB138" s="420"/>
      <c r="DC138" s="420"/>
      <c r="DD138" s="420"/>
      <c r="DE138" s="420"/>
      <c r="DF138" s="420"/>
      <c r="DG138" s="420"/>
      <c r="DH138" s="420"/>
      <c r="DI138" s="420"/>
      <c r="DJ138" s="420"/>
      <c r="DK138" s="420"/>
      <c r="DL138" s="420"/>
      <c r="DM138" s="420"/>
      <c r="DN138" s="420"/>
      <c r="DO138" s="420"/>
      <c r="DP138" s="420"/>
      <c r="DQ138" s="420"/>
      <c r="DR138" s="420"/>
      <c r="DS138" s="420"/>
      <c r="DT138" s="420"/>
      <c r="DU138" s="420"/>
      <c r="DV138" s="420"/>
      <c r="DW138" s="420"/>
      <c r="DX138" s="420"/>
      <c r="DY138" s="420"/>
      <c r="DZ138" s="420"/>
      <c r="EA138" s="420"/>
      <c r="EB138" s="420"/>
      <c r="EC138" s="420"/>
      <c r="ED138" s="420"/>
      <c r="EE138" s="420"/>
      <c r="EF138" s="420"/>
      <c r="EG138" s="420"/>
      <c r="EH138" s="420"/>
    </row>
    <row r="139" spans="1:138" s="270" customFormat="1" x14ac:dyDescent="0.3">
      <c r="A139" s="299"/>
      <c r="B139" s="299"/>
      <c r="AS139" s="443"/>
      <c r="AT139" s="420"/>
      <c r="AU139" s="420"/>
      <c r="AV139" s="420"/>
      <c r="AW139" s="420"/>
      <c r="AX139" s="420"/>
      <c r="AY139" s="420"/>
      <c r="AZ139" s="420"/>
      <c r="BA139" s="420"/>
      <c r="BB139" s="420"/>
      <c r="BC139" s="420"/>
      <c r="BD139" s="420"/>
      <c r="BE139" s="420"/>
      <c r="BF139" s="420"/>
      <c r="BG139" s="420"/>
      <c r="BH139" s="420"/>
      <c r="BI139" s="420"/>
      <c r="BJ139" s="420"/>
      <c r="BK139" s="420"/>
      <c r="BL139" s="420"/>
      <c r="BM139" s="420"/>
      <c r="BN139" s="420"/>
      <c r="BO139" s="420"/>
      <c r="BP139" s="420"/>
      <c r="BQ139" s="420"/>
      <c r="BR139" s="420"/>
      <c r="BS139" s="420"/>
      <c r="BT139" s="420"/>
      <c r="BU139" s="420"/>
      <c r="BV139" s="420"/>
      <c r="BW139" s="420"/>
      <c r="BX139" s="420"/>
      <c r="BY139" s="420"/>
      <c r="BZ139" s="420"/>
      <c r="CA139" s="420"/>
      <c r="CB139" s="420"/>
      <c r="CC139" s="420"/>
      <c r="CD139" s="420"/>
      <c r="CE139" s="420"/>
      <c r="CF139" s="420"/>
      <c r="CG139" s="420"/>
      <c r="CH139" s="420"/>
      <c r="CI139" s="420"/>
      <c r="CJ139" s="420"/>
      <c r="CK139" s="420"/>
      <c r="CL139" s="420"/>
      <c r="CM139" s="420"/>
      <c r="CN139" s="420"/>
      <c r="CO139" s="420"/>
      <c r="CP139" s="420"/>
      <c r="CQ139" s="420"/>
      <c r="CR139" s="420"/>
      <c r="CS139" s="420"/>
      <c r="CT139" s="420"/>
      <c r="CU139" s="420"/>
      <c r="CV139" s="420"/>
      <c r="CW139" s="420"/>
      <c r="CX139" s="420"/>
      <c r="CY139" s="420"/>
      <c r="CZ139" s="420"/>
      <c r="DA139" s="420"/>
      <c r="DB139" s="420"/>
      <c r="DC139" s="420"/>
      <c r="DD139" s="420"/>
      <c r="DE139" s="420"/>
      <c r="DF139" s="420"/>
      <c r="DG139" s="420"/>
      <c r="DH139" s="420"/>
      <c r="DI139" s="420"/>
      <c r="DJ139" s="420"/>
      <c r="DK139" s="420"/>
      <c r="DL139" s="420"/>
      <c r="DM139" s="420"/>
      <c r="DN139" s="420"/>
      <c r="DO139" s="420"/>
      <c r="DP139" s="420"/>
      <c r="DQ139" s="420"/>
      <c r="DR139" s="420"/>
      <c r="DS139" s="420"/>
      <c r="DT139" s="420"/>
      <c r="DU139" s="420"/>
      <c r="DV139" s="420"/>
      <c r="DW139" s="420"/>
      <c r="DX139" s="420"/>
      <c r="DY139" s="420"/>
      <c r="DZ139" s="420"/>
      <c r="EA139" s="420"/>
      <c r="EB139" s="420"/>
      <c r="EC139" s="420"/>
      <c r="ED139" s="420"/>
      <c r="EE139" s="420"/>
      <c r="EF139" s="420"/>
      <c r="EG139" s="420"/>
      <c r="EH139" s="420"/>
    </row>
    <row r="140" spans="1:138" s="270" customFormat="1" x14ac:dyDescent="0.3">
      <c r="A140" s="299"/>
      <c r="B140" s="299"/>
      <c r="AS140" s="443"/>
      <c r="AT140" s="420"/>
      <c r="AU140" s="420"/>
      <c r="AV140" s="420"/>
      <c r="AW140" s="420"/>
      <c r="AX140" s="420"/>
      <c r="AY140" s="420"/>
      <c r="AZ140" s="420"/>
      <c r="BA140" s="420"/>
      <c r="BB140" s="420"/>
      <c r="BC140" s="420"/>
      <c r="BD140" s="420"/>
      <c r="BE140" s="420"/>
      <c r="BF140" s="420"/>
      <c r="BG140" s="420"/>
      <c r="BH140" s="420"/>
      <c r="BI140" s="420"/>
      <c r="BJ140" s="420"/>
      <c r="BK140" s="420"/>
      <c r="BL140" s="420"/>
      <c r="BM140" s="420"/>
      <c r="BN140" s="420"/>
      <c r="BO140" s="420"/>
      <c r="BP140" s="420"/>
      <c r="BQ140" s="420"/>
      <c r="BR140" s="420"/>
      <c r="BS140" s="420"/>
      <c r="BT140" s="420"/>
      <c r="BU140" s="420"/>
      <c r="BV140" s="420"/>
      <c r="BW140" s="420"/>
      <c r="BX140" s="420"/>
      <c r="BY140" s="420"/>
      <c r="BZ140" s="420"/>
      <c r="CA140" s="420"/>
      <c r="CB140" s="420"/>
      <c r="CC140" s="420"/>
      <c r="CD140" s="420"/>
      <c r="CE140" s="420"/>
      <c r="CF140" s="420"/>
      <c r="CG140" s="420"/>
      <c r="CH140" s="420"/>
      <c r="CI140" s="420"/>
      <c r="CJ140" s="420"/>
      <c r="CK140" s="420"/>
      <c r="CL140" s="420"/>
      <c r="CM140" s="420"/>
      <c r="CN140" s="420"/>
      <c r="CO140" s="420"/>
      <c r="CP140" s="420"/>
      <c r="CQ140" s="420"/>
      <c r="CR140" s="420"/>
      <c r="CS140" s="420"/>
      <c r="CT140" s="420"/>
      <c r="CU140" s="420"/>
      <c r="CV140" s="420"/>
      <c r="CW140" s="420"/>
      <c r="CX140" s="420"/>
      <c r="CY140" s="420"/>
      <c r="CZ140" s="420"/>
      <c r="DA140" s="420"/>
      <c r="DB140" s="420"/>
      <c r="DC140" s="420"/>
      <c r="DD140" s="420"/>
      <c r="DE140" s="420"/>
      <c r="DF140" s="420"/>
      <c r="DG140" s="420"/>
      <c r="DH140" s="420"/>
      <c r="DI140" s="420"/>
      <c r="DJ140" s="420"/>
      <c r="DK140" s="420"/>
      <c r="DL140" s="420"/>
      <c r="DM140" s="420"/>
      <c r="DN140" s="420"/>
      <c r="DO140" s="420"/>
      <c r="DP140" s="420"/>
      <c r="DQ140" s="420"/>
      <c r="DR140" s="420"/>
      <c r="DS140" s="420"/>
      <c r="DT140" s="420"/>
      <c r="DU140" s="420"/>
      <c r="DV140" s="420"/>
      <c r="DW140" s="420"/>
      <c r="DX140" s="420"/>
      <c r="DY140" s="420"/>
      <c r="DZ140" s="420"/>
      <c r="EA140" s="420"/>
      <c r="EB140" s="420"/>
      <c r="EC140" s="420"/>
      <c r="ED140" s="420"/>
      <c r="EE140" s="420"/>
      <c r="EF140" s="420"/>
      <c r="EG140" s="420"/>
      <c r="EH140" s="420"/>
    </row>
    <row r="141" spans="1:138" s="270" customFormat="1" x14ac:dyDescent="0.3">
      <c r="A141" s="299"/>
      <c r="B141" s="299"/>
      <c r="AS141" s="443"/>
      <c r="AT141" s="420"/>
      <c r="AU141" s="420"/>
      <c r="AV141" s="420"/>
      <c r="AW141" s="420"/>
      <c r="AX141" s="420"/>
      <c r="AY141" s="420"/>
      <c r="AZ141" s="420"/>
      <c r="BA141" s="420"/>
      <c r="BB141" s="420"/>
      <c r="BC141" s="420"/>
      <c r="BD141" s="420"/>
      <c r="BE141" s="420"/>
      <c r="BF141" s="420"/>
      <c r="BG141" s="420"/>
      <c r="BH141" s="420"/>
      <c r="BI141" s="420"/>
      <c r="BJ141" s="420"/>
      <c r="BK141" s="420"/>
      <c r="BL141" s="420"/>
      <c r="BM141" s="420"/>
      <c r="BN141" s="420"/>
      <c r="BO141" s="420"/>
      <c r="BP141" s="420"/>
      <c r="BQ141" s="420"/>
      <c r="BR141" s="420"/>
      <c r="BS141" s="420"/>
      <c r="BT141" s="420"/>
      <c r="BU141" s="420"/>
      <c r="BV141" s="420"/>
      <c r="BW141" s="420"/>
      <c r="BX141" s="420"/>
      <c r="BY141" s="420"/>
      <c r="BZ141" s="420"/>
      <c r="CA141" s="420"/>
      <c r="CB141" s="420"/>
      <c r="CC141" s="420"/>
      <c r="CD141" s="420"/>
      <c r="CE141" s="420"/>
      <c r="CF141" s="420"/>
      <c r="CG141" s="420"/>
      <c r="CH141" s="420"/>
      <c r="CI141" s="420"/>
      <c r="CJ141" s="420"/>
      <c r="CK141" s="420"/>
      <c r="CL141" s="420"/>
      <c r="CM141" s="420"/>
      <c r="CN141" s="420"/>
      <c r="CO141" s="420"/>
      <c r="CP141" s="420"/>
      <c r="CQ141" s="420"/>
      <c r="CR141" s="420"/>
      <c r="CS141" s="420"/>
      <c r="CT141" s="420"/>
      <c r="CU141" s="420"/>
      <c r="CV141" s="420"/>
      <c r="CW141" s="420"/>
      <c r="CX141" s="420"/>
      <c r="CY141" s="420"/>
      <c r="CZ141" s="420"/>
      <c r="DA141" s="420"/>
      <c r="DB141" s="420"/>
      <c r="DC141" s="420"/>
      <c r="DD141" s="420"/>
      <c r="DE141" s="420"/>
      <c r="DF141" s="420"/>
      <c r="DG141" s="420"/>
      <c r="DH141" s="420"/>
      <c r="DI141" s="420"/>
      <c r="DJ141" s="420"/>
      <c r="DK141" s="420"/>
      <c r="DL141" s="420"/>
      <c r="DM141" s="420"/>
      <c r="DN141" s="420"/>
      <c r="DO141" s="420"/>
      <c r="DP141" s="420"/>
      <c r="DQ141" s="420"/>
      <c r="DR141" s="420"/>
      <c r="DS141" s="420"/>
      <c r="DT141" s="420"/>
      <c r="DU141" s="420"/>
      <c r="DV141" s="420"/>
      <c r="DW141" s="420"/>
      <c r="DX141" s="420"/>
      <c r="DY141" s="420"/>
      <c r="DZ141" s="420"/>
      <c r="EA141" s="420"/>
      <c r="EB141" s="420"/>
      <c r="EC141" s="420"/>
      <c r="ED141" s="420"/>
      <c r="EE141" s="420"/>
      <c r="EF141" s="420"/>
      <c r="EG141" s="420"/>
      <c r="EH141" s="420"/>
    </row>
    <row r="142" spans="1:138" s="270" customFormat="1" x14ac:dyDescent="0.3">
      <c r="A142" s="299"/>
      <c r="B142" s="299"/>
      <c r="AS142" s="443"/>
      <c r="AT142" s="420"/>
      <c r="AU142" s="420"/>
      <c r="AV142" s="420"/>
      <c r="AW142" s="420"/>
      <c r="AX142" s="420"/>
      <c r="AY142" s="420"/>
      <c r="AZ142" s="420"/>
      <c r="BA142" s="420"/>
      <c r="BB142" s="420"/>
      <c r="BC142" s="420"/>
      <c r="BD142" s="420"/>
      <c r="BE142" s="420"/>
      <c r="BF142" s="420"/>
      <c r="BG142" s="420"/>
      <c r="BH142" s="420"/>
      <c r="BI142" s="420"/>
      <c r="BJ142" s="420"/>
      <c r="BK142" s="420"/>
      <c r="BL142" s="420"/>
      <c r="BM142" s="420"/>
      <c r="BN142" s="420"/>
      <c r="BO142" s="420"/>
      <c r="BP142" s="420"/>
      <c r="BQ142" s="420"/>
      <c r="BR142" s="420"/>
      <c r="BS142" s="420"/>
      <c r="BT142" s="420"/>
      <c r="BU142" s="420"/>
      <c r="BV142" s="420"/>
      <c r="BW142" s="420"/>
      <c r="BX142" s="420"/>
      <c r="BY142" s="420"/>
      <c r="BZ142" s="420"/>
      <c r="CA142" s="420"/>
      <c r="CB142" s="420"/>
      <c r="CC142" s="420"/>
      <c r="CD142" s="420"/>
      <c r="CE142" s="420"/>
      <c r="CF142" s="420"/>
      <c r="CG142" s="420"/>
      <c r="CH142" s="420"/>
      <c r="CI142" s="420"/>
      <c r="CJ142" s="420"/>
      <c r="CK142" s="420"/>
      <c r="CL142" s="420"/>
      <c r="CM142" s="420"/>
      <c r="CN142" s="420"/>
      <c r="CO142" s="420"/>
      <c r="CP142" s="420"/>
      <c r="CQ142" s="420"/>
      <c r="CR142" s="420"/>
      <c r="CS142" s="420"/>
      <c r="CT142" s="420"/>
      <c r="CU142" s="420"/>
      <c r="CV142" s="420"/>
      <c r="CW142" s="420"/>
      <c r="CX142" s="420"/>
      <c r="CY142" s="420"/>
      <c r="CZ142" s="420"/>
      <c r="DA142" s="420"/>
      <c r="DB142" s="420"/>
      <c r="DC142" s="420"/>
      <c r="DD142" s="420"/>
      <c r="DE142" s="420"/>
      <c r="DF142" s="420"/>
      <c r="DG142" s="420"/>
      <c r="DH142" s="420"/>
      <c r="DI142" s="420"/>
      <c r="DJ142" s="420"/>
      <c r="DK142" s="420"/>
      <c r="DL142" s="420"/>
      <c r="DM142" s="420"/>
      <c r="DN142" s="420"/>
      <c r="DO142" s="420"/>
      <c r="DP142" s="420"/>
      <c r="DQ142" s="420"/>
      <c r="DR142" s="420"/>
      <c r="DS142" s="420"/>
      <c r="DT142" s="420"/>
      <c r="DU142" s="420"/>
      <c r="DV142" s="420"/>
      <c r="DW142" s="420"/>
      <c r="DX142" s="420"/>
      <c r="DY142" s="420"/>
      <c r="DZ142" s="420"/>
      <c r="EA142" s="420"/>
      <c r="EB142" s="420"/>
      <c r="EC142" s="420"/>
      <c r="ED142" s="420"/>
      <c r="EE142" s="420"/>
      <c r="EF142" s="420"/>
      <c r="EG142" s="420"/>
      <c r="EH142" s="420"/>
    </row>
    <row r="143" spans="1:138" s="270" customFormat="1" x14ac:dyDescent="0.3">
      <c r="A143" s="299"/>
      <c r="B143" s="299"/>
      <c r="AS143" s="443"/>
      <c r="AT143" s="420"/>
      <c r="AU143" s="420"/>
      <c r="AV143" s="420"/>
      <c r="AW143" s="420"/>
      <c r="AX143" s="420"/>
      <c r="AY143" s="420"/>
      <c r="AZ143" s="420"/>
      <c r="BA143" s="420"/>
      <c r="BB143" s="420"/>
      <c r="BC143" s="420"/>
      <c r="BD143" s="420"/>
      <c r="BE143" s="420"/>
      <c r="BF143" s="420"/>
      <c r="BG143" s="420"/>
      <c r="BH143" s="420"/>
      <c r="BI143" s="420"/>
      <c r="BJ143" s="420"/>
      <c r="BK143" s="420"/>
      <c r="BL143" s="420"/>
      <c r="BM143" s="420"/>
      <c r="BN143" s="420"/>
      <c r="BO143" s="420"/>
      <c r="BP143" s="420"/>
      <c r="BQ143" s="420"/>
      <c r="BR143" s="420"/>
      <c r="BS143" s="420"/>
      <c r="BT143" s="420"/>
      <c r="BU143" s="420"/>
      <c r="BV143" s="420"/>
      <c r="BW143" s="420"/>
      <c r="BX143" s="420"/>
      <c r="BY143" s="420"/>
      <c r="BZ143" s="420"/>
      <c r="CA143" s="420"/>
      <c r="CB143" s="420"/>
      <c r="CC143" s="420"/>
      <c r="CD143" s="420"/>
      <c r="CE143" s="420"/>
      <c r="CF143" s="420"/>
      <c r="CG143" s="420"/>
      <c r="CH143" s="420"/>
      <c r="CI143" s="420"/>
      <c r="CJ143" s="420"/>
      <c r="CK143" s="420"/>
      <c r="CL143" s="420"/>
      <c r="CM143" s="420"/>
      <c r="CN143" s="420"/>
      <c r="CO143" s="420"/>
      <c r="CP143" s="420"/>
      <c r="CQ143" s="420"/>
      <c r="CR143" s="420"/>
      <c r="CS143" s="420"/>
      <c r="CT143" s="420"/>
      <c r="CU143" s="420"/>
      <c r="CV143" s="420"/>
      <c r="CW143" s="420"/>
      <c r="CX143" s="420"/>
      <c r="CY143" s="420"/>
      <c r="CZ143" s="420"/>
      <c r="DA143" s="420"/>
      <c r="DB143" s="420"/>
      <c r="DC143" s="420"/>
      <c r="DD143" s="420"/>
      <c r="DE143" s="420"/>
      <c r="DF143" s="420"/>
      <c r="DG143" s="420"/>
      <c r="DH143" s="420"/>
      <c r="DI143" s="420"/>
      <c r="DJ143" s="420"/>
      <c r="DK143" s="420"/>
      <c r="DL143" s="420"/>
      <c r="DM143" s="420"/>
      <c r="DN143" s="420"/>
      <c r="DO143" s="420"/>
      <c r="DP143" s="420"/>
      <c r="DQ143" s="420"/>
      <c r="DR143" s="420"/>
      <c r="DS143" s="420"/>
      <c r="DT143" s="420"/>
      <c r="DU143" s="420"/>
      <c r="DV143" s="420"/>
      <c r="DW143" s="420"/>
      <c r="DX143" s="420"/>
      <c r="DY143" s="420"/>
      <c r="DZ143" s="420"/>
      <c r="EA143" s="420"/>
      <c r="EB143" s="420"/>
      <c r="EC143" s="420"/>
      <c r="ED143" s="420"/>
      <c r="EE143" s="420"/>
      <c r="EF143" s="420"/>
      <c r="EG143" s="420"/>
      <c r="EH143" s="420"/>
    </row>
    <row r="144" spans="1:138" s="270" customFormat="1" x14ac:dyDescent="0.3">
      <c r="A144" s="299"/>
      <c r="B144" s="299"/>
      <c r="AS144" s="443"/>
      <c r="AT144" s="420"/>
      <c r="AU144" s="420"/>
      <c r="AV144" s="420"/>
      <c r="AW144" s="420"/>
      <c r="AX144" s="420"/>
      <c r="AY144" s="420"/>
      <c r="AZ144" s="420"/>
      <c r="BA144" s="420"/>
      <c r="BB144" s="420"/>
      <c r="BC144" s="420"/>
      <c r="BD144" s="420"/>
      <c r="BE144" s="420"/>
      <c r="BF144" s="420"/>
      <c r="BG144" s="420"/>
      <c r="BH144" s="420"/>
      <c r="BI144" s="420"/>
      <c r="BJ144" s="420"/>
      <c r="BK144" s="420"/>
      <c r="BL144" s="420"/>
      <c r="BM144" s="420"/>
      <c r="BN144" s="420"/>
      <c r="BO144" s="420"/>
      <c r="BP144" s="420"/>
      <c r="BQ144" s="420"/>
      <c r="BR144" s="420"/>
      <c r="BS144" s="420"/>
      <c r="BT144" s="420"/>
      <c r="BU144" s="420"/>
      <c r="BV144" s="420"/>
      <c r="BW144" s="420"/>
      <c r="BX144" s="420"/>
      <c r="BY144" s="420"/>
      <c r="BZ144" s="420"/>
      <c r="CA144" s="420"/>
      <c r="CB144" s="420"/>
      <c r="CC144" s="420"/>
      <c r="CD144" s="420"/>
      <c r="CE144" s="420"/>
      <c r="CF144" s="420"/>
      <c r="CG144" s="420"/>
      <c r="CH144" s="420"/>
      <c r="CI144" s="420"/>
      <c r="CJ144" s="420"/>
      <c r="CK144" s="420"/>
      <c r="CL144" s="420"/>
      <c r="CM144" s="420"/>
      <c r="CN144" s="420"/>
      <c r="CO144" s="420"/>
      <c r="CP144" s="420"/>
      <c r="CQ144" s="420"/>
      <c r="CR144" s="420"/>
      <c r="CS144" s="420"/>
      <c r="CT144" s="420"/>
      <c r="CU144" s="420"/>
      <c r="CV144" s="420"/>
      <c r="CW144" s="420"/>
      <c r="CX144" s="420"/>
      <c r="CY144" s="420"/>
      <c r="CZ144" s="420"/>
      <c r="DA144" s="420"/>
      <c r="DB144" s="420"/>
      <c r="DC144" s="420"/>
      <c r="DD144" s="420"/>
      <c r="DE144" s="420"/>
      <c r="DF144" s="420"/>
      <c r="DG144" s="420"/>
      <c r="DH144" s="420"/>
      <c r="DI144" s="420"/>
      <c r="DJ144" s="420"/>
      <c r="DK144" s="420"/>
      <c r="DL144" s="420"/>
      <c r="DM144" s="420"/>
      <c r="DN144" s="420"/>
      <c r="DO144" s="420"/>
      <c r="DP144" s="420"/>
      <c r="DQ144" s="420"/>
      <c r="DR144" s="420"/>
      <c r="DS144" s="420"/>
      <c r="DT144" s="420"/>
      <c r="DU144" s="420"/>
      <c r="DV144" s="420"/>
      <c r="DW144" s="420"/>
      <c r="DX144" s="420"/>
      <c r="DY144" s="420"/>
      <c r="DZ144" s="420"/>
      <c r="EA144" s="420"/>
      <c r="EB144" s="420"/>
      <c r="EC144" s="420"/>
      <c r="ED144" s="420"/>
      <c r="EE144" s="420"/>
      <c r="EF144" s="420"/>
      <c r="EG144" s="420"/>
      <c r="EH144" s="420"/>
    </row>
    <row r="145" spans="1:138" s="270" customFormat="1" x14ac:dyDescent="0.3">
      <c r="A145" s="299"/>
      <c r="B145" s="299"/>
      <c r="AS145" s="443"/>
      <c r="AT145" s="420"/>
      <c r="AU145" s="420"/>
      <c r="AV145" s="420"/>
      <c r="AW145" s="420"/>
      <c r="AX145" s="420"/>
      <c r="AY145" s="420"/>
      <c r="AZ145" s="420"/>
      <c r="BA145" s="420"/>
      <c r="BB145" s="420"/>
      <c r="BC145" s="420"/>
      <c r="BD145" s="420"/>
      <c r="BE145" s="420"/>
      <c r="BF145" s="420"/>
      <c r="BG145" s="420"/>
      <c r="BH145" s="420"/>
      <c r="BI145" s="420"/>
      <c r="BJ145" s="420"/>
      <c r="BK145" s="420"/>
      <c r="BL145" s="420"/>
      <c r="BM145" s="420"/>
      <c r="BN145" s="420"/>
      <c r="BO145" s="420"/>
      <c r="BP145" s="420"/>
      <c r="BQ145" s="420"/>
      <c r="BR145" s="420"/>
      <c r="BS145" s="420"/>
      <c r="BT145" s="420"/>
      <c r="BU145" s="420"/>
      <c r="BV145" s="420"/>
      <c r="BW145" s="420"/>
      <c r="BX145" s="420"/>
      <c r="BY145" s="420"/>
      <c r="BZ145" s="420"/>
      <c r="CA145" s="420"/>
      <c r="CB145" s="420"/>
      <c r="CC145" s="420"/>
      <c r="CD145" s="420"/>
      <c r="CE145" s="420"/>
      <c r="CF145" s="420"/>
      <c r="CG145" s="420"/>
      <c r="CH145" s="420"/>
      <c r="CI145" s="420"/>
      <c r="CJ145" s="420"/>
      <c r="CK145" s="420"/>
      <c r="CL145" s="420"/>
      <c r="CM145" s="420"/>
      <c r="CN145" s="420"/>
      <c r="CO145" s="420"/>
      <c r="CP145" s="420"/>
      <c r="CQ145" s="420"/>
      <c r="CR145" s="420"/>
      <c r="CS145" s="420"/>
      <c r="CT145" s="420"/>
      <c r="CU145" s="420"/>
      <c r="CV145" s="420"/>
      <c r="CW145" s="420"/>
      <c r="CX145" s="420"/>
      <c r="CY145" s="420"/>
      <c r="CZ145" s="420"/>
      <c r="DA145" s="420"/>
      <c r="DB145" s="420"/>
      <c r="DC145" s="420"/>
      <c r="DD145" s="420"/>
      <c r="DE145" s="420"/>
      <c r="DF145" s="420"/>
      <c r="DG145" s="420"/>
      <c r="DH145" s="420"/>
      <c r="DI145" s="420"/>
      <c r="DJ145" s="420"/>
      <c r="DK145" s="420"/>
      <c r="DL145" s="420"/>
      <c r="DM145" s="420"/>
      <c r="DN145" s="420"/>
      <c r="DO145" s="420"/>
      <c r="DP145" s="420"/>
      <c r="DQ145" s="420"/>
      <c r="DR145" s="420"/>
      <c r="DS145" s="420"/>
      <c r="DT145" s="420"/>
      <c r="DU145" s="420"/>
      <c r="DV145" s="420"/>
      <c r="DW145" s="420"/>
      <c r="DX145" s="420"/>
      <c r="DY145" s="420"/>
      <c r="DZ145" s="420"/>
      <c r="EA145" s="420"/>
      <c r="EB145" s="420"/>
      <c r="EC145" s="420"/>
      <c r="ED145" s="420"/>
      <c r="EE145" s="420"/>
      <c r="EF145" s="420"/>
      <c r="EG145" s="420"/>
      <c r="EH145" s="420"/>
    </row>
    <row r="146" spans="1:138" s="270" customFormat="1" x14ac:dyDescent="0.3">
      <c r="A146" s="299"/>
      <c r="B146" s="299"/>
      <c r="AS146" s="443"/>
      <c r="AT146" s="420"/>
      <c r="AU146" s="420"/>
      <c r="AV146" s="420"/>
      <c r="AW146" s="420"/>
      <c r="AX146" s="420"/>
      <c r="AY146" s="420"/>
      <c r="AZ146" s="420"/>
      <c r="BA146" s="420"/>
      <c r="BB146" s="420"/>
      <c r="BC146" s="420"/>
      <c r="BD146" s="420"/>
      <c r="BE146" s="420"/>
      <c r="BF146" s="420"/>
      <c r="BG146" s="420"/>
      <c r="BH146" s="420"/>
      <c r="BI146" s="420"/>
      <c r="BJ146" s="420"/>
      <c r="BK146" s="420"/>
      <c r="BL146" s="420"/>
      <c r="BM146" s="420"/>
      <c r="BN146" s="420"/>
      <c r="BO146" s="420"/>
      <c r="BP146" s="420"/>
      <c r="BQ146" s="420"/>
      <c r="BR146" s="420"/>
      <c r="BS146" s="420"/>
      <c r="BT146" s="420"/>
      <c r="BU146" s="420"/>
      <c r="BV146" s="420"/>
      <c r="BW146" s="420"/>
      <c r="BX146" s="420"/>
      <c r="BY146" s="420"/>
      <c r="BZ146" s="420"/>
      <c r="CA146" s="420"/>
      <c r="CB146" s="420"/>
      <c r="CC146" s="420"/>
      <c r="CD146" s="420"/>
      <c r="CE146" s="420"/>
      <c r="CF146" s="420"/>
      <c r="CG146" s="420"/>
      <c r="CH146" s="420"/>
      <c r="CI146" s="420"/>
      <c r="CJ146" s="420"/>
      <c r="CK146" s="420"/>
      <c r="CL146" s="420"/>
      <c r="CM146" s="420"/>
      <c r="CN146" s="420"/>
      <c r="CO146" s="420"/>
      <c r="CP146" s="420"/>
      <c r="CQ146" s="420"/>
      <c r="CR146" s="420"/>
      <c r="CS146" s="420"/>
      <c r="CT146" s="420"/>
      <c r="CU146" s="420"/>
      <c r="CV146" s="420"/>
      <c r="CW146" s="420"/>
      <c r="CX146" s="420"/>
      <c r="CY146" s="420"/>
      <c r="CZ146" s="420"/>
      <c r="DA146" s="420"/>
      <c r="DB146" s="420"/>
      <c r="DC146" s="420"/>
      <c r="DD146" s="420"/>
      <c r="DE146" s="420"/>
      <c r="DF146" s="420"/>
      <c r="DG146" s="420"/>
      <c r="DH146" s="420"/>
      <c r="DI146" s="420"/>
      <c r="DJ146" s="420"/>
      <c r="DK146" s="420"/>
      <c r="DL146" s="420"/>
      <c r="DM146" s="420"/>
      <c r="DN146" s="420"/>
      <c r="DO146" s="420"/>
      <c r="DP146" s="420"/>
      <c r="DQ146" s="420"/>
      <c r="DR146" s="420"/>
      <c r="DS146" s="420"/>
      <c r="DT146" s="420"/>
      <c r="DU146" s="420"/>
      <c r="DV146" s="420"/>
      <c r="DW146" s="420"/>
      <c r="DX146" s="420"/>
      <c r="DY146" s="420"/>
      <c r="DZ146" s="420"/>
      <c r="EA146" s="420"/>
      <c r="EB146" s="420"/>
      <c r="EC146" s="420"/>
      <c r="ED146" s="420"/>
      <c r="EE146" s="420"/>
      <c r="EF146" s="420"/>
      <c r="EG146" s="420"/>
      <c r="EH146" s="420"/>
    </row>
    <row r="147" spans="1:138" s="270" customFormat="1" x14ac:dyDescent="0.3">
      <c r="A147" s="299"/>
      <c r="B147" s="299"/>
      <c r="AS147" s="443"/>
      <c r="AT147" s="420"/>
      <c r="AU147" s="420"/>
      <c r="AV147" s="420"/>
      <c r="AW147" s="420"/>
      <c r="AX147" s="420"/>
      <c r="AY147" s="420"/>
      <c r="AZ147" s="420"/>
      <c r="BA147" s="420"/>
      <c r="BB147" s="420"/>
      <c r="BC147" s="420"/>
      <c r="BD147" s="420"/>
      <c r="BE147" s="420"/>
      <c r="BF147" s="420"/>
      <c r="BG147" s="420"/>
      <c r="BH147" s="420"/>
      <c r="BI147" s="420"/>
      <c r="BJ147" s="420"/>
      <c r="BK147" s="420"/>
      <c r="BL147" s="420"/>
      <c r="BM147" s="420"/>
      <c r="BN147" s="420"/>
      <c r="BO147" s="420"/>
      <c r="BP147" s="420"/>
      <c r="BQ147" s="420"/>
      <c r="BR147" s="420"/>
      <c r="BS147" s="420"/>
      <c r="BT147" s="420"/>
      <c r="BU147" s="420"/>
      <c r="BV147" s="420"/>
      <c r="BW147" s="420"/>
      <c r="BX147" s="420"/>
      <c r="BY147" s="420"/>
      <c r="BZ147" s="420"/>
      <c r="CA147" s="420"/>
      <c r="CB147" s="420"/>
      <c r="CC147" s="420"/>
      <c r="CD147" s="420"/>
      <c r="CE147" s="420"/>
      <c r="CF147" s="420"/>
      <c r="CG147" s="420"/>
      <c r="CH147" s="420"/>
      <c r="CI147" s="420"/>
      <c r="CJ147" s="420"/>
      <c r="CK147" s="420"/>
      <c r="CL147" s="420"/>
      <c r="CM147" s="420"/>
      <c r="CN147" s="420"/>
      <c r="CO147" s="420"/>
      <c r="CP147" s="420"/>
      <c r="CQ147" s="420"/>
      <c r="CR147" s="420"/>
      <c r="CS147" s="420"/>
      <c r="CT147" s="420"/>
      <c r="CU147" s="420"/>
      <c r="CV147" s="420"/>
      <c r="CW147" s="420"/>
      <c r="CX147" s="420"/>
      <c r="CY147" s="420"/>
      <c r="CZ147" s="420"/>
      <c r="DA147" s="420"/>
      <c r="DB147" s="420"/>
      <c r="DC147" s="420"/>
      <c r="DD147" s="420"/>
      <c r="DE147" s="420"/>
      <c r="DF147" s="420"/>
      <c r="DG147" s="420"/>
      <c r="DH147" s="420"/>
      <c r="DI147" s="420"/>
      <c r="DJ147" s="420"/>
      <c r="DK147" s="420"/>
      <c r="DL147" s="420"/>
      <c r="DM147" s="420"/>
      <c r="DN147" s="420"/>
      <c r="DO147" s="420"/>
      <c r="DP147" s="420"/>
      <c r="DQ147" s="420"/>
      <c r="DR147" s="420"/>
      <c r="DS147" s="420"/>
      <c r="DT147" s="420"/>
      <c r="DU147" s="420"/>
      <c r="DV147" s="420"/>
      <c r="DW147" s="420"/>
      <c r="DX147" s="420"/>
      <c r="DY147" s="420"/>
      <c r="DZ147" s="420"/>
      <c r="EA147" s="420"/>
      <c r="EB147" s="420"/>
      <c r="EC147" s="420"/>
      <c r="ED147" s="420"/>
      <c r="EE147" s="420"/>
      <c r="EF147" s="420"/>
      <c r="EG147" s="420"/>
      <c r="EH147" s="420"/>
    </row>
  </sheetData>
  <mergeCells count="6">
    <mergeCell ref="A1:U1"/>
    <mergeCell ref="A6:B7"/>
    <mergeCell ref="A65:B65"/>
    <mergeCell ref="A38:B38"/>
    <mergeCell ref="A66:B66"/>
    <mergeCell ref="A39:B39"/>
  </mergeCells>
  <printOptions horizontalCentered="1"/>
  <pageMargins left="0.39370078740157483" right="0.39370078740157483" top="0.82677165354330717" bottom="0.47244094488188981" header="0.51181102362204722" footer="0.51181102362204722"/>
  <pageSetup paperSize="9" scale="42" fitToWidth="2" fitToHeight="2" orientation="portrait" horizontalDpi="4294967292" verticalDpi="4294967292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H84"/>
  <sheetViews>
    <sheetView view="pageBreakPreview" zoomScale="63" zoomScaleNormal="70" zoomScaleSheetLayoutView="63" workbookViewId="0">
      <selection sqref="A1:L1"/>
    </sheetView>
  </sheetViews>
  <sheetFormatPr baseColWidth="10" defaultColWidth="26.33203125" defaultRowHeight="13.2" x14ac:dyDescent="0.25"/>
  <cols>
    <col min="1" max="1" width="4.6640625" style="342" customWidth="1"/>
    <col min="2" max="2" width="79.6640625" style="343" customWidth="1"/>
    <col min="3" max="12" width="13.6640625" style="136" customWidth="1"/>
    <col min="13" max="13" width="26.33203125" style="136" customWidth="1"/>
    <col min="14" max="14" width="5.33203125" style="136" customWidth="1"/>
    <col min="15" max="15" width="10.44140625" style="406" customWidth="1"/>
    <col min="16" max="19" width="7.6640625" style="463" customWidth="1"/>
    <col min="20" max="23" width="6.44140625" style="463" customWidth="1"/>
    <col min="24" max="24" width="26.33203125" style="463" customWidth="1"/>
    <col min="25" max="25" width="5.33203125" style="406" customWidth="1"/>
    <col min="26" max="27" width="5.5546875" style="463" customWidth="1"/>
    <col min="28" max="34" width="5.5546875" style="1" customWidth="1"/>
    <col min="35" max="39" width="26.33203125" style="1" customWidth="1"/>
    <col min="40" max="16384" width="26.33203125" style="1"/>
  </cols>
  <sheetData>
    <row r="1" spans="1:34" s="312" customFormat="1" ht="27.75" customHeight="1" x14ac:dyDescent="0.4">
      <c r="A1" s="763" t="str">
        <f>"Indeling van de vestigingseenheden naar activiteitstak en naar dimensieklasse op "&amp;Feuil1!A7&amp;" "&amp;Feuil1!A8&amp;" "</f>
        <v xml:space="preserve">Indeling van de vestigingseenheden naar activiteitstak en naar dimensieklasse op 31 december 2023 </v>
      </c>
      <c r="B1" s="764"/>
      <c r="C1" s="764"/>
      <c r="D1" s="764"/>
      <c r="E1" s="764"/>
      <c r="F1" s="764"/>
      <c r="G1" s="764"/>
      <c r="H1" s="764"/>
      <c r="I1" s="764"/>
      <c r="J1" s="764"/>
      <c r="K1" s="764"/>
      <c r="L1" s="764"/>
      <c r="M1" s="311"/>
      <c r="N1" s="311"/>
      <c r="O1" s="459"/>
      <c r="P1" s="459"/>
      <c r="Q1" s="459"/>
      <c r="R1" s="459"/>
      <c r="S1" s="459"/>
      <c r="T1" s="459"/>
      <c r="U1" s="459"/>
      <c r="V1" s="459"/>
      <c r="W1" s="460"/>
      <c r="X1" s="460"/>
      <c r="Y1" s="459"/>
      <c r="Z1" s="460"/>
      <c r="AA1" s="460"/>
    </row>
    <row r="2" spans="1:34" s="140" customFormat="1" ht="25.5" customHeight="1" x14ac:dyDescent="0.3">
      <c r="A2" s="765"/>
      <c r="B2" s="766"/>
      <c r="C2" s="766"/>
      <c r="D2" s="766"/>
      <c r="E2" s="766"/>
      <c r="F2" s="766"/>
      <c r="G2" s="766"/>
      <c r="H2" s="766"/>
      <c r="I2" s="766"/>
      <c r="J2" s="766"/>
      <c r="K2" s="766"/>
      <c r="L2" s="767"/>
      <c r="O2" s="461"/>
      <c r="P2" s="461"/>
      <c r="Q2" s="461"/>
      <c r="R2" s="461"/>
      <c r="S2" s="461"/>
      <c r="T2" s="461"/>
      <c r="U2" s="461"/>
      <c r="V2" s="461"/>
      <c r="W2" s="461"/>
      <c r="X2" s="461"/>
      <c r="Y2" s="461"/>
      <c r="Z2" s="461"/>
      <c r="AA2" s="461"/>
    </row>
    <row r="3" spans="1:34" s="313" customFormat="1" ht="9.9" customHeight="1" x14ac:dyDescent="0.3">
      <c r="C3" s="314"/>
      <c r="D3" s="315"/>
      <c r="E3" s="315"/>
      <c r="F3" s="315"/>
      <c r="G3" s="315"/>
      <c r="H3" s="315"/>
      <c r="I3" s="315"/>
      <c r="J3" s="315"/>
      <c r="K3" s="315"/>
      <c r="L3" s="315"/>
      <c r="O3" s="462"/>
      <c r="P3" s="462"/>
      <c r="Q3" s="462"/>
      <c r="R3" s="462"/>
      <c r="S3" s="462"/>
      <c r="T3" s="462"/>
      <c r="U3" s="462"/>
      <c r="V3" s="462"/>
      <c r="W3" s="462"/>
      <c r="X3" s="462"/>
      <c r="Y3" s="462"/>
      <c r="Z3" s="462"/>
      <c r="AA3" s="462"/>
    </row>
    <row r="4" spans="1:34" s="313" customFormat="1" ht="18.899999999999999" customHeight="1" thickBot="1" x14ac:dyDescent="0.35">
      <c r="A4" s="768" t="s">
        <v>232</v>
      </c>
      <c r="B4" s="769"/>
      <c r="C4" s="316"/>
      <c r="D4" s="317"/>
      <c r="E4" s="317"/>
      <c r="F4" s="317"/>
      <c r="G4" s="317"/>
      <c r="H4" s="317"/>
      <c r="I4" s="317"/>
      <c r="J4" s="317"/>
      <c r="K4" s="317"/>
      <c r="L4" s="317"/>
      <c r="O4" s="462"/>
      <c r="P4" s="462"/>
      <c r="Q4" s="462"/>
      <c r="R4" s="462"/>
      <c r="S4" s="462"/>
      <c r="T4" s="462"/>
      <c r="U4" s="462"/>
      <c r="V4" s="462"/>
      <c r="W4" s="462"/>
      <c r="X4" s="462"/>
      <c r="Y4" s="462"/>
      <c r="Z4" s="462"/>
      <c r="AA4" s="462"/>
    </row>
    <row r="5" spans="1:34" s="313" customFormat="1" ht="25.2" customHeight="1" x14ac:dyDescent="0.3">
      <c r="A5" s="770" t="s">
        <v>106</v>
      </c>
      <c r="B5" s="771"/>
      <c r="C5" s="774" t="s">
        <v>233</v>
      </c>
      <c r="D5" s="775"/>
      <c r="E5" s="775"/>
      <c r="F5" s="775"/>
      <c r="G5" s="775"/>
      <c r="H5" s="775"/>
      <c r="I5" s="775"/>
      <c r="J5" s="775"/>
      <c r="K5" s="776"/>
      <c r="L5" s="777" t="s">
        <v>9</v>
      </c>
      <c r="O5" s="462"/>
      <c r="P5" s="462"/>
      <c r="Q5" s="462"/>
      <c r="R5" s="462"/>
      <c r="S5" s="462"/>
      <c r="T5" s="462"/>
      <c r="U5" s="462"/>
      <c r="V5" s="462"/>
      <c r="W5" s="462"/>
      <c r="X5" s="462"/>
      <c r="Y5" s="462"/>
      <c r="Z5" s="462"/>
      <c r="AA5" s="462"/>
    </row>
    <row r="6" spans="1:34" ht="48" customHeight="1" x14ac:dyDescent="0.25">
      <c r="A6" s="772"/>
      <c r="B6" s="773"/>
      <c r="C6" s="318" t="s">
        <v>18</v>
      </c>
      <c r="D6" s="318" t="s">
        <v>234</v>
      </c>
      <c r="E6" s="318" t="s">
        <v>235</v>
      </c>
      <c r="F6" s="318" t="s">
        <v>236</v>
      </c>
      <c r="G6" s="318" t="s">
        <v>237</v>
      </c>
      <c r="H6" s="318" t="s">
        <v>238</v>
      </c>
      <c r="I6" s="318" t="s">
        <v>239</v>
      </c>
      <c r="J6" s="318" t="s">
        <v>240</v>
      </c>
      <c r="K6" s="318" t="s">
        <v>241</v>
      </c>
      <c r="L6" s="778"/>
      <c r="M6" s="1"/>
      <c r="N6" s="1"/>
      <c r="O6" s="463"/>
      <c r="Y6" s="463"/>
    </row>
    <row r="7" spans="1:34" s="323" customFormat="1" ht="25.5" customHeight="1" x14ac:dyDescent="0.25">
      <c r="A7" s="319" t="s">
        <v>107</v>
      </c>
      <c r="B7" s="320" t="s">
        <v>108</v>
      </c>
      <c r="C7" s="321">
        <f>SUM(C8:C10)</f>
        <v>4453</v>
      </c>
      <c r="D7" s="321">
        <f t="shared" ref="D7:K7" si="0">SUM(D8:D10)</f>
        <v>503</v>
      </c>
      <c r="E7" s="321">
        <f t="shared" si="0"/>
        <v>246</v>
      </c>
      <c r="F7" s="321">
        <f t="shared" si="0"/>
        <v>135</v>
      </c>
      <c r="G7" s="321">
        <f t="shared" si="0"/>
        <v>29</v>
      </c>
      <c r="H7" s="321">
        <f t="shared" si="0"/>
        <v>5</v>
      </c>
      <c r="I7" s="321">
        <f t="shared" si="0"/>
        <v>1</v>
      </c>
      <c r="J7" s="321">
        <f t="shared" si="0"/>
        <v>0</v>
      </c>
      <c r="K7" s="321">
        <f t="shared" si="0"/>
        <v>0</v>
      </c>
      <c r="L7" s="322">
        <f>SUM(C7:K7)</f>
        <v>5372</v>
      </c>
      <c r="N7" s="324"/>
      <c r="O7" s="464"/>
      <c r="P7" s="464"/>
      <c r="Q7" s="464"/>
      <c r="R7" s="464"/>
      <c r="S7" s="464"/>
      <c r="T7" s="464"/>
      <c r="U7" s="464"/>
      <c r="V7" s="464"/>
      <c r="W7" s="464"/>
      <c r="X7" s="464"/>
      <c r="Y7" s="465"/>
      <c r="Z7" s="464"/>
      <c r="AA7" s="464"/>
    </row>
    <row r="8" spans="1:34" s="2" customFormat="1" ht="21" customHeight="1" x14ac:dyDescent="0.25">
      <c r="A8" s="319"/>
      <c r="B8" s="325" t="s">
        <v>109</v>
      </c>
      <c r="C8" s="326">
        <v>4150</v>
      </c>
      <c r="D8" s="326">
        <v>466</v>
      </c>
      <c r="E8" s="327">
        <v>235</v>
      </c>
      <c r="F8" s="327">
        <v>132</v>
      </c>
      <c r="G8" s="327">
        <v>29</v>
      </c>
      <c r="H8" s="327">
        <v>5</v>
      </c>
      <c r="I8" s="327">
        <v>1</v>
      </c>
      <c r="J8" s="327">
        <v>0</v>
      </c>
      <c r="K8" s="327">
        <v>0</v>
      </c>
      <c r="L8" s="328">
        <f t="shared" ref="L8:L71" si="1">SUM(C8:K8)</f>
        <v>5018</v>
      </c>
      <c r="N8" s="189"/>
      <c r="O8" s="427"/>
      <c r="P8" s="427"/>
      <c r="Q8" s="427"/>
      <c r="R8" s="427"/>
      <c r="S8" s="427"/>
      <c r="T8" s="427"/>
      <c r="U8" s="427"/>
      <c r="V8" s="427"/>
      <c r="W8" s="427"/>
      <c r="X8" s="466"/>
      <c r="Y8" s="467"/>
      <c r="Z8" s="466"/>
      <c r="AA8" s="466"/>
    </row>
    <row r="9" spans="1:34" s="2" customFormat="1" ht="21" customHeight="1" x14ac:dyDescent="0.25">
      <c r="A9" s="319"/>
      <c r="B9" s="325" t="s">
        <v>110</v>
      </c>
      <c r="C9" s="326">
        <v>240</v>
      </c>
      <c r="D9" s="326">
        <v>32</v>
      </c>
      <c r="E9" s="327">
        <v>8</v>
      </c>
      <c r="F9" s="327">
        <v>3</v>
      </c>
      <c r="G9" s="327">
        <v>0</v>
      </c>
      <c r="H9" s="327">
        <v>0</v>
      </c>
      <c r="I9" s="327">
        <v>0</v>
      </c>
      <c r="J9" s="327">
        <v>0</v>
      </c>
      <c r="K9" s="327">
        <v>0</v>
      </c>
      <c r="L9" s="328">
        <f t="shared" si="1"/>
        <v>283</v>
      </c>
      <c r="N9" s="189"/>
      <c r="O9" s="427"/>
      <c r="P9" s="427"/>
      <c r="Q9" s="427"/>
      <c r="R9" s="427"/>
      <c r="S9" s="427"/>
      <c r="T9" s="427"/>
      <c r="U9" s="427"/>
      <c r="V9" s="427"/>
      <c r="W9" s="427"/>
      <c r="X9" s="466"/>
      <c r="Y9" s="467"/>
      <c r="Z9" s="466"/>
      <c r="AA9" s="466"/>
    </row>
    <row r="10" spans="1:34" s="323" customFormat="1" ht="21" customHeight="1" x14ac:dyDescent="0.25">
      <c r="A10" s="319"/>
      <c r="B10" s="325" t="s">
        <v>111</v>
      </c>
      <c r="C10" s="326">
        <v>63</v>
      </c>
      <c r="D10" s="326">
        <v>5</v>
      </c>
      <c r="E10" s="327">
        <v>3</v>
      </c>
      <c r="F10" s="327">
        <v>0</v>
      </c>
      <c r="G10" s="327">
        <v>0</v>
      </c>
      <c r="H10" s="327">
        <v>0</v>
      </c>
      <c r="I10" s="327">
        <v>0</v>
      </c>
      <c r="J10" s="327">
        <v>0</v>
      </c>
      <c r="K10" s="327">
        <v>0</v>
      </c>
      <c r="L10" s="328">
        <f t="shared" si="1"/>
        <v>71</v>
      </c>
      <c r="N10" s="189"/>
      <c r="O10" s="427"/>
      <c r="P10" s="427"/>
      <c r="Q10" s="427"/>
      <c r="R10" s="427"/>
      <c r="S10" s="427"/>
      <c r="T10" s="427"/>
      <c r="U10" s="427"/>
      <c r="V10" s="427"/>
      <c r="W10" s="427"/>
      <c r="X10" s="464"/>
      <c r="Y10" s="467"/>
      <c r="Z10" s="466"/>
      <c r="AA10" s="466"/>
      <c r="AB10" s="2"/>
      <c r="AC10" s="2"/>
      <c r="AD10" s="2"/>
      <c r="AE10" s="2"/>
      <c r="AF10" s="2"/>
      <c r="AG10" s="2"/>
      <c r="AH10" s="2"/>
    </row>
    <row r="11" spans="1:34" s="323" customFormat="1" ht="25.5" customHeight="1" x14ac:dyDescent="0.25">
      <c r="A11" s="319" t="s">
        <v>112</v>
      </c>
      <c r="B11" s="329" t="s">
        <v>113</v>
      </c>
      <c r="C11" s="330">
        <v>41</v>
      </c>
      <c r="D11" s="330">
        <v>30</v>
      </c>
      <c r="E11" s="331">
        <v>24</v>
      </c>
      <c r="F11" s="331">
        <v>14</v>
      </c>
      <c r="G11" s="331">
        <v>2</v>
      </c>
      <c r="H11" s="331">
        <v>5</v>
      </c>
      <c r="I11" s="331">
        <v>1</v>
      </c>
      <c r="J11" s="331">
        <v>0</v>
      </c>
      <c r="K11" s="331">
        <v>0</v>
      </c>
      <c r="L11" s="332">
        <f t="shared" si="1"/>
        <v>117</v>
      </c>
      <c r="N11" s="189"/>
      <c r="O11" s="427"/>
      <c r="P11" s="427"/>
      <c r="Q11" s="427"/>
      <c r="R11" s="427"/>
      <c r="S11" s="427"/>
      <c r="T11" s="427"/>
      <c r="U11" s="427"/>
      <c r="V11" s="427"/>
      <c r="W11" s="427"/>
      <c r="X11" s="464"/>
      <c r="Y11" s="467"/>
      <c r="Z11" s="466"/>
      <c r="AA11" s="466"/>
      <c r="AB11" s="2"/>
      <c r="AC11" s="2"/>
      <c r="AD11" s="2"/>
      <c r="AE11" s="2"/>
      <c r="AF11" s="2"/>
      <c r="AG11" s="2"/>
      <c r="AH11" s="2"/>
    </row>
    <row r="12" spans="1:34" s="2" customFormat="1" ht="25.5" customHeight="1" x14ac:dyDescent="0.3">
      <c r="A12" s="319" t="s">
        <v>114</v>
      </c>
      <c r="B12" s="329" t="s">
        <v>115</v>
      </c>
      <c r="C12" s="330">
        <f>SUM(C13:C31)</f>
        <v>8131</v>
      </c>
      <c r="D12" s="330">
        <f t="shared" ref="D12:K12" si="2">SUM(D13:D31)</f>
        <v>3069</v>
      </c>
      <c r="E12" s="330">
        <f t="shared" si="2"/>
        <v>2234</v>
      </c>
      <c r="F12" s="330">
        <f t="shared" si="2"/>
        <v>1998</v>
      </c>
      <c r="G12" s="330">
        <f t="shared" si="2"/>
        <v>781</v>
      </c>
      <c r="H12" s="330">
        <f t="shared" si="2"/>
        <v>523</v>
      </c>
      <c r="I12" s="330">
        <f t="shared" si="2"/>
        <v>292</v>
      </c>
      <c r="J12" s="330">
        <f t="shared" si="2"/>
        <v>90</v>
      </c>
      <c r="K12" s="330">
        <f t="shared" si="2"/>
        <v>35</v>
      </c>
      <c r="L12" s="332">
        <f t="shared" si="1"/>
        <v>17153</v>
      </c>
      <c r="N12" s="165"/>
      <c r="O12" s="427"/>
      <c r="P12" s="427"/>
      <c r="Q12" s="427"/>
      <c r="R12" s="427"/>
      <c r="S12" s="427"/>
      <c r="T12" s="427"/>
      <c r="U12" s="427"/>
      <c r="V12" s="427"/>
      <c r="W12" s="427"/>
      <c r="X12" s="466"/>
      <c r="Y12" s="468"/>
      <c r="Z12" s="466"/>
      <c r="AA12" s="466"/>
    </row>
    <row r="13" spans="1:34" s="2" customFormat="1" ht="21" customHeight="1" x14ac:dyDescent="0.25">
      <c r="A13" s="333"/>
      <c r="B13" s="334" t="s">
        <v>116</v>
      </c>
      <c r="C13" s="326">
        <v>2754</v>
      </c>
      <c r="D13" s="326">
        <v>1034</v>
      </c>
      <c r="E13" s="327">
        <v>559</v>
      </c>
      <c r="F13" s="327">
        <v>433</v>
      </c>
      <c r="G13" s="327">
        <v>178</v>
      </c>
      <c r="H13" s="327">
        <v>117</v>
      </c>
      <c r="I13" s="327">
        <v>69</v>
      </c>
      <c r="J13" s="327">
        <v>25</v>
      </c>
      <c r="K13" s="327">
        <v>1</v>
      </c>
      <c r="L13" s="328">
        <f t="shared" si="1"/>
        <v>5170</v>
      </c>
      <c r="N13" s="189"/>
      <c r="O13" s="427"/>
      <c r="P13" s="427"/>
      <c r="Q13" s="427"/>
      <c r="R13" s="427"/>
      <c r="S13" s="427"/>
      <c r="T13" s="427"/>
      <c r="U13" s="427"/>
      <c r="V13" s="427"/>
      <c r="W13" s="427"/>
      <c r="X13" s="466"/>
      <c r="Y13" s="467"/>
      <c r="Z13" s="466"/>
      <c r="AA13" s="466"/>
    </row>
    <row r="14" spans="1:34" s="323" customFormat="1" ht="21" customHeight="1" x14ac:dyDescent="0.25">
      <c r="A14" s="333"/>
      <c r="B14" s="334" t="s">
        <v>117</v>
      </c>
      <c r="C14" s="326">
        <v>451</v>
      </c>
      <c r="D14" s="326">
        <v>153</v>
      </c>
      <c r="E14" s="327">
        <v>87</v>
      </c>
      <c r="F14" s="327">
        <v>83</v>
      </c>
      <c r="G14" s="327">
        <v>47</v>
      </c>
      <c r="H14" s="327">
        <v>23</v>
      </c>
      <c r="I14" s="327">
        <v>21</v>
      </c>
      <c r="J14" s="327">
        <v>2</v>
      </c>
      <c r="K14" s="327">
        <v>0</v>
      </c>
      <c r="L14" s="328">
        <f t="shared" si="1"/>
        <v>867</v>
      </c>
      <c r="N14" s="189"/>
      <c r="O14" s="427"/>
      <c r="P14" s="427"/>
      <c r="Q14" s="427"/>
      <c r="R14" s="427"/>
      <c r="S14" s="427"/>
      <c r="T14" s="427"/>
      <c r="U14" s="427"/>
      <c r="V14" s="427"/>
      <c r="W14" s="427"/>
      <c r="X14" s="464"/>
      <c r="Y14" s="467"/>
      <c r="Z14" s="466"/>
      <c r="AA14" s="466"/>
      <c r="AB14" s="2"/>
      <c r="AC14" s="2"/>
      <c r="AD14" s="2"/>
      <c r="AE14" s="2"/>
      <c r="AF14" s="2"/>
      <c r="AG14" s="2"/>
      <c r="AH14" s="2"/>
    </row>
    <row r="15" spans="1:34" s="2" customFormat="1" ht="21" customHeight="1" x14ac:dyDescent="0.25">
      <c r="A15" s="333"/>
      <c r="B15" s="334" t="s">
        <v>118</v>
      </c>
      <c r="C15" s="326">
        <v>271</v>
      </c>
      <c r="D15" s="326">
        <v>121</v>
      </c>
      <c r="E15" s="327">
        <v>91</v>
      </c>
      <c r="F15" s="327">
        <v>64</v>
      </c>
      <c r="G15" s="327">
        <v>23</v>
      </c>
      <c r="H15" s="327">
        <v>7</v>
      </c>
      <c r="I15" s="327">
        <v>7</v>
      </c>
      <c r="J15" s="327">
        <v>1</v>
      </c>
      <c r="K15" s="327">
        <v>0</v>
      </c>
      <c r="L15" s="328">
        <f t="shared" si="1"/>
        <v>585</v>
      </c>
      <c r="N15" s="189"/>
      <c r="O15" s="427"/>
      <c r="P15" s="427"/>
      <c r="Q15" s="427"/>
      <c r="R15" s="427"/>
      <c r="S15" s="427"/>
      <c r="T15" s="427"/>
      <c r="U15" s="427"/>
      <c r="V15" s="427"/>
      <c r="W15" s="427"/>
      <c r="X15" s="466"/>
      <c r="Y15" s="467"/>
      <c r="Z15" s="466"/>
      <c r="AA15" s="466"/>
    </row>
    <row r="16" spans="1:34" s="2" customFormat="1" ht="21" customHeight="1" x14ac:dyDescent="0.25">
      <c r="A16" s="333"/>
      <c r="B16" s="334" t="s">
        <v>119</v>
      </c>
      <c r="C16" s="326">
        <v>40</v>
      </c>
      <c r="D16" s="326">
        <v>29</v>
      </c>
      <c r="E16" s="327">
        <v>22</v>
      </c>
      <c r="F16" s="327">
        <v>43</v>
      </c>
      <c r="G16" s="327">
        <v>21</v>
      </c>
      <c r="H16" s="327">
        <v>22</v>
      </c>
      <c r="I16" s="327">
        <v>9</v>
      </c>
      <c r="J16" s="327">
        <v>3</v>
      </c>
      <c r="K16" s="327">
        <v>0</v>
      </c>
      <c r="L16" s="328">
        <f t="shared" si="1"/>
        <v>189</v>
      </c>
      <c r="N16" s="189"/>
      <c r="O16" s="427"/>
      <c r="P16" s="427"/>
      <c r="Q16" s="427"/>
      <c r="R16" s="427"/>
      <c r="S16" s="427"/>
      <c r="T16" s="427"/>
      <c r="U16" s="427"/>
      <c r="V16" s="427"/>
      <c r="W16" s="427"/>
      <c r="X16" s="466"/>
      <c r="Y16" s="467"/>
      <c r="Z16" s="466"/>
      <c r="AA16" s="466"/>
    </row>
    <row r="17" spans="1:27" s="2" customFormat="1" ht="21" customHeight="1" x14ac:dyDescent="0.25">
      <c r="A17" s="333"/>
      <c r="B17" s="334" t="s">
        <v>120</v>
      </c>
      <c r="C17" s="326">
        <v>390</v>
      </c>
      <c r="D17" s="326">
        <v>97</v>
      </c>
      <c r="E17" s="327">
        <v>77</v>
      </c>
      <c r="F17" s="327">
        <v>59</v>
      </c>
      <c r="G17" s="327">
        <v>19</v>
      </c>
      <c r="H17" s="327">
        <v>11</v>
      </c>
      <c r="I17" s="327">
        <v>4</v>
      </c>
      <c r="J17" s="327">
        <v>0</v>
      </c>
      <c r="K17" s="327">
        <v>0</v>
      </c>
      <c r="L17" s="328">
        <f t="shared" si="1"/>
        <v>657</v>
      </c>
      <c r="N17" s="189"/>
      <c r="O17" s="427"/>
      <c r="P17" s="427"/>
      <c r="Q17" s="427"/>
      <c r="R17" s="427"/>
      <c r="S17" s="427"/>
      <c r="T17" s="427"/>
      <c r="U17" s="427"/>
      <c r="V17" s="427"/>
      <c r="W17" s="427"/>
      <c r="X17" s="466"/>
      <c r="Y17" s="467"/>
      <c r="Z17" s="466"/>
      <c r="AA17" s="466"/>
    </row>
    <row r="18" spans="1:27" s="2" customFormat="1" ht="21" customHeight="1" x14ac:dyDescent="0.25">
      <c r="A18" s="333"/>
      <c r="B18" s="334" t="s">
        <v>121</v>
      </c>
      <c r="C18" s="326">
        <v>2</v>
      </c>
      <c r="D18" s="326">
        <v>0</v>
      </c>
      <c r="E18" s="327">
        <v>1</v>
      </c>
      <c r="F18" s="327">
        <v>2</v>
      </c>
      <c r="G18" s="327">
        <v>1</v>
      </c>
      <c r="H18" s="327">
        <v>1</v>
      </c>
      <c r="I18" s="327">
        <v>2</v>
      </c>
      <c r="J18" s="327">
        <v>1</v>
      </c>
      <c r="K18" s="327">
        <v>1</v>
      </c>
      <c r="L18" s="328">
        <f t="shared" si="1"/>
        <v>11</v>
      </c>
      <c r="N18" s="189"/>
      <c r="O18" s="427"/>
      <c r="P18" s="427"/>
      <c r="Q18" s="427"/>
      <c r="R18" s="427"/>
      <c r="S18" s="427"/>
      <c r="T18" s="427"/>
      <c r="U18" s="427"/>
      <c r="V18" s="427"/>
      <c r="W18" s="427"/>
      <c r="X18" s="466"/>
      <c r="Y18" s="467"/>
      <c r="Z18" s="466"/>
      <c r="AA18" s="466"/>
    </row>
    <row r="19" spans="1:27" s="2" customFormat="1" ht="21" customHeight="1" x14ac:dyDescent="0.25">
      <c r="A19" s="333"/>
      <c r="B19" s="334" t="s">
        <v>122</v>
      </c>
      <c r="C19" s="326">
        <v>159</v>
      </c>
      <c r="D19" s="326">
        <v>78</v>
      </c>
      <c r="E19" s="327">
        <v>67</v>
      </c>
      <c r="F19" s="327">
        <v>107</v>
      </c>
      <c r="G19" s="327">
        <v>59</v>
      </c>
      <c r="H19" s="327">
        <v>66</v>
      </c>
      <c r="I19" s="327">
        <v>36</v>
      </c>
      <c r="J19" s="327">
        <v>8</v>
      </c>
      <c r="K19" s="327">
        <v>3</v>
      </c>
      <c r="L19" s="328">
        <f t="shared" si="1"/>
        <v>583</v>
      </c>
      <c r="N19" s="189"/>
      <c r="O19" s="427"/>
      <c r="P19" s="427"/>
      <c r="Q19" s="427"/>
      <c r="R19" s="427"/>
      <c r="S19" s="427"/>
      <c r="T19" s="427"/>
      <c r="U19" s="427"/>
      <c r="V19" s="427"/>
      <c r="W19" s="427"/>
      <c r="X19" s="466"/>
      <c r="Y19" s="467"/>
      <c r="Z19" s="466"/>
      <c r="AA19" s="466"/>
    </row>
    <row r="20" spans="1:27" s="2" customFormat="1" ht="21" customHeight="1" x14ac:dyDescent="0.25">
      <c r="A20" s="333"/>
      <c r="B20" s="334" t="s">
        <v>123</v>
      </c>
      <c r="C20" s="326">
        <v>35</v>
      </c>
      <c r="D20" s="326">
        <v>11</v>
      </c>
      <c r="E20" s="327">
        <v>21</v>
      </c>
      <c r="F20" s="327">
        <v>22</v>
      </c>
      <c r="G20" s="327">
        <v>20</v>
      </c>
      <c r="H20" s="327">
        <v>11</v>
      </c>
      <c r="I20" s="327">
        <v>15</v>
      </c>
      <c r="J20" s="327">
        <v>7</v>
      </c>
      <c r="K20" s="327">
        <v>7</v>
      </c>
      <c r="L20" s="328">
        <f t="shared" si="1"/>
        <v>149</v>
      </c>
      <c r="N20" s="189"/>
      <c r="O20" s="427"/>
      <c r="P20" s="427"/>
      <c r="Q20" s="427"/>
      <c r="R20" s="427"/>
      <c r="S20" s="427"/>
      <c r="T20" s="427"/>
      <c r="U20" s="427"/>
      <c r="V20" s="427"/>
      <c r="W20" s="427"/>
      <c r="X20" s="466"/>
      <c r="Y20" s="467"/>
      <c r="Z20" s="466"/>
      <c r="AA20" s="466"/>
    </row>
    <row r="21" spans="1:27" s="2" customFormat="1" ht="21" customHeight="1" x14ac:dyDescent="0.25">
      <c r="A21" s="333"/>
      <c r="B21" s="334" t="s">
        <v>124</v>
      </c>
      <c r="C21" s="326">
        <v>145</v>
      </c>
      <c r="D21" s="326">
        <v>69</v>
      </c>
      <c r="E21" s="327">
        <v>97</v>
      </c>
      <c r="F21" s="327">
        <v>109</v>
      </c>
      <c r="G21" s="327">
        <v>52</v>
      </c>
      <c r="H21" s="327">
        <v>34</v>
      </c>
      <c r="I21" s="327">
        <v>15</v>
      </c>
      <c r="J21" s="327">
        <v>4</v>
      </c>
      <c r="K21" s="327">
        <v>0</v>
      </c>
      <c r="L21" s="328">
        <f t="shared" si="1"/>
        <v>525</v>
      </c>
      <c r="N21" s="189"/>
      <c r="O21" s="427"/>
      <c r="P21" s="427"/>
      <c r="Q21" s="427"/>
      <c r="R21" s="427"/>
      <c r="S21" s="427"/>
      <c r="T21" s="427"/>
      <c r="U21" s="427"/>
      <c r="V21" s="427"/>
      <c r="W21" s="427"/>
      <c r="X21" s="466"/>
      <c r="Y21" s="467"/>
      <c r="Z21" s="466"/>
      <c r="AA21" s="466"/>
    </row>
    <row r="22" spans="1:27" s="2" customFormat="1" ht="21" customHeight="1" x14ac:dyDescent="0.25">
      <c r="A22" s="333"/>
      <c r="B22" s="334" t="s">
        <v>125</v>
      </c>
      <c r="C22" s="326">
        <v>412</v>
      </c>
      <c r="D22" s="326">
        <v>167</v>
      </c>
      <c r="E22" s="327">
        <v>161</v>
      </c>
      <c r="F22" s="327">
        <v>166</v>
      </c>
      <c r="G22" s="327">
        <v>59</v>
      </c>
      <c r="H22" s="327">
        <v>35</v>
      </c>
      <c r="I22" s="327">
        <v>21</v>
      </c>
      <c r="J22" s="327">
        <v>4</v>
      </c>
      <c r="K22" s="327">
        <v>0</v>
      </c>
      <c r="L22" s="328">
        <f t="shared" si="1"/>
        <v>1025</v>
      </c>
      <c r="N22" s="189"/>
      <c r="O22" s="427"/>
      <c r="P22" s="427"/>
      <c r="Q22" s="427"/>
      <c r="R22" s="427"/>
      <c r="S22" s="427"/>
      <c r="T22" s="427"/>
      <c r="U22" s="427"/>
      <c r="V22" s="427"/>
      <c r="W22" s="427"/>
      <c r="X22" s="466"/>
      <c r="Y22" s="467"/>
      <c r="Z22" s="466"/>
      <c r="AA22" s="466"/>
    </row>
    <row r="23" spans="1:27" s="2" customFormat="1" ht="21" customHeight="1" x14ac:dyDescent="0.25">
      <c r="A23" s="333"/>
      <c r="B23" s="334" t="s">
        <v>126</v>
      </c>
      <c r="C23" s="326">
        <v>34</v>
      </c>
      <c r="D23" s="326">
        <v>23</v>
      </c>
      <c r="E23" s="327">
        <v>20</v>
      </c>
      <c r="F23" s="327">
        <v>20</v>
      </c>
      <c r="G23" s="327">
        <v>17</v>
      </c>
      <c r="H23" s="327">
        <v>23</v>
      </c>
      <c r="I23" s="327">
        <v>9</v>
      </c>
      <c r="J23" s="327">
        <v>7</v>
      </c>
      <c r="K23" s="327">
        <v>5</v>
      </c>
      <c r="L23" s="328">
        <f t="shared" si="1"/>
        <v>158</v>
      </c>
      <c r="N23" s="189"/>
      <c r="O23" s="427"/>
      <c r="P23" s="427"/>
      <c r="Q23" s="427"/>
      <c r="R23" s="427"/>
      <c r="S23" s="427"/>
      <c r="T23" s="427"/>
      <c r="U23" s="427"/>
      <c r="V23" s="427"/>
      <c r="W23" s="427"/>
      <c r="X23" s="466"/>
      <c r="Y23" s="467"/>
      <c r="Z23" s="466"/>
      <c r="AA23" s="466"/>
    </row>
    <row r="24" spans="1:27" s="2" customFormat="1" ht="21" customHeight="1" x14ac:dyDescent="0.25">
      <c r="A24" s="333"/>
      <c r="B24" s="334" t="s">
        <v>127</v>
      </c>
      <c r="C24" s="326">
        <v>1460</v>
      </c>
      <c r="D24" s="326">
        <v>604</v>
      </c>
      <c r="E24" s="327">
        <v>517</v>
      </c>
      <c r="F24" s="327">
        <v>407</v>
      </c>
      <c r="G24" s="327">
        <v>115</v>
      </c>
      <c r="H24" s="327">
        <v>58</v>
      </c>
      <c r="I24" s="327">
        <v>23</v>
      </c>
      <c r="J24" s="327">
        <v>7</v>
      </c>
      <c r="K24" s="327">
        <v>2</v>
      </c>
      <c r="L24" s="328">
        <f t="shared" si="1"/>
        <v>3193</v>
      </c>
      <c r="N24" s="189"/>
      <c r="O24" s="427"/>
      <c r="P24" s="427"/>
      <c r="Q24" s="427"/>
      <c r="R24" s="427"/>
      <c r="S24" s="427"/>
      <c r="T24" s="427"/>
      <c r="U24" s="427"/>
      <c r="V24" s="427"/>
      <c r="W24" s="427"/>
      <c r="X24" s="466"/>
      <c r="Y24" s="467"/>
      <c r="Z24" s="466"/>
      <c r="AA24" s="466"/>
    </row>
    <row r="25" spans="1:27" s="2" customFormat="1" ht="21" customHeight="1" x14ac:dyDescent="0.25">
      <c r="A25" s="333"/>
      <c r="B25" s="334" t="s">
        <v>128</v>
      </c>
      <c r="C25" s="326">
        <v>60</v>
      </c>
      <c r="D25" s="326">
        <v>30</v>
      </c>
      <c r="E25" s="327">
        <v>30</v>
      </c>
      <c r="F25" s="327">
        <v>34</v>
      </c>
      <c r="G25" s="327">
        <v>18</v>
      </c>
      <c r="H25" s="327">
        <v>14</v>
      </c>
      <c r="I25" s="327">
        <v>7</v>
      </c>
      <c r="J25" s="327">
        <v>3</v>
      </c>
      <c r="K25" s="327">
        <v>2</v>
      </c>
      <c r="L25" s="328">
        <f t="shared" si="1"/>
        <v>198</v>
      </c>
      <c r="N25" s="189"/>
      <c r="O25" s="427"/>
      <c r="P25" s="427"/>
      <c r="Q25" s="427"/>
      <c r="R25" s="427"/>
      <c r="S25" s="427"/>
      <c r="T25" s="427"/>
      <c r="U25" s="427"/>
      <c r="V25" s="427"/>
      <c r="W25" s="427"/>
      <c r="X25" s="466"/>
      <c r="Y25" s="467"/>
      <c r="Z25" s="466"/>
      <c r="AA25" s="466"/>
    </row>
    <row r="26" spans="1:27" s="2" customFormat="1" ht="21" customHeight="1" x14ac:dyDescent="0.25">
      <c r="A26" s="333"/>
      <c r="B26" s="334" t="s">
        <v>129</v>
      </c>
      <c r="C26" s="326">
        <v>91</v>
      </c>
      <c r="D26" s="326">
        <v>48</v>
      </c>
      <c r="E26" s="327">
        <v>39</v>
      </c>
      <c r="F26" s="327">
        <v>52</v>
      </c>
      <c r="G26" s="327">
        <v>15</v>
      </c>
      <c r="H26" s="327">
        <v>13</v>
      </c>
      <c r="I26" s="327">
        <v>9</v>
      </c>
      <c r="J26" s="327">
        <v>4</v>
      </c>
      <c r="K26" s="327">
        <v>1</v>
      </c>
      <c r="L26" s="328">
        <f t="shared" si="1"/>
        <v>272</v>
      </c>
      <c r="N26" s="189"/>
      <c r="O26" s="427"/>
      <c r="P26" s="427"/>
      <c r="Q26" s="427"/>
      <c r="R26" s="427"/>
      <c r="S26" s="427"/>
      <c r="T26" s="427"/>
      <c r="U26" s="427"/>
      <c r="V26" s="427"/>
      <c r="W26" s="427"/>
      <c r="X26" s="466"/>
      <c r="Y26" s="467"/>
      <c r="Z26" s="466"/>
      <c r="AA26" s="466"/>
    </row>
    <row r="27" spans="1:27" s="2" customFormat="1" ht="21" customHeight="1" x14ac:dyDescent="0.25">
      <c r="A27" s="333"/>
      <c r="B27" s="334" t="s">
        <v>130</v>
      </c>
      <c r="C27" s="326">
        <v>268</v>
      </c>
      <c r="D27" s="326">
        <v>140</v>
      </c>
      <c r="E27" s="327">
        <v>132</v>
      </c>
      <c r="F27" s="327">
        <v>165</v>
      </c>
      <c r="G27" s="327">
        <v>48</v>
      </c>
      <c r="H27" s="327">
        <v>33</v>
      </c>
      <c r="I27" s="327">
        <v>15</v>
      </c>
      <c r="J27" s="327">
        <v>5</v>
      </c>
      <c r="K27" s="327">
        <v>4</v>
      </c>
      <c r="L27" s="328">
        <f t="shared" si="1"/>
        <v>810</v>
      </c>
      <c r="N27" s="189"/>
      <c r="O27" s="427"/>
      <c r="P27" s="427"/>
      <c r="Q27" s="427"/>
      <c r="R27" s="427"/>
      <c r="S27" s="427"/>
      <c r="T27" s="427"/>
      <c r="U27" s="427"/>
      <c r="V27" s="427"/>
      <c r="W27" s="427"/>
      <c r="X27" s="466"/>
      <c r="Y27" s="467"/>
      <c r="Z27" s="466"/>
      <c r="AA27" s="466"/>
    </row>
    <row r="28" spans="1:27" s="2" customFormat="1" ht="21" customHeight="1" x14ac:dyDescent="0.25">
      <c r="A28" s="333"/>
      <c r="B28" s="334" t="s">
        <v>131</v>
      </c>
      <c r="C28" s="326">
        <v>89</v>
      </c>
      <c r="D28" s="326">
        <v>34</v>
      </c>
      <c r="E28" s="327">
        <v>28</v>
      </c>
      <c r="F28" s="327">
        <v>31</v>
      </c>
      <c r="G28" s="327">
        <v>24</v>
      </c>
      <c r="H28" s="327">
        <v>19</v>
      </c>
      <c r="I28" s="327">
        <v>9</v>
      </c>
      <c r="J28" s="327">
        <v>4</v>
      </c>
      <c r="K28" s="327">
        <v>6</v>
      </c>
      <c r="L28" s="328">
        <f t="shared" si="1"/>
        <v>244</v>
      </c>
      <c r="N28" s="189"/>
      <c r="O28" s="427"/>
      <c r="P28" s="427"/>
      <c r="Q28" s="427"/>
      <c r="R28" s="427"/>
      <c r="S28" s="427"/>
      <c r="T28" s="427"/>
      <c r="U28" s="427"/>
      <c r="V28" s="427"/>
      <c r="W28" s="427"/>
      <c r="X28" s="466"/>
      <c r="Y28" s="467"/>
      <c r="Z28" s="466"/>
      <c r="AA28" s="466"/>
    </row>
    <row r="29" spans="1:27" s="2" customFormat="1" ht="21" customHeight="1" x14ac:dyDescent="0.25">
      <c r="A29" s="333"/>
      <c r="B29" s="334" t="s">
        <v>132</v>
      </c>
      <c r="C29" s="326">
        <v>32</v>
      </c>
      <c r="D29" s="326">
        <v>15</v>
      </c>
      <c r="E29" s="327">
        <v>7</v>
      </c>
      <c r="F29" s="327">
        <v>9</v>
      </c>
      <c r="G29" s="327">
        <v>5</v>
      </c>
      <c r="H29" s="327">
        <v>2</v>
      </c>
      <c r="I29" s="327">
        <v>1</v>
      </c>
      <c r="J29" s="327">
        <v>1</v>
      </c>
      <c r="K29" s="327">
        <v>2</v>
      </c>
      <c r="L29" s="328">
        <f t="shared" si="1"/>
        <v>74</v>
      </c>
      <c r="N29" s="189"/>
      <c r="O29" s="427"/>
      <c r="P29" s="427"/>
      <c r="Q29" s="427"/>
      <c r="R29" s="427"/>
      <c r="S29" s="427"/>
      <c r="T29" s="427"/>
      <c r="U29" s="427"/>
      <c r="V29" s="427"/>
      <c r="W29" s="427"/>
      <c r="X29" s="466"/>
      <c r="Y29" s="467"/>
      <c r="Z29" s="466"/>
      <c r="AA29" s="466"/>
    </row>
    <row r="30" spans="1:27" s="2" customFormat="1" ht="21" customHeight="1" x14ac:dyDescent="0.25">
      <c r="A30" s="333"/>
      <c r="B30" s="334" t="s">
        <v>133</v>
      </c>
      <c r="C30" s="326">
        <v>855</v>
      </c>
      <c r="D30" s="326">
        <v>245</v>
      </c>
      <c r="E30" s="327">
        <v>168</v>
      </c>
      <c r="F30" s="327">
        <v>121</v>
      </c>
      <c r="G30" s="327">
        <v>35</v>
      </c>
      <c r="H30" s="327">
        <v>18</v>
      </c>
      <c r="I30" s="327">
        <v>6</v>
      </c>
      <c r="J30" s="327">
        <v>2</v>
      </c>
      <c r="K30" s="327">
        <v>0</v>
      </c>
      <c r="L30" s="328">
        <f t="shared" si="1"/>
        <v>1450</v>
      </c>
      <c r="N30" s="189"/>
      <c r="O30" s="427"/>
      <c r="P30" s="427"/>
      <c r="Q30" s="427"/>
      <c r="R30" s="427"/>
      <c r="S30" s="427"/>
      <c r="T30" s="427"/>
      <c r="U30" s="427"/>
      <c r="V30" s="427"/>
      <c r="W30" s="427"/>
      <c r="X30" s="466"/>
      <c r="Y30" s="467"/>
      <c r="Z30" s="466"/>
      <c r="AA30" s="466"/>
    </row>
    <row r="31" spans="1:27" s="2" customFormat="1" ht="21" customHeight="1" x14ac:dyDescent="0.25">
      <c r="A31" s="333"/>
      <c r="B31" s="334" t="s">
        <v>134</v>
      </c>
      <c r="C31" s="326">
        <v>583</v>
      </c>
      <c r="D31" s="326">
        <v>171</v>
      </c>
      <c r="E31" s="327">
        <v>110</v>
      </c>
      <c r="F31" s="327">
        <v>71</v>
      </c>
      <c r="G31" s="327">
        <v>25</v>
      </c>
      <c r="H31" s="327">
        <v>16</v>
      </c>
      <c r="I31" s="327">
        <v>14</v>
      </c>
      <c r="J31" s="327">
        <v>2</v>
      </c>
      <c r="K31" s="327">
        <v>1</v>
      </c>
      <c r="L31" s="328">
        <f t="shared" si="1"/>
        <v>993</v>
      </c>
      <c r="N31" s="189"/>
      <c r="O31" s="427"/>
      <c r="P31" s="427"/>
      <c r="Q31" s="427"/>
      <c r="R31" s="427"/>
      <c r="S31" s="427"/>
      <c r="T31" s="427"/>
      <c r="U31" s="427"/>
      <c r="V31" s="427"/>
      <c r="W31" s="427"/>
      <c r="X31" s="466"/>
      <c r="Y31" s="467"/>
      <c r="Z31" s="466"/>
      <c r="AA31" s="466"/>
    </row>
    <row r="32" spans="1:27" s="2" customFormat="1" ht="25.5" customHeight="1" x14ac:dyDescent="0.25">
      <c r="A32" s="319" t="s">
        <v>135</v>
      </c>
      <c r="B32" s="335" t="s">
        <v>136</v>
      </c>
      <c r="C32" s="330">
        <v>94</v>
      </c>
      <c r="D32" s="330">
        <v>37</v>
      </c>
      <c r="E32" s="331">
        <v>30</v>
      </c>
      <c r="F32" s="331">
        <v>37</v>
      </c>
      <c r="G32" s="331">
        <v>26</v>
      </c>
      <c r="H32" s="331">
        <v>21</v>
      </c>
      <c r="I32" s="331">
        <v>20</v>
      </c>
      <c r="J32" s="331">
        <v>5</v>
      </c>
      <c r="K32" s="331">
        <v>3</v>
      </c>
      <c r="L32" s="332">
        <f t="shared" si="1"/>
        <v>273</v>
      </c>
      <c r="N32" s="189"/>
      <c r="O32" s="427"/>
      <c r="P32" s="427"/>
      <c r="Q32" s="427"/>
      <c r="R32" s="427"/>
      <c r="S32" s="427"/>
      <c r="T32" s="427"/>
      <c r="U32" s="427"/>
      <c r="V32" s="427"/>
      <c r="W32" s="427"/>
      <c r="X32" s="466"/>
      <c r="Y32" s="467"/>
      <c r="Z32" s="466"/>
      <c r="AA32" s="466"/>
    </row>
    <row r="33" spans="1:34" s="2" customFormat="1" ht="25.5" customHeight="1" x14ac:dyDescent="0.3">
      <c r="A33" s="319" t="s">
        <v>137</v>
      </c>
      <c r="B33" s="335" t="s">
        <v>138</v>
      </c>
      <c r="C33" s="330">
        <f>C34+C35</f>
        <v>751</v>
      </c>
      <c r="D33" s="330">
        <f t="shared" ref="D33:K33" si="3">D34+D35</f>
        <v>255</v>
      </c>
      <c r="E33" s="330">
        <f t="shared" si="3"/>
        <v>208</v>
      </c>
      <c r="F33" s="330">
        <f t="shared" si="3"/>
        <v>227</v>
      </c>
      <c r="G33" s="330">
        <f t="shared" si="3"/>
        <v>97</v>
      </c>
      <c r="H33" s="330">
        <f t="shared" si="3"/>
        <v>32</v>
      </c>
      <c r="I33" s="330">
        <f t="shared" si="3"/>
        <v>26</v>
      </c>
      <c r="J33" s="330">
        <f t="shared" si="3"/>
        <v>4</v>
      </c>
      <c r="K33" s="330">
        <f t="shared" si="3"/>
        <v>0</v>
      </c>
      <c r="L33" s="332">
        <f t="shared" si="1"/>
        <v>1600</v>
      </c>
      <c r="N33" s="165"/>
      <c r="O33" s="427"/>
      <c r="P33" s="427"/>
      <c r="Q33" s="427"/>
      <c r="R33" s="427"/>
      <c r="S33" s="427"/>
      <c r="T33" s="427"/>
      <c r="U33" s="427"/>
      <c r="V33" s="427"/>
      <c r="W33" s="427"/>
      <c r="X33" s="466"/>
      <c r="Y33" s="468"/>
      <c r="Z33" s="466"/>
      <c r="AA33" s="466"/>
    </row>
    <row r="34" spans="1:34" s="2" customFormat="1" ht="21" customHeight="1" x14ac:dyDescent="0.25">
      <c r="A34" s="319"/>
      <c r="B34" s="336" t="s">
        <v>139</v>
      </c>
      <c r="C34" s="326">
        <v>20</v>
      </c>
      <c r="D34" s="326">
        <v>10</v>
      </c>
      <c r="E34" s="327">
        <v>16</v>
      </c>
      <c r="F34" s="327">
        <v>37</v>
      </c>
      <c r="G34" s="327">
        <v>22</v>
      </c>
      <c r="H34" s="327">
        <v>6</v>
      </c>
      <c r="I34" s="327">
        <v>10</v>
      </c>
      <c r="J34" s="327">
        <v>1</v>
      </c>
      <c r="K34" s="327">
        <v>0</v>
      </c>
      <c r="L34" s="328">
        <f t="shared" si="1"/>
        <v>122</v>
      </c>
      <c r="N34" s="189"/>
      <c r="O34" s="427"/>
      <c r="P34" s="427"/>
      <c r="Q34" s="427"/>
      <c r="R34" s="427"/>
      <c r="S34" s="427"/>
      <c r="T34" s="427"/>
      <c r="U34" s="427"/>
      <c r="V34" s="427"/>
      <c r="W34" s="427"/>
      <c r="X34" s="466"/>
      <c r="Y34" s="467"/>
      <c r="Z34" s="466"/>
      <c r="AA34" s="466"/>
    </row>
    <row r="35" spans="1:34" s="2" customFormat="1" ht="21" customHeight="1" x14ac:dyDescent="0.25">
      <c r="A35" s="319"/>
      <c r="B35" s="336" t="s">
        <v>140</v>
      </c>
      <c r="C35" s="326">
        <v>731</v>
      </c>
      <c r="D35" s="326">
        <v>245</v>
      </c>
      <c r="E35" s="327">
        <v>192</v>
      </c>
      <c r="F35" s="327">
        <v>190</v>
      </c>
      <c r="G35" s="327">
        <v>75</v>
      </c>
      <c r="H35" s="327">
        <v>26</v>
      </c>
      <c r="I35" s="327">
        <v>16</v>
      </c>
      <c r="J35" s="327">
        <v>3</v>
      </c>
      <c r="K35" s="327">
        <v>0</v>
      </c>
      <c r="L35" s="328">
        <f t="shared" si="1"/>
        <v>1478</v>
      </c>
      <c r="N35" s="189"/>
      <c r="O35" s="427"/>
      <c r="P35" s="427"/>
      <c r="Q35" s="427"/>
      <c r="R35" s="427"/>
      <c r="S35" s="427"/>
      <c r="T35" s="427"/>
      <c r="U35" s="427"/>
      <c r="V35" s="427"/>
      <c r="W35" s="427"/>
      <c r="X35" s="466"/>
      <c r="Y35" s="467"/>
      <c r="Z35" s="466"/>
      <c r="AA35" s="466"/>
    </row>
    <row r="36" spans="1:34" s="2" customFormat="1" ht="25.5" customHeight="1" x14ac:dyDescent="0.25">
      <c r="A36" s="319" t="s">
        <v>141</v>
      </c>
      <c r="B36" s="329" t="s">
        <v>142</v>
      </c>
      <c r="C36" s="330">
        <v>21978</v>
      </c>
      <c r="D36" s="330">
        <v>4374</v>
      </c>
      <c r="E36" s="331">
        <v>2468</v>
      </c>
      <c r="F36" s="331">
        <v>1324</v>
      </c>
      <c r="G36" s="331">
        <v>350</v>
      </c>
      <c r="H36" s="331">
        <v>157</v>
      </c>
      <c r="I36" s="331">
        <v>69</v>
      </c>
      <c r="J36" s="331">
        <v>9</v>
      </c>
      <c r="K36" s="331">
        <v>2</v>
      </c>
      <c r="L36" s="332">
        <f t="shared" si="1"/>
        <v>30731</v>
      </c>
      <c r="N36" s="189"/>
      <c r="O36" s="427"/>
      <c r="P36" s="427"/>
      <c r="Q36" s="427"/>
      <c r="R36" s="427"/>
      <c r="S36" s="427"/>
      <c r="T36" s="427"/>
      <c r="U36" s="427"/>
      <c r="V36" s="427"/>
      <c r="W36" s="427"/>
      <c r="X36" s="466"/>
      <c r="Y36" s="467"/>
      <c r="Z36" s="466"/>
      <c r="AA36" s="466"/>
    </row>
    <row r="37" spans="1:34" s="2" customFormat="1" ht="25.5" customHeight="1" x14ac:dyDescent="0.3">
      <c r="A37" s="319" t="s">
        <v>143</v>
      </c>
      <c r="B37" s="335" t="s">
        <v>144</v>
      </c>
      <c r="C37" s="330">
        <f>SUM(C38:C40)</f>
        <v>43570</v>
      </c>
      <c r="D37" s="330">
        <f t="shared" ref="D37:K37" si="4">SUM(D38:D40)</f>
        <v>13290</v>
      </c>
      <c r="E37" s="330">
        <f t="shared" si="4"/>
        <v>6785</v>
      </c>
      <c r="F37" s="330">
        <f t="shared" si="4"/>
        <v>3624</v>
      </c>
      <c r="G37" s="330">
        <f t="shared" si="4"/>
        <v>898</v>
      </c>
      <c r="H37" s="330">
        <f t="shared" si="4"/>
        <v>236</v>
      </c>
      <c r="I37" s="330">
        <f t="shared" si="4"/>
        <v>124</v>
      </c>
      <c r="J37" s="330">
        <f t="shared" si="4"/>
        <v>18</v>
      </c>
      <c r="K37" s="330">
        <f t="shared" si="4"/>
        <v>4</v>
      </c>
      <c r="L37" s="332">
        <f t="shared" si="1"/>
        <v>68549</v>
      </c>
      <c r="N37" s="165"/>
      <c r="O37" s="427"/>
      <c r="P37" s="427"/>
      <c r="Q37" s="427"/>
      <c r="R37" s="427"/>
      <c r="S37" s="427"/>
      <c r="T37" s="427"/>
      <c r="U37" s="427"/>
      <c r="V37" s="427"/>
      <c r="W37" s="427"/>
      <c r="X37" s="466"/>
      <c r="Y37" s="468"/>
      <c r="Z37" s="466"/>
      <c r="AA37" s="466"/>
    </row>
    <row r="38" spans="1:34" s="2" customFormat="1" ht="21" customHeight="1" x14ac:dyDescent="0.25">
      <c r="A38" s="319"/>
      <c r="B38" s="336" t="s">
        <v>145</v>
      </c>
      <c r="C38" s="326">
        <v>5168</v>
      </c>
      <c r="D38" s="326">
        <v>1450</v>
      </c>
      <c r="E38" s="327">
        <v>827</v>
      </c>
      <c r="F38" s="327">
        <v>540</v>
      </c>
      <c r="G38" s="327">
        <v>83</v>
      </c>
      <c r="H38" s="327">
        <v>23</v>
      </c>
      <c r="I38" s="327">
        <v>14</v>
      </c>
      <c r="J38" s="327">
        <v>1</v>
      </c>
      <c r="K38" s="327">
        <v>0</v>
      </c>
      <c r="L38" s="328">
        <f t="shared" si="1"/>
        <v>8106</v>
      </c>
      <c r="N38" s="189"/>
      <c r="O38" s="427"/>
      <c r="P38" s="427"/>
      <c r="Q38" s="427"/>
      <c r="R38" s="427"/>
      <c r="S38" s="427"/>
      <c r="T38" s="427"/>
      <c r="U38" s="427"/>
      <c r="V38" s="427"/>
      <c r="W38" s="427"/>
      <c r="X38" s="466"/>
      <c r="Y38" s="467"/>
      <c r="Z38" s="466"/>
      <c r="AA38" s="466"/>
    </row>
    <row r="39" spans="1:34" s="2" customFormat="1" ht="21" customHeight="1" x14ac:dyDescent="0.25">
      <c r="A39" s="319"/>
      <c r="B39" s="336" t="s">
        <v>146</v>
      </c>
      <c r="C39" s="326">
        <v>10837</v>
      </c>
      <c r="D39" s="326">
        <v>3368</v>
      </c>
      <c r="E39" s="327">
        <v>2153</v>
      </c>
      <c r="F39" s="327">
        <v>1469</v>
      </c>
      <c r="G39" s="327">
        <v>394</v>
      </c>
      <c r="H39" s="327">
        <v>144</v>
      </c>
      <c r="I39" s="327">
        <v>75</v>
      </c>
      <c r="J39" s="327">
        <v>7</v>
      </c>
      <c r="K39" s="327">
        <v>0</v>
      </c>
      <c r="L39" s="328">
        <f t="shared" si="1"/>
        <v>18447</v>
      </c>
      <c r="N39" s="189"/>
      <c r="O39" s="427"/>
      <c r="P39" s="427"/>
      <c r="Q39" s="427"/>
      <c r="R39" s="427"/>
      <c r="S39" s="427"/>
      <c r="T39" s="427"/>
      <c r="U39" s="427"/>
      <c r="V39" s="427"/>
      <c r="W39" s="427"/>
      <c r="X39" s="466"/>
      <c r="Y39" s="467"/>
      <c r="Z39" s="466"/>
      <c r="AA39" s="466"/>
    </row>
    <row r="40" spans="1:34" s="2" customFormat="1" ht="21" customHeight="1" x14ac:dyDescent="0.25">
      <c r="A40" s="319"/>
      <c r="B40" s="336" t="s">
        <v>147</v>
      </c>
      <c r="C40" s="326">
        <v>27565</v>
      </c>
      <c r="D40" s="326">
        <v>8472</v>
      </c>
      <c r="E40" s="327">
        <v>3805</v>
      </c>
      <c r="F40" s="327">
        <v>1615</v>
      </c>
      <c r="G40" s="327">
        <v>421</v>
      </c>
      <c r="H40" s="327">
        <v>69</v>
      </c>
      <c r="I40" s="327">
        <v>35</v>
      </c>
      <c r="J40" s="327">
        <v>10</v>
      </c>
      <c r="K40" s="327">
        <v>4</v>
      </c>
      <c r="L40" s="328">
        <f t="shared" si="1"/>
        <v>41996</v>
      </c>
      <c r="N40" s="189"/>
      <c r="O40" s="427"/>
      <c r="P40" s="427"/>
      <c r="Q40" s="427"/>
      <c r="R40" s="427"/>
      <c r="S40" s="427"/>
      <c r="T40" s="427"/>
      <c r="U40" s="427"/>
      <c r="V40" s="427"/>
      <c r="W40" s="427"/>
      <c r="X40" s="466"/>
      <c r="Y40" s="467"/>
      <c r="Z40" s="466"/>
      <c r="AA40" s="466"/>
    </row>
    <row r="41" spans="1:34" s="2" customFormat="1" ht="25.5" customHeight="1" x14ac:dyDescent="0.3">
      <c r="A41" s="319" t="s">
        <v>148</v>
      </c>
      <c r="B41" s="329" t="s">
        <v>149</v>
      </c>
      <c r="C41" s="330">
        <f>SUM(C42:C44)</f>
        <v>5910</v>
      </c>
      <c r="D41" s="330">
        <f t="shared" ref="D41:K41" si="5">SUM(D42:D44)</f>
        <v>2046</v>
      </c>
      <c r="E41" s="330">
        <f t="shared" si="5"/>
        <v>1411</v>
      </c>
      <c r="F41" s="330">
        <f t="shared" si="5"/>
        <v>1293</v>
      </c>
      <c r="G41" s="330">
        <f t="shared" si="5"/>
        <v>456</v>
      </c>
      <c r="H41" s="330">
        <f t="shared" si="5"/>
        <v>259</v>
      </c>
      <c r="I41" s="330">
        <f t="shared" si="5"/>
        <v>141</v>
      </c>
      <c r="J41" s="330">
        <f t="shared" si="5"/>
        <v>26</v>
      </c>
      <c r="K41" s="330">
        <f t="shared" si="5"/>
        <v>17</v>
      </c>
      <c r="L41" s="332">
        <f t="shared" si="1"/>
        <v>11559</v>
      </c>
      <c r="N41" s="165"/>
      <c r="O41" s="427"/>
      <c r="P41" s="427"/>
      <c r="Q41" s="427"/>
      <c r="R41" s="427"/>
      <c r="S41" s="427"/>
      <c r="T41" s="427"/>
      <c r="U41" s="427"/>
      <c r="V41" s="427"/>
      <c r="W41" s="427"/>
      <c r="X41" s="466"/>
      <c r="Y41" s="468"/>
      <c r="Z41" s="466"/>
      <c r="AA41" s="466"/>
    </row>
    <row r="42" spans="1:34" s="2" customFormat="1" ht="21" customHeight="1" x14ac:dyDescent="0.25">
      <c r="A42" s="319"/>
      <c r="B42" s="325" t="s">
        <v>150</v>
      </c>
      <c r="C42" s="326">
        <v>4016</v>
      </c>
      <c r="D42" s="326">
        <v>1381</v>
      </c>
      <c r="E42" s="327">
        <v>950</v>
      </c>
      <c r="F42" s="327">
        <v>819</v>
      </c>
      <c r="G42" s="327">
        <v>271</v>
      </c>
      <c r="H42" s="327">
        <v>129</v>
      </c>
      <c r="I42" s="327">
        <v>66</v>
      </c>
      <c r="J42" s="327">
        <v>12</v>
      </c>
      <c r="K42" s="327">
        <v>8</v>
      </c>
      <c r="L42" s="328">
        <f t="shared" si="1"/>
        <v>7652</v>
      </c>
      <c r="N42" s="189"/>
      <c r="O42" s="427"/>
      <c r="P42" s="427"/>
      <c r="Q42" s="427"/>
      <c r="R42" s="427"/>
      <c r="S42" s="427"/>
      <c r="T42" s="427"/>
      <c r="U42" s="427"/>
      <c r="V42" s="427"/>
      <c r="W42" s="427"/>
      <c r="X42" s="466"/>
      <c r="Y42" s="467"/>
      <c r="Z42" s="466"/>
      <c r="AA42" s="466"/>
    </row>
    <row r="43" spans="1:34" s="323" customFormat="1" ht="21" customHeight="1" x14ac:dyDescent="0.25">
      <c r="A43" s="319"/>
      <c r="B43" s="325" t="s">
        <v>151</v>
      </c>
      <c r="C43" s="326">
        <v>972</v>
      </c>
      <c r="D43" s="326">
        <v>455</v>
      </c>
      <c r="E43" s="327">
        <v>343</v>
      </c>
      <c r="F43" s="327">
        <v>322</v>
      </c>
      <c r="G43" s="327">
        <v>115</v>
      </c>
      <c r="H43" s="327">
        <v>79</v>
      </c>
      <c r="I43" s="327">
        <v>57</v>
      </c>
      <c r="J43" s="327">
        <v>7</v>
      </c>
      <c r="K43" s="327">
        <v>7</v>
      </c>
      <c r="L43" s="328">
        <f t="shared" si="1"/>
        <v>2357</v>
      </c>
      <c r="N43" s="189"/>
      <c r="O43" s="427"/>
      <c r="P43" s="427"/>
      <c r="Q43" s="427"/>
      <c r="R43" s="427"/>
      <c r="S43" s="427"/>
      <c r="T43" s="427"/>
      <c r="U43" s="427"/>
      <c r="V43" s="427"/>
      <c r="W43" s="427"/>
      <c r="X43" s="464"/>
      <c r="Y43" s="467"/>
      <c r="Z43" s="466"/>
      <c r="AA43" s="466"/>
      <c r="AB43" s="2"/>
      <c r="AC43" s="2"/>
      <c r="AD43" s="2"/>
      <c r="AE43" s="2"/>
      <c r="AF43" s="2"/>
      <c r="AG43" s="2"/>
      <c r="AH43" s="2"/>
    </row>
    <row r="44" spans="1:34" s="323" customFormat="1" ht="21" customHeight="1" x14ac:dyDescent="0.25">
      <c r="A44" s="319"/>
      <c r="B44" s="325" t="s">
        <v>152</v>
      </c>
      <c r="C44" s="326">
        <v>922</v>
      </c>
      <c r="D44" s="326">
        <v>210</v>
      </c>
      <c r="E44" s="327">
        <v>118</v>
      </c>
      <c r="F44" s="327">
        <v>152</v>
      </c>
      <c r="G44" s="327">
        <v>70</v>
      </c>
      <c r="H44" s="327">
        <v>51</v>
      </c>
      <c r="I44" s="327">
        <v>18</v>
      </c>
      <c r="J44" s="327">
        <v>7</v>
      </c>
      <c r="K44" s="327">
        <v>2</v>
      </c>
      <c r="L44" s="328">
        <f t="shared" si="1"/>
        <v>1550</v>
      </c>
      <c r="N44" s="189"/>
      <c r="O44" s="427"/>
      <c r="P44" s="427"/>
      <c r="Q44" s="427"/>
      <c r="R44" s="427"/>
      <c r="S44" s="427"/>
      <c r="T44" s="427"/>
      <c r="U44" s="427"/>
      <c r="V44" s="427"/>
      <c r="W44" s="427"/>
      <c r="X44" s="464"/>
      <c r="Y44" s="467"/>
      <c r="Z44" s="466"/>
      <c r="AA44" s="466"/>
      <c r="AB44" s="2"/>
      <c r="AC44" s="2"/>
      <c r="AD44" s="2"/>
      <c r="AE44" s="2"/>
      <c r="AF44" s="2"/>
      <c r="AG44" s="2"/>
      <c r="AH44" s="2"/>
    </row>
    <row r="45" spans="1:34" s="323" customFormat="1" ht="25.5" customHeight="1" x14ac:dyDescent="0.25">
      <c r="A45" s="319" t="s">
        <v>153</v>
      </c>
      <c r="B45" s="329" t="s">
        <v>154</v>
      </c>
      <c r="C45" s="330">
        <v>19383</v>
      </c>
      <c r="D45" s="330">
        <v>5282</v>
      </c>
      <c r="E45" s="331">
        <v>2552</v>
      </c>
      <c r="F45" s="331">
        <v>924</v>
      </c>
      <c r="G45" s="331">
        <v>114</v>
      </c>
      <c r="H45" s="331">
        <v>36</v>
      </c>
      <c r="I45" s="331">
        <v>9</v>
      </c>
      <c r="J45" s="331">
        <v>2</v>
      </c>
      <c r="K45" s="331">
        <v>2</v>
      </c>
      <c r="L45" s="332">
        <f t="shared" si="1"/>
        <v>28304</v>
      </c>
      <c r="N45" s="189"/>
      <c r="O45" s="427"/>
      <c r="P45" s="427"/>
      <c r="Q45" s="427"/>
      <c r="R45" s="427"/>
      <c r="S45" s="427"/>
      <c r="T45" s="427"/>
      <c r="U45" s="427"/>
      <c r="V45" s="427"/>
      <c r="W45" s="427"/>
      <c r="X45" s="464"/>
      <c r="Y45" s="467"/>
      <c r="Z45" s="466"/>
      <c r="AA45" s="466"/>
      <c r="AB45" s="2"/>
      <c r="AC45" s="2"/>
      <c r="AD45" s="2"/>
      <c r="AE45" s="2"/>
      <c r="AF45" s="2"/>
      <c r="AG45" s="2"/>
      <c r="AH45" s="2"/>
    </row>
    <row r="46" spans="1:34" s="337" customFormat="1" ht="25.5" customHeight="1" x14ac:dyDescent="0.3">
      <c r="A46" s="319" t="s">
        <v>155</v>
      </c>
      <c r="B46" s="329" t="s">
        <v>156</v>
      </c>
      <c r="C46" s="330">
        <f>SUM(C47:C50)</f>
        <v>4972</v>
      </c>
      <c r="D46" s="330">
        <f t="shared" ref="D46:K46" si="6">SUM(D47:D50)</f>
        <v>1242</v>
      </c>
      <c r="E46" s="330">
        <f t="shared" si="6"/>
        <v>891</v>
      </c>
      <c r="F46" s="330">
        <f t="shared" si="6"/>
        <v>663</v>
      </c>
      <c r="G46" s="330">
        <f t="shared" si="6"/>
        <v>202</v>
      </c>
      <c r="H46" s="330">
        <f t="shared" si="6"/>
        <v>128</v>
      </c>
      <c r="I46" s="330">
        <f t="shared" si="6"/>
        <v>64</v>
      </c>
      <c r="J46" s="330">
        <f t="shared" si="6"/>
        <v>14</v>
      </c>
      <c r="K46" s="330">
        <f t="shared" si="6"/>
        <v>7</v>
      </c>
      <c r="L46" s="332">
        <f t="shared" si="1"/>
        <v>8183</v>
      </c>
      <c r="N46" s="165"/>
      <c r="O46" s="427"/>
      <c r="P46" s="427"/>
      <c r="Q46" s="427"/>
      <c r="R46" s="427"/>
      <c r="S46" s="427"/>
      <c r="T46" s="427"/>
      <c r="U46" s="427"/>
      <c r="V46" s="427"/>
      <c r="W46" s="427"/>
      <c r="X46" s="466"/>
      <c r="Y46" s="468"/>
      <c r="Z46" s="466"/>
      <c r="AA46" s="466"/>
      <c r="AB46" s="2"/>
      <c r="AC46" s="2"/>
      <c r="AD46" s="2"/>
      <c r="AE46" s="2"/>
      <c r="AF46" s="2"/>
      <c r="AG46" s="2"/>
      <c r="AH46" s="2"/>
    </row>
    <row r="47" spans="1:34" s="2" customFormat="1" ht="21" customHeight="1" x14ac:dyDescent="0.25">
      <c r="A47" s="319"/>
      <c r="B47" s="325" t="s">
        <v>157</v>
      </c>
      <c r="C47" s="326">
        <v>295</v>
      </c>
      <c r="D47" s="326">
        <v>77</v>
      </c>
      <c r="E47" s="327">
        <v>51</v>
      </c>
      <c r="F47" s="327">
        <v>23</v>
      </c>
      <c r="G47" s="327">
        <v>8</v>
      </c>
      <c r="H47" s="327">
        <v>8</v>
      </c>
      <c r="I47" s="327">
        <v>7</v>
      </c>
      <c r="J47" s="327">
        <v>1</v>
      </c>
      <c r="K47" s="327">
        <v>0</v>
      </c>
      <c r="L47" s="328">
        <f t="shared" si="1"/>
        <v>470</v>
      </c>
      <c r="N47" s="189"/>
      <c r="O47" s="427"/>
      <c r="P47" s="427"/>
      <c r="Q47" s="427"/>
      <c r="R47" s="427"/>
      <c r="S47" s="427"/>
      <c r="T47" s="427"/>
      <c r="U47" s="427"/>
      <c r="V47" s="427"/>
      <c r="W47" s="427"/>
      <c r="X47" s="466"/>
      <c r="Y47" s="467"/>
      <c r="Z47" s="466"/>
      <c r="AA47" s="466"/>
    </row>
    <row r="48" spans="1:34" s="2" customFormat="1" ht="21" customHeight="1" x14ac:dyDescent="0.25">
      <c r="A48" s="319"/>
      <c r="B48" s="325" t="s">
        <v>158</v>
      </c>
      <c r="C48" s="326">
        <v>630</v>
      </c>
      <c r="D48" s="326">
        <v>144</v>
      </c>
      <c r="E48" s="327">
        <v>79</v>
      </c>
      <c r="F48" s="327">
        <v>60</v>
      </c>
      <c r="G48" s="327">
        <v>15</v>
      </c>
      <c r="H48" s="327">
        <v>5</v>
      </c>
      <c r="I48" s="327">
        <v>3</v>
      </c>
      <c r="J48" s="327">
        <v>2</v>
      </c>
      <c r="K48" s="327">
        <v>2</v>
      </c>
      <c r="L48" s="328">
        <f t="shared" si="1"/>
        <v>940</v>
      </c>
      <c r="N48" s="189"/>
      <c r="O48" s="427"/>
      <c r="P48" s="427"/>
      <c r="Q48" s="427"/>
      <c r="R48" s="427"/>
      <c r="S48" s="427"/>
      <c r="T48" s="427"/>
      <c r="U48" s="427"/>
      <c r="V48" s="427"/>
      <c r="W48" s="427"/>
      <c r="X48" s="466"/>
      <c r="Y48" s="467"/>
      <c r="Z48" s="466"/>
      <c r="AA48" s="466"/>
    </row>
    <row r="49" spans="1:34" s="323" customFormat="1" ht="21" customHeight="1" x14ac:dyDescent="0.25">
      <c r="A49" s="319"/>
      <c r="B49" s="325" t="s">
        <v>159</v>
      </c>
      <c r="C49" s="326">
        <v>223</v>
      </c>
      <c r="D49" s="326">
        <v>86</v>
      </c>
      <c r="E49" s="327">
        <v>52</v>
      </c>
      <c r="F49" s="327">
        <v>36</v>
      </c>
      <c r="G49" s="327">
        <v>13</v>
      </c>
      <c r="H49" s="327">
        <v>9</v>
      </c>
      <c r="I49" s="327">
        <v>12</v>
      </c>
      <c r="J49" s="327">
        <v>0</v>
      </c>
      <c r="K49" s="327">
        <v>3</v>
      </c>
      <c r="L49" s="328">
        <f t="shared" si="1"/>
        <v>434</v>
      </c>
      <c r="N49" s="189"/>
      <c r="O49" s="427"/>
      <c r="P49" s="427"/>
      <c r="Q49" s="427"/>
      <c r="R49" s="427"/>
      <c r="S49" s="427"/>
      <c r="T49" s="427"/>
      <c r="U49" s="427"/>
      <c r="V49" s="427"/>
      <c r="W49" s="427"/>
      <c r="X49" s="464"/>
      <c r="Y49" s="467"/>
      <c r="Z49" s="466"/>
      <c r="AA49" s="466"/>
      <c r="AB49" s="2"/>
      <c r="AC49" s="2"/>
      <c r="AD49" s="2"/>
      <c r="AE49" s="2"/>
      <c r="AF49" s="2"/>
      <c r="AG49" s="2"/>
      <c r="AH49" s="2"/>
    </row>
    <row r="50" spans="1:34" s="323" customFormat="1" ht="21" customHeight="1" x14ac:dyDescent="0.25">
      <c r="A50" s="319"/>
      <c r="B50" s="336" t="s">
        <v>160</v>
      </c>
      <c r="C50" s="326">
        <v>3824</v>
      </c>
      <c r="D50" s="326">
        <v>935</v>
      </c>
      <c r="E50" s="327">
        <v>709</v>
      </c>
      <c r="F50" s="327">
        <v>544</v>
      </c>
      <c r="G50" s="327">
        <v>166</v>
      </c>
      <c r="H50" s="327">
        <v>106</v>
      </c>
      <c r="I50" s="327">
        <v>42</v>
      </c>
      <c r="J50" s="327">
        <v>11</v>
      </c>
      <c r="K50" s="327">
        <v>2</v>
      </c>
      <c r="L50" s="328">
        <f t="shared" si="1"/>
        <v>6339</v>
      </c>
      <c r="N50" s="189"/>
      <c r="O50" s="427"/>
      <c r="P50" s="427"/>
      <c r="Q50" s="427"/>
      <c r="R50" s="427"/>
      <c r="S50" s="427"/>
      <c r="T50" s="427"/>
      <c r="U50" s="427"/>
      <c r="V50" s="427"/>
      <c r="W50" s="427"/>
      <c r="X50" s="464"/>
      <c r="Y50" s="467"/>
      <c r="Z50" s="466"/>
      <c r="AA50" s="466"/>
      <c r="AB50" s="2"/>
      <c r="AC50" s="2"/>
      <c r="AD50" s="2"/>
      <c r="AE50" s="2"/>
      <c r="AF50" s="2"/>
      <c r="AG50" s="2"/>
      <c r="AH50" s="2"/>
    </row>
    <row r="51" spans="1:34" s="2" customFormat="1" ht="25.5" customHeight="1" x14ac:dyDescent="0.25">
      <c r="A51" s="319" t="s">
        <v>161</v>
      </c>
      <c r="B51" s="329" t="s">
        <v>162</v>
      </c>
      <c r="C51" s="330">
        <v>6398</v>
      </c>
      <c r="D51" s="330">
        <v>1730</v>
      </c>
      <c r="E51" s="331">
        <v>827</v>
      </c>
      <c r="F51" s="331">
        <v>369</v>
      </c>
      <c r="G51" s="331">
        <v>127</v>
      </c>
      <c r="H51" s="331">
        <v>63</v>
      </c>
      <c r="I51" s="331">
        <v>49</v>
      </c>
      <c r="J51" s="331">
        <v>23</v>
      </c>
      <c r="K51" s="331">
        <v>13</v>
      </c>
      <c r="L51" s="332">
        <f t="shared" si="1"/>
        <v>9599</v>
      </c>
      <c r="N51" s="189"/>
      <c r="O51" s="427"/>
      <c r="P51" s="427"/>
      <c r="Q51" s="427"/>
      <c r="R51" s="427"/>
      <c r="S51" s="427"/>
      <c r="T51" s="427"/>
      <c r="U51" s="427"/>
      <c r="V51" s="427"/>
      <c r="W51" s="427"/>
      <c r="X51" s="466"/>
      <c r="Y51" s="467"/>
      <c r="Z51" s="466"/>
      <c r="AA51" s="466"/>
    </row>
    <row r="52" spans="1:34" s="2" customFormat="1" ht="25.5" customHeight="1" x14ac:dyDescent="0.25">
      <c r="A52" s="319" t="s">
        <v>163</v>
      </c>
      <c r="B52" s="329" t="s">
        <v>164</v>
      </c>
      <c r="C52" s="330">
        <v>6233</v>
      </c>
      <c r="D52" s="330">
        <v>534</v>
      </c>
      <c r="E52" s="331">
        <v>168</v>
      </c>
      <c r="F52" s="331">
        <v>141</v>
      </c>
      <c r="G52" s="331">
        <v>40</v>
      </c>
      <c r="H52" s="331">
        <v>11</v>
      </c>
      <c r="I52" s="331">
        <v>1</v>
      </c>
      <c r="J52" s="331">
        <v>0</v>
      </c>
      <c r="K52" s="331">
        <v>0</v>
      </c>
      <c r="L52" s="332">
        <f t="shared" si="1"/>
        <v>7128</v>
      </c>
      <c r="N52" s="189"/>
      <c r="O52" s="427"/>
      <c r="P52" s="427"/>
      <c r="Q52" s="427"/>
      <c r="R52" s="427"/>
      <c r="S52" s="427"/>
      <c r="T52" s="427"/>
      <c r="U52" s="427"/>
      <c r="V52" s="427"/>
      <c r="W52" s="427"/>
      <c r="X52" s="466"/>
      <c r="Y52" s="467"/>
      <c r="Z52" s="466"/>
      <c r="AA52" s="466"/>
    </row>
    <row r="53" spans="1:34" s="323" customFormat="1" ht="25.5" customHeight="1" x14ac:dyDescent="0.3">
      <c r="A53" s="319" t="s">
        <v>165</v>
      </c>
      <c r="B53" s="329" t="s">
        <v>166</v>
      </c>
      <c r="C53" s="330">
        <f>SUM(C54:C58)</f>
        <v>17096</v>
      </c>
      <c r="D53" s="330">
        <f t="shared" ref="D53:K53" si="7">SUM(D54:D58)</f>
        <v>3438</v>
      </c>
      <c r="E53" s="330">
        <f t="shared" si="7"/>
        <v>1815</v>
      </c>
      <c r="F53" s="330">
        <f t="shared" si="7"/>
        <v>1114</v>
      </c>
      <c r="G53" s="330">
        <f t="shared" si="7"/>
        <v>352</v>
      </c>
      <c r="H53" s="330">
        <f t="shared" si="7"/>
        <v>170</v>
      </c>
      <c r="I53" s="330">
        <f t="shared" si="7"/>
        <v>87</v>
      </c>
      <c r="J53" s="330">
        <f t="shared" si="7"/>
        <v>13</v>
      </c>
      <c r="K53" s="330">
        <f t="shared" si="7"/>
        <v>7</v>
      </c>
      <c r="L53" s="332">
        <f t="shared" si="1"/>
        <v>24092</v>
      </c>
      <c r="N53" s="165"/>
      <c r="O53" s="427"/>
      <c r="P53" s="427"/>
      <c r="Q53" s="427"/>
      <c r="R53" s="427"/>
      <c r="S53" s="427"/>
      <c r="T53" s="427"/>
      <c r="U53" s="427"/>
      <c r="V53" s="427"/>
      <c r="W53" s="427"/>
      <c r="X53" s="466"/>
      <c r="Y53" s="468"/>
      <c r="Z53" s="466"/>
      <c r="AA53" s="466"/>
      <c r="AB53" s="2"/>
      <c r="AC53" s="2"/>
      <c r="AD53" s="2"/>
      <c r="AE53" s="2"/>
      <c r="AF53" s="2"/>
      <c r="AG53" s="2"/>
      <c r="AH53" s="2"/>
    </row>
    <row r="54" spans="1:34" s="2" customFormat="1" ht="21" customHeight="1" x14ac:dyDescent="0.25">
      <c r="A54" s="319"/>
      <c r="B54" s="336" t="s">
        <v>167</v>
      </c>
      <c r="C54" s="326">
        <v>11168</v>
      </c>
      <c r="D54" s="326">
        <v>2211</v>
      </c>
      <c r="E54" s="327">
        <v>1038</v>
      </c>
      <c r="F54" s="327">
        <v>513</v>
      </c>
      <c r="G54" s="327">
        <v>142</v>
      </c>
      <c r="H54" s="327">
        <v>57</v>
      </c>
      <c r="I54" s="327">
        <v>33</v>
      </c>
      <c r="J54" s="327">
        <v>7</v>
      </c>
      <c r="K54" s="327">
        <v>4</v>
      </c>
      <c r="L54" s="328">
        <f t="shared" si="1"/>
        <v>15173</v>
      </c>
      <c r="N54" s="189"/>
      <c r="O54" s="427"/>
      <c r="P54" s="427"/>
      <c r="Q54" s="427"/>
      <c r="R54" s="427"/>
      <c r="S54" s="427"/>
      <c r="T54" s="427"/>
      <c r="U54" s="427"/>
      <c r="V54" s="427"/>
      <c r="W54" s="427"/>
      <c r="X54" s="466"/>
      <c r="Y54" s="467"/>
      <c r="Z54" s="466"/>
      <c r="AA54" s="466"/>
    </row>
    <row r="55" spans="1:34" s="2" customFormat="1" ht="21" customHeight="1" x14ac:dyDescent="0.25">
      <c r="A55" s="319"/>
      <c r="B55" s="325" t="s">
        <v>168</v>
      </c>
      <c r="C55" s="326">
        <v>2753</v>
      </c>
      <c r="D55" s="326">
        <v>646</v>
      </c>
      <c r="E55" s="327">
        <v>426</v>
      </c>
      <c r="F55" s="327">
        <v>362</v>
      </c>
      <c r="G55" s="327">
        <v>136</v>
      </c>
      <c r="H55" s="327">
        <v>65</v>
      </c>
      <c r="I55" s="327">
        <v>28</v>
      </c>
      <c r="J55" s="327">
        <v>5</v>
      </c>
      <c r="K55" s="327">
        <v>0</v>
      </c>
      <c r="L55" s="328">
        <f t="shared" si="1"/>
        <v>4421</v>
      </c>
      <c r="N55" s="189"/>
      <c r="O55" s="427"/>
      <c r="P55" s="427"/>
      <c r="Q55" s="427"/>
      <c r="R55" s="427"/>
      <c r="S55" s="427"/>
      <c r="T55" s="427"/>
      <c r="U55" s="427"/>
      <c r="V55" s="427"/>
      <c r="W55" s="427"/>
      <c r="X55" s="466"/>
      <c r="Y55" s="467"/>
      <c r="Z55" s="466"/>
      <c r="AA55" s="466"/>
    </row>
    <row r="56" spans="1:34" s="2" customFormat="1" ht="21" customHeight="1" x14ac:dyDescent="0.25">
      <c r="A56" s="319"/>
      <c r="B56" s="325" t="s">
        <v>169</v>
      </c>
      <c r="C56" s="326">
        <v>338</v>
      </c>
      <c r="D56" s="326">
        <v>116</v>
      </c>
      <c r="E56" s="327">
        <v>100</v>
      </c>
      <c r="F56" s="327">
        <v>102</v>
      </c>
      <c r="G56" s="327">
        <v>40</v>
      </c>
      <c r="H56" s="327">
        <v>25</v>
      </c>
      <c r="I56" s="327">
        <v>21</v>
      </c>
      <c r="J56" s="327">
        <v>1</v>
      </c>
      <c r="K56" s="327">
        <v>3</v>
      </c>
      <c r="L56" s="328">
        <f t="shared" si="1"/>
        <v>746</v>
      </c>
      <c r="N56" s="189"/>
      <c r="O56" s="427"/>
      <c r="P56" s="427"/>
      <c r="Q56" s="427"/>
      <c r="R56" s="427"/>
      <c r="S56" s="427"/>
      <c r="T56" s="427"/>
      <c r="U56" s="427"/>
      <c r="V56" s="427"/>
      <c r="W56" s="427"/>
      <c r="X56" s="466"/>
      <c r="Y56" s="467"/>
      <c r="Z56" s="466"/>
      <c r="AA56" s="466"/>
    </row>
    <row r="57" spans="1:34" s="323" customFormat="1" ht="21" customHeight="1" x14ac:dyDescent="0.25">
      <c r="A57" s="319"/>
      <c r="B57" s="325" t="s">
        <v>170</v>
      </c>
      <c r="C57" s="326">
        <v>1002</v>
      </c>
      <c r="D57" s="326">
        <v>228</v>
      </c>
      <c r="E57" s="327">
        <v>160</v>
      </c>
      <c r="F57" s="327">
        <v>86</v>
      </c>
      <c r="G57" s="327">
        <v>22</v>
      </c>
      <c r="H57" s="327">
        <v>16</v>
      </c>
      <c r="I57" s="327">
        <v>5</v>
      </c>
      <c r="J57" s="327">
        <v>0</v>
      </c>
      <c r="K57" s="327">
        <v>0</v>
      </c>
      <c r="L57" s="328">
        <f t="shared" si="1"/>
        <v>1519</v>
      </c>
      <c r="N57" s="189"/>
      <c r="O57" s="427"/>
      <c r="P57" s="427"/>
      <c r="Q57" s="427"/>
      <c r="R57" s="427"/>
      <c r="S57" s="427"/>
      <c r="T57" s="427"/>
      <c r="U57" s="427"/>
      <c r="V57" s="427"/>
      <c r="W57" s="427"/>
      <c r="X57" s="464"/>
      <c r="Y57" s="467"/>
      <c r="Z57" s="466"/>
      <c r="AA57" s="466"/>
      <c r="AB57" s="2"/>
      <c r="AC57" s="2"/>
      <c r="AD57" s="2"/>
      <c r="AE57" s="2"/>
      <c r="AF57" s="2"/>
      <c r="AG57" s="2"/>
      <c r="AH57" s="2"/>
    </row>
    <row r="58" spans="1:34" s="2" customFormat="1" ht="21" customHeight="1" x14ac:dyDescent="0.25">
      <c r="A58" s="319"/>
      <c r="B58" s="325" t="s">
        <v>171</v>
      </c>
      <c r="C58" s="326">
        <v>1835</v>
      </c>
      <c r="D58" s="326">
        <v>237</v>
      </c>
      <c r="E58" s="327">
        <v>91</v>
      </c>
      <c r="F58" s="327">
        <v>51</v>
      </c>
      <c r="G58" s="327">
        <v>12</v>
      </c>
      <c r="H58" s="327">
        <v>7</v>
      </c>
      <c r="I58" s="327">
        <v>0</v>
      </c>
      <c r="J58" s="327">
        <v>0</v>
      </c>
      <c r="K58" s="327">
        <v>0</v>
      </c>
      <c r="L58" s="328">
        <f t="shared" si="1"/>
        <v>2233</v>
      </c>
      <c r="N58" s="189"/>
      <c r="O58" s="427"/>
      <c r="P58" s="427"/>
      <c r="Q58" s="427"/>
      <c r="R58" s="427"/>
      <c r="S58" s="427"/>
      <c r="T58" s="427"/>
      <c r="U58" s="427"/>
      <c r="V58" s="427"/>
      <c r="W58" s="427"/>
      <c r="X58" s="466"/>
      <c r="Y58" s="467"/>
      <c r="Z58" s="466"/>
      <c r="AA58" s="466"/>
    </row>
    <row r="59" spans="1:34" s="2" customFormat="1" ht="25.5" customHeight="1" x14ac:dyDescent="0.3">
      <c r="A59" s="319" t="s">
        <v>172</v>
      </c>
      <c r="B59" s="329" t="s">
        <v>173</v>
      </c>
      <c r="C59" s="330">
        <f>SUM(C60:C63)</f>
        <v>8788</v>
      </c>
      <c r="D59" s="330">
        <f t="shared" ref="D59:K59" si="8">SUM(D60:D63)</f>
        <v>2303</v>
      </c>
      <c r="E59" s="330">
        <f t="shared" si="8"/>
        <v>1632</v>
      </c>
      <c r="F59" s="330">
        <f t="shared" si="8"/>
        <v>1937</v>
      </c>
      <c r="G59" s="330">
        <f t="shared" si="8"/>
        <v>1232</v>
      </c>
      <c r="H59" s="330">
        <f t="shared" si="8"/>
        <v>602</v>
      </c>
      <c r="I59" s="330">
        <f t="shared" si="8"/>
        <v>255</v>
      </c>
      <c r="J59" s="330">
        <f t="shared" si="8"/>
        <v>48</v>
      </c>
      <c r="K59" s="330">
        <f t="shared" si="8"/>
        <v>32</v>
      </c>
      <c r="L59" s="332">
        <f t="shared" si="1"/>
        <v>16829</v>
      </c>
      <c r="N59" s="165"/>
      <c r="O59" s="427"/>
      <c r="P59" s="427"/>
      <c r="Q59" s="427"/>
      <c r="R59" s="427"/>
      <c r="S59" s="427"/>
      <c r="T59" s="427"/>
      <c r="U59" s="427"/>
      <c r="V59" s="427"/>
      <c r="W59" s="427"/>
      <c r="X59" s="466"/>
      <c r="Y59" s="468"/>
      <c r="Z59" s="466"/>
      <c r="AA59" s="466"/>
    </row>
    <row r="60" spans="1:34" s="2" customFormat="1" ht="21" customHeight="1" x14ac:dyDescent="0.25">
      <c r="A60" s="319"/>
      <c r="B60" s="325" t="s">
        <v>174</v>
      </c>
      <c r="C60" s="326">
        <v>727</v>
      </c>
      <c r="D60" s="326">
        <v>215</v>
      </c>
      <c r="E60" s="327">
        <v>120</v>
      </c>
      <c r="F60" s="327">
        <v>97</v>
      </c>
      <c r="G60" s="327">
        <v>29</v>
      </c>
      <c r="H60" s="327">
        <v>7</v>
      </c>
      <c r="I60" s="327">
        <v>3</v>
      </c>
      <c r="J60" s="327">
        <v>0</v>
      </c>
      <c r="K60" s="327">
        <v>0</v>
      </c>
      <c r="L60" s="328">
        <f t="shared" si="1"/>
        <v>1198</v>
      </c>
      <c r="N60" s="189"/>
      <c r="O60" s="427"/>
      <c r="P60" s="427"/>
      <c r="Q60" s="427"/>
      <c r="R60" s="427"/>
      <c r="S60" s="427"/>
      <c r="T60" s="427"/>
      <c r="U60" s="427"/>
      <c r="V60" s="427"/>
      <c r="W60" s="427"/>
      <c r="X60" s="466"/>
      <c r="Y60" s="467"/>
      <c r="Z60" s="466"/>
      <c r="AA60" s="466"/>
    </row>
    <row r="61" spans="1:34" s="2" customFormat="1" ht="21" customHeight="1" x14ac:dyDescent="0.25">
      <c r="A61" s="319"/>
      <c r="B61" s="325" t="s">
        <v>175</v>
      </c>
      <c r="C61" s="326">
        <v>908</v>
      </c>
      <c r="D61" s="326">
        <v>439</v>
      </c>
      <c r="E61" s="327">
        <v>492</v>
      </c>
      <c r="F61" s="327">
        <v>722</v>
      </c>
      <c r="G61" s="327">
        <v>512</v>
      </c>
      <c r="H61" s="327">
        <v>263</v>
      </c>
      <c r="I61" s="327">
        <v>113</v>
      </c>
      <c r="J61" s="327">
        <v>19</v>
      </c>
      <c r="K61" s="327">
        <v>14</v>
      </c>
      <c r="L61" s="328">
        <f t="shared" si="1"/>
        <v>3482</v>
      </c>
      <c r="N61" s="189"/>
      <c r="O61" s="427"/>
      <c r="P61" s="427"/>
      <c r="Q61" s="427"/>
      <c r="R61" s="427"/>
      <c r="S61" s="427"/>
      <c r="T61" s="427"/>
      <c r="U61" s="427"/>
      <c r="V61" s="427"/>
      <c r="W61" s="427"/>
      <c r="X61" s="466"/>
      <c r="Y61" s="467"/>
      <c r="Z61" s="466"/>
      <c r="AA61" s="466"/>
    </row>
    <row r="62" spans="1:34" s="2" customFormat="1" ht="21" customHeight="1" x14ac:dyDescent="0.25">
      <c r="A62" s="319"/>
      <c r="B62" s="336" t="s">
        <v>176</v>
      </c>
      <c r="C62" s="326">
        <v>778</v>
      </c>
      <c r="D62" s="326">
        <v>220</v>
      </c>
      <c r="E62" s="327">
        <v>73</v>
      </c>
      <c r="F62" s="327">
        <v>37</v>
      </c>
      <c r="G62" s="327">
        <v>9</v>
      </c>
      <c r="H62" s="327">
        <v>4</v>
      </c>
      <c r="I62" s="327">
        <v>1</v>
      </c>
      <c r="J62" s="327">
        <v>0</v>
      </c>
      <c r="K62" s="327">
        <v>0</v>
      </c>
      <c r="L62" s="328">
        <f t="shared" si="1"/>
        <v>1122</v>
      </c>
      <c r="N62" s="189"/>
      <c r="O62" s="427"/>
      <c r="P62" s="427"/>
      <c r="Q62" s="427"/>
      <c r="R62" s="427"/>
      <c r="S62" s="427"/>
      <c r="T62" s="427"/>
      <c r="U62" s="427"/>
      <c r="V62" s="427"/>
      <c r="W62" s="427"/>
      <c r="X62" s="466"/>
      <c r="Y62" s="467"/>
      <c r="Z62" s="466"/>
      <c r="AA62" s="466"/>
    </row>
    <row r="63" spans="1:34" s="323" customFormat="1" ht="21" customHeight="1" x14ac:dyDescent="0.25">
      <c r="A63" s="319"/>
      <c r="B63" s="325" t="s">
        <v>177</v>
      </c>
      <c r="C63" s="326">
        <v>6375</v>
      </c>
      <c r="D63" s="326">
        <v>1429</v>
      </c>
      <c r="E63" s="327">
        <v>947</v>
      </c>
      <c r="F63" s="327">
        <v>1081</v>
      </c>
      <c r="G63" s="327">
        <v>682</v>
      </c>
      <c r="H63" s="327">
        <v>328</v>
      </c>
      <c r="I63" s="327">
        <v>138</v>
      </c>
      <c r="J63" s="327">
        <v>29</v>
      </c>
      <c r="K63" s="327">
        <v>18</v>
      </c>
      <c r="L63" s="328">
        <f t="shared" si="1"/>
        <v>11027</v>
      </c>
      <c r="N63" s="189"/>
      <c r="O63" s="427"/>
      <c r="P63" s="427"/>
      <c r="Q63" s="427"/>
      <c r="R63" s="427"/>
      <c r="S63" s="427"/>
      <c r="T63" s="427"/>
      <c r="U63" s="427"/>
      <c r="V63" s="427"/>
      <c r="W63" s="427"/>
      <c r="X63" s="464"/>
      <c r="Y63" s="467"/>
      <c r="Z63" s="466"/>
      <c r="AA63" s="466"/>
      <c r="AB63" s="2"/>
      <c r="AC63" s="2"/>
      <c r="AD63" s="2"/>
      <c r="AE63" s="2"/>
      <c r="AF63" s="2"/>
      <c r="AG63" s="2"/>
      <c r="AH63" s="2"/>
    </row>
    <row r="64" spans="1:34" s="323" customFormat="1" ht="25.5" customHeight="1" x14ac:dyDescent="0.25">
      <c r="A64" s="319" t="s">
        <v>178</v>
      </c>
      <c r="B64" s="329" t="s">
        <v>179</v>
      </c>
      <c r="C64" s="330">
        <v>2004</v>
      </c>
      <c r="D64" s="330">
        <v>942</v>
      </c>
      <c r="E64" s="331">
        <v>945</v>
      </c>
      <c r="F64" s="331">
        <v>1350</v>
      </c>
      <c r="G64" s="331">
        <v>823</v>
      </c>
      <c r="H64" s="331">
        <v>479</v>
      </c>
      <c r="I64" s="331">
        <v>260</v>
      </c>
      <c r="J64" s="331">
        <v>67</v>
      </c>
      <c r="K64" s="331">
        <v>43</v>
      </c>
      <c r="L64" s="332">
        <f t="shared" si="1"/>
        <v>6913</v>
      </c>
      <c r="N64" s="189"/>
      <c r="O64" s="427"/>
      <c r="P64" s="427"/>
      <c r="Q64" s="427"/>
      <c r="R64" s="427"/>
      <c r="S64" s="427"/>
      <c r="T64" s="427"/>
      <c r="U64" s="427"/>
      <c r="V64" s="427"/>
      <c r="W64" s="427"/>
      <c r="X64" s="464"/>
      <c r="Y64" s="467"/>
      <c r="Z64" s="466"/>
      <c r="AA64" s="466"/>
      <c r="AB64" s="2"/>
      <c r="AC64" s="2"/>
      <c r="AD64" s="2"/>
      <c r="AE64" s="2"/>
      <c r="AF64" s="2"/>
      <c r="AG64" s="2"/>
      <c r="AH64" s="2"/>
    </row>
    <row r="65" spans="1:34" s="323" customFormat="1" ht="25.5" customHeight="1" x14ac:dyDescent="0.25">
      <c r="A65" s="319" t="s">
        <v>180</v>
      </c>
      <c r="B65" s="329" t="s">
        <v>181</v>
      </c>
      <c r="C65" s="330">
        <v>5288</v>
      </c>
      <c r="D65" s="330">
        <v>2287</v>
      </c>
      <c r="E65" s="331">
        <v>2553</v>
      </c>
      <c r="F65" s="331">
        <v>4529</v>
      </c>
      <c r="G65" s="331">
        <v>1206</v>
      </c>
      <c r="H65" s="331">
        <v>679</v>
      </c>
      <c r="I65" s="331">
        <v>118</v>
      </c>
      <c r="J65" s="331">
        <v>31</v>
      </c>
      <c r="K65" s="331">
        <v>18</v>
      </c>
      <c r="L65" s="332">
        <f t="shared" si="1"/>
        <v>16709</v>
      </c>
      <c r="N65" s="189"/>
      <c r="O65" s="427"/>
      <c r="P65" s="427"/>
      <c r="Q65" s="427"/>
      <c r="R65" s="427"/>
      <c r="S65" s="427"/>
      <c r="T65" s="427"/>
      <c r="U65" s="427"/>
      <c r="V65" s="427"/>
      <c r="W65" s="427"/>
      <c r="X65" s="464"/>
      <c r="Y65" s="467"/>
      <c r="Z65" s="466"/>
      <c r="AA65" s="466"/>
      <c r="AB65" s="2"/>
      <c r="AC65" s="2"/>
      <c r="AD65" s="2"/>
      <c r="AE65" s="2"/>
      <c r="AF65" s="2"/>
      <c r="AG65" s="2"/>
      <c r="AH65" s="2"/>
    </row>
    <row r="66" spans="1:34" s="323" customFormat="1" ht="25.5" customHeight="1" x14ac:dyDescent="0.3">
      <c r="A66" s="319" t="s">
        <v>182</v>
      </c>
      <c r="B66" s="329" t="s">
        <v>183</v>
      </c>
      <c r="C66" s="330">
        <f>SUM(C67:C69)</f>
        <v>10888</v>
      </c>
      <c r="D66" s="330">
        <f t="shared" ref="D66:K66" si="9">SUM(D67:D69)</f>
        <v>3032</v>
      </c>
      <c r="E66" s="330">
        <f t="shared" si="9"/>
        <v>2750</v>
      </c>
      <c r="F66" s="330">
        <f t="shared" si="9"/>
        <v>2229</v>
      </c>
      <c r="G66" s="330">
        <f t="shared" si="9"/>
        <v>1347</v>
      </c>
      <c r="H66" s="330">
        <f t="shared" si="9"/>
        <v>823</v>
      </c>
      <c r="I66" s="330">
        <f t="shared" si="9"/>
        <v>278</v>
      </c>
      <c r="J66" s="330">
        <f t="shared" si="9"/>
        <v>120</v>
      </c>
      <c r="K66" s="330">
        <f t="shared" si="9"/>
        <v>59</v>
      </c>
      <c r="L66" s="332">
        <f t="shared" si="1"/>
        <v>21526</v>
      </c>
      <c r="N66" s="165"/>
      <c r="O66" s="427"/>
      <c r="P66" s="427"/>
      <c r="Q66" s="427"/>
      <c r="R66" s="427"/>
      <c r="S66" s="427"/>
      <c r="T66" s="427"/>
      <c r="U66" s="427"/>
      <c r="V66" s="427"/>
      <c r="W66" s="427"/>
      <c r="X66" s="466"/>
      <c r="Y66" s="468"/>
      <c r="Z66" s="466"/>
      <c r="AA66" s="466"/>
      <c r="AB66" s="2"/>
      <c r="AC66" s="2"/>
      <c r="AD66" s="2"/>
      <c r="AE66" s="2"/>
      <c r="AF66" s="2"/>
      <c r="AG66" s="2"/>
      <c r="AH66" s="2"/>
    </row>
    <row r="67" spans="1:34" s="2" customFormat="1" ht="21" customHeight="1" x14ac:dyDescent="0.25">
      <c r="A67" s="319"/>
      <c r="B67" s="325" t="s">
        <v>184</v>
      </c>
      <c r="C67" s="326">
        <v>7639</v>
      </c>
      <c r="D67" s="326">
        <v>854</v>
      </c>
      <c r="E67" s="327">
        <v>559</v>
      </c>
      <c r="F67" s="327">
        <v>354</v>
      </c>
      <c r="G67" s="327">
        <v>148</v>
      </c>
      <c r="H67" s="327">
        <v>91</v>
      </c>
      <c r="I67" s="327">
        <v>99</v>
      </c>
      <c r="J67" s="327">
        <v>70</v>
      </c>
      <c r="K67" s="327">
        <v>56</v>
      </c>
      <c r="L67" s="328">
        <f t="shared" si="1"/>
        <v>9870</v>
      </c>
      <c r="N67" s="189"/>
      <c r="O67" s="427"/>
      <c r="P67" s="427"/>
      <c r="Q67" s="427"/>
      <c r="R67" s="427"/>
      <c r="S67" s="427"/>
      <c r="T67" s="427"/>
      <c r="U67" s="427"/>
      <c r="V67" s="427"/>
      <c r="W67" s="427"/>
      <c r="X67" s="466"/>
      <c r="Y67" s="467"/>
      <c r="Z67" s="466"/>
      <c r="AA67" s="466"/>
    </row>
    <row r="68" spans="1:34" s="2" customFormat="1" ht="21" customHeight="1" x14ac:dyDescent="0.25">
      <c r="A68" s="319"/>
      <c r="B68" s="325" t="s">
        <v>185</v>
      </c>
      <c r="C68" s="326">
        <v>510</v>
      </c>
      <c r="D68" s="326">
        <v>378</v>
      </c>
      <c r="E68" s="327">
        <v>624</v>
      </c>
      <c r="F68" s="327">
        <v>862</v>
      </c>
      <c r="G68" s="327">
        <v>914</v>
      </c>
      <c r="H68" s="327">
        <v>576</v>
      </c>
      <c r="I68" s="327">
        <v>70</v>
      </c>
      <c r="J68" s="327">
        <v>6</v>
      </c>
      <c r="K68" s="327">
        <v>0</v>
      </c>
      <c r="L68" s="328">
        <f t="shared" si="1"/>
        <v>3940</v>
      </c>
      <c r="N68" s="189"/>
      <c r="O68" s="427"/>
      <c r="P68" s="427"/>
      <c r="Q68" s="427"/>
      <c r="R68" s="427"/>
      <c r="S68" s="427"/>
      <c r="T68" s="427"/>
      <c r="U68" s="427"/>
      <c r="V68" s="427"/>
      <c r="W68" s="427"/>
      <c r="X68" s="466"/>
      <c r="Y68" s="467"/>
      <c r="Z68" s="466"/>
      <c r="AA68" s="466"/>
    </row>
    <row r="69" spans="1:34" s="2" customFormat="1" ht="21" customHeight="1" x14ac:dyDescent="0.25">
      <c r="A69" s="319"/>
      <c r="B69" s="325" t="s">
        <v>186</v>
      </c>
      <c r="C69" s="326">
        <v>2739</v>
      </c>
      <c r="D69" s="326">
        <v>1800</v>
      </c>
      <c r="E69" s="327">
        <v>1567</v>
      </c>
      <c r="F69" s="327">
        <v>1013</v>
      </c>
      <c r="G69" s="327">
        <v>285</v>
      </c>
      <c r="H69" s="327">
        <v>156</v>
      </c>
      <c r="I69" s="327">
        <v>109</v>
      </c>
      <c r="J69" s="327">
        <v>44</v>
      </c>
      <c r="K69" s="327">
        <v>3</v>
      </c>
      <c r="L69" s="328">
        <f t="shared" si="1"/>
        <v>7716</v>
      </c>
      <c r="N69" s="189"/>
      <c r="O69" s="427"/>
      <c r="P69" s="427"/>
      <c r="Q69" s="427"/>
      <c r="R69" s="427"/>
      <c r="S69" s="427"/>
      <c r="T69" s="427"/>
      <c r="U69" s="427"/>
      <c r="V69" s="427"/>
      <c r="W69" s="427"/>
      <c r="X69" s="466"/>
      <c r="Y69" s="467"/>
      <c r="Z69" s="466"/>
      <c r="AA69" s="466"/>
    </row>
    <row r="70" spans="1:34" s="2" customFormat="1" ht="25.5" customHeight="1" x14ac:dyDescent="0.3">
      <c r="A70" s="319" t="s">
        <v>187</v>
      </c>
      <c r="B70" s="329" t="s">
        <v>188</v>
      </c>
      <c r="C70" s="330">
        <f>SUM(C71:C72)</f>
        <v>5482</v>
      </c>
      <c r="D70" s="330">
        <f t="shared" ref="D70:K70" si="10">SUM(D71:D72)</f>
        <v>1464</v>
      </c>
      <c r="E70" s="330">
        <f t="shared" si="10"/>
        <v>840</v>
      </c>
      <c r="F70" s="330">
        <f t="shared" si="10"/>
        <v>414</v>
      </c>
      <c r="G70" s="330">
        <f t="shared" si="10"/>
        <v>97</v>
      </c>
      <c r="H70" s="330">
        <f t="shared" si="10"/>
        <v>29</v>
      </c>
      <c r="I70" s="330">
        <f t="shared" si="10"/>
        <v>15</v>
      </c>
      <c r="J70" s="330">
        <f t="shared" si="10"/>
        <v>3</v>
      </c>
      <c r="K70" s="330">
        <f t="shared" si="10"/>
        <v>0</v>
      </c>
      <c r="L70" s="332">
        <f t="shared" si="1"/>
        <v>8344</v>
      </c>
      <c r="N70" s="165"/>
      <c r="O70" s="427"/>
      <c r="P70" s="427"/>
      <c r="Q70" s="427"/>
      <c r="R70" s="427"/>
      <c r="S70" s="427"/>
      <c r="T70" s="427"/>
      <c r="U70" s="427"/>
      <c r="V70" s="427"/>
      <c r="W70" s="427"/>
      <c r="X70" s="466"/>
      <c r="Y70" s="468"/>
      <c r="Z70" s="466"/>
      <c r="AA70" s="466"/>
    </row>
    <row r="71" spans="1:34" s="323" customFormat="1" ht="21" customHeight="1" x14ac:dyDescent="0.25">
      <c r="A71" s="319"/>
      <c r="B71" s="325" t="s">
        <v>189</v>
      </c>
      <c r="C71" s="326">
        <v>2643</v>
      </c>
      <c r="D71" s="326">
        <v>781</v>
      </c>
      <c r="E71" s="327">
        <v>462</v>
      </c>
      <c r="F71" s="327">
        <v>203</v>
      </c>
      <c r="G71" s="327">
        <v>57</v>
      </c>
      <c r="H71" s="327">
        <v>17</v>
      </c>
      <c r="I71" s="327">
        <v>11</v>
      </c>
      <c r="J71" s="327">
        <v>3</v>
      </c>
      <c r="K71" s="327">
        <v>0</v>
      </c>
      <c r="L71" s="328">
        <f t="shared" si="1"/>
        <v>4177</v>
      </c>
      <c r="N71" s="189"/>
      <c r="O71" s="427"/>
      <c r="P71" s="427"/>
      <c r="Q71" s="427"/>
      <c r="R71" s="427"/>
      <c r="S71" s="427"/>
      <c r="T71" s="427"/>
      <c r="U71" s="427"/>
      <c r="V71" s="427"/>
      <c r="W71" s="427"/>
      <c r="X71" s="464"/>
      <c r="Y71" s="467"/>
      <c r="Z71" s="466"/>
      <c r="AA71" s="466"/>
      <c r="AB71" s="2"/>
      <c r="AC71" s="2"/>
      <c r="AD71" s="2"/>
      <c r="AE71" s="2"/>
      <c r="AF71" s="2"/>
      <c r="AG71" s="2"/>
      <c r="AH71" s="2"/>
    </row>
    <row r="72" spans="1:34" s="323" customFormat="1" ht="21" customHeight="1" x14ac:dyDescent="0.25">
      <c r="A72" s="319"/>
      <c r="B72" s="325" t="s">
        <v>190</v>
      </c>
      <c r="C72" s="326">
        <v>2839</v>
      </c>
      <c r="D72" s="326">
        <v>683</v>
      </c>
      <c r="E72" s="327">
        <v>378</v>
      </c>
      <c r="F72" s="327">
        <v>211</v>
      </c>
      <c r="G72" s="327">
        <v>40</v>
      </c>
      <c r="H72" s="327">
        <v>12</v>
      </c>
      <c r="I72" s="327">
        <v>4</v>
      </c>
      <c r="J72" s="327">
        <v>0</v>
      </c>
      <c r="K72" s="327">
        <v>0</v>
      </c>
      <c r="L72" s="328">
        <f t="shared" ref="L72:L78" si="11">SUM(C72:K72)</f>
        <v>4167</v>
      </c>
      <c r="N72" s="189"/>
      <c r="O72" s="427"/>
      <c r="P72" s="427"/>
      <c r="Q72" s="427"/>
      <c r="R72" s="427"/>
      <c r="S72" s="427"/>
      <c r="T72" s="427"/>
      <c r="U72" s="427"/>
      <c r="V72" s="427"/>
      <c r="W72" s="427"/>
      <c r="X72" s="464"/>
      <c r="Y72" s="467"/>
      <c r="Z72" s="466"/>
      <c r="AA72" s="466"/>
      <c r="AB72" s="2"/>
      <c r="AC72" s="2"/>
      <c r="AD72" s="2"/>
      <c r="AE72" s="2"/>
      <c r="AF72" s="2"/>
      <c r="AG72" s="2"/>
      <c r="AH72" s="2"/>
    </row>
    <row r="73" spans="1:34" s="323" customFormat="1" ht="25.5" customHeight="1" x14ac:dyDescent="0.3">
      <c r="A73" s="319" t="s">
        <v>191</v>
      </c>
      <c r="B73" s="329" t="s">
        <v>192</v>
      </c>
      <c r="C73" s="330">
        <f>SUM(C74:C76)</f>
        <v>12049</v>
      </c>
      <c r="D73" s="330">
        <f t="shared" ref="D73:K73" si="12">SUM(D74:D76)</f>
        <v>2082</v>
      </c>
      <c r="E73" s="330">
        <f t="shared" si="12"/>
        <v>927</v>
      </c>
      <c r="F73" s="330">
        <f t="shared" si="12"/>
        <v>459</v>
      </c>
      <c r="G73" s="330">
        <f t="shared" si="12"/>
        <v>115</v>
      </c>
      <c r="H73" s="330">
        <f t="shared" si="12"/>
        <v>32</v>
      </c>
      <c r="I73" s="330">
        <f t="shared" si="12"/>
        <v>17</v>
      </c>
      <c r="J73" s="330">
        <f t="shared" si="12"/>
        <v>0</v>
      </c>
      <c r="K73" s="330">
        <f t="shared" si="12"/>
        <v>0</v>
      </c>
      <c r="L73" s="332">
        <f t="shared" si="11"/>
        <v>15681</v>
      </c>
      <c r="N73" s="165"/>
      <c r="O73" s="427"/>
      <c r="P73" s="427"/>
      <c r="Q73" s="427"/>
      <c r="R73" s="427"/>
      <c r="S73" s="427"/>
      <c r="T73" s="427"/>
      <c r="U73" s="427"/>
      <c r="V73" s="427"/>
      <c r="W73" s="427"/>
      <c r="X73" s="466"/>
      <c r="Y73" s="468"/>
      <c r="Z73" s="466"/>
      <c r="AA73" s="466"/>
      <c r="AB73" s="2"/>
      <c r="AC73" s="2"/>
      <c r="AD73" s="2"/>
      <c r="AE73" s="2"/>
      <c r="AF73" s="2"/>
      <c r="AG73" s="2"/>
      <c r="AH73" s="2"/>
    </row>
    <row r="74" spans="1:34" s="338" customFormat="1" ht="21" customHeight="1" x14ac:dyDescent="0.25">
      <c r="A74" s="319"/>
      <c r="B74" s="325" t="s">
        <v>193</v>
      </c>
      <c r="C74" s="326">
        <v>5486</v>
      </c>
      <c r="D74" s="326">
        <v>1289</v>
      </c>
      <c r="E74" s="327">
        <v>706</v>
      </c>
      <c r="F74" s="327">
        <v>352</v>
      </c>
      <c r="G74" s="327">
        <v>80</v>
      </c>
      <c r="H74" s="327">
        <v>18</v>
      </c>
      <c r="I74" s="327">
        <v>10</v>
      </c>
      <c r="J74" s="327">
        <v>0</v>
      </c>
      <c r="K74" s="327">
        <v>0</v>
      </c>
      <c r="L74" s="328">
        <f t="shared" si="11"/>
        <v>7941</v>
      </c>
      <c r="N74" s="189"/>
      <c r="O74" s="427"/>
      <c r="P74" s="427"/>
      <c r="Q74" s="427"/>
      <c r="R74" s="427"/>
      <c r="S74" s="427"/>
      <c r="T74" s="427"/>
      <c r="U74" s="427"/>
      <c r="V74" s="427"/>
      <c r="W74" s="427"/>
      <c r="X74" s="469"/>
      <c r="Y74" s="467"/>
      <c r="Z74" s="466"/>
      <c r="AA74" s="466"/>
      <c r="AB74" s="2"/>
      <c r="AC74" s="2"/>
      <c r="AD74" s="2"/>
      <c r="AE74" s="2"/>
      <c r="AF74" s="2"/>
      <c r="AG74" s="2"/>
      <c r="AH74" s="2"/>
    </row>
    <row r="75" spans="1:34" s="132" customFormat="1" ht="21" customHeight="1" x14ac:dyDescent="0.3">
      <c r="A75" s="319"/>
      <c r="B75" s="325" t="s">
        <v>194</v>
      </c>
      <c r="C75" s="326">
        <v>345</v>
      </c>
      <c r="D75" s="326">
        <v>41</v>
      </c>
      <c r="E75" s="327">
        <v>15</v>
      </c>
      <c r="F75" s="327">
        <v>7</v>
      </c>
      <c r="G75" s="327">
        <v>3</v>
      </c>
      <c r="H75" s="327">
        <v>1</v>
      </c>
      <c r="I75" s="327">
        <v>1</v>
      </c>
      <c r="J75" s="327">
        <v>0</v>
      </c>
      <c r="K75" s="327">
        <v>0</v>
      </c>
      <c r="L75" s="328">
        <f t="shared" si="11"/>
        <v>413</v>
      </c>
      <c r="N75" s="189"/>
      <c r="O75" s="427"/>
      <c r="P75" s="427"/>
      <c r="Q75" s="427"/>
      <c r="R75" s="427"/>
      <c r="S75" s="427"/>
      <c r="T75" s="427"/>
      <c r="U75" s="427"/>
      <c r="V75" s="427"/>
      <c r="W75" s="427"/>
      <c r="X75" s="470"/>
      <c r="Y75" s="467"/>
      <c r="Z75" s="466"/>
      <c r="AA75" s="466"/>
      <c r="AB75" s="2"/>
      <c r="AC75" s="2"/>
      <c r="AD75" s="2"/>
      <c r="AE75" s="2"/>
      <c r="AF75" s="2"/>
      <c r="AG75" s="2"/>
      <c r="AH75" s="2"/>
    </row>
    <row r="76" spans="1:34" ht="21" customHeight="1" x14ac:dyDescent="0.25">
      <c r="A76" s="319"/>
      <c r="B76" s="325" t="s">
        <v>195</v>
      </c>
      <c r="C76" s="326">
        <v>6218</v>
      </c>
      <c r="D76" s="326">
        <v>752</v>
      </c>
      <c r="E76" s="327">
        <v>206</v>
      </c>
      <c r="F76" s="327">
        <v>100</v>
      </c>
      <c r="G76" s="327">
        <v>32</v>
      </c>
      <c r="H76" s="327">
        <v>13</v>
      </c>
      <c r="I76" s="327">
        <v>6</v>
      </c>
      <c r="J76" s="327">
        <v>0</v>
      </c>
      <c r="K76" s="327">
        <v>0</v>
      </c>
      <c r="L76" s="328">
        <f t="shared" si="11"/>
        <v>7327</v>
      </c>
      <c r="M76" s="1"/>
      <c r="N76" s="189"/>
      <c r="O76" s="427"/>
      <c r="P76" s="427"/>
      <c r="Q76" s="427"/>
      <c r="R76" s="427"/>
      <c r="S76" s="427"/>
      <c r="T76" s="427"/>
      <c r="U76" s="427"/>
      <c r="V76" s="427"/>
      <c r="W76" s="427"/>
      <c r="Y76" s="467"/>
      <c r="Z76" s="466"/>
      <c r="AA76" s="466"/>
      <c r="AB76" s="2"/>
      <c r="AC76" s="2"/>
      <c r="AD76" s="2"/>
      <c r="AE76" s="2"/>
      <c r="AF76" s="2"/>
      <c r="AG76" s="2"/>
      <c r="AH76" s="2"/>
    </row>
    <row r="77" spans="1:34" ht="25.5" customHeight="1" x14ac:dyDescent="0.25">
      <c r="A77" s="319" t="s">
        <v>196</v>
      </c>
      <c r="B77" s="329" t="s">
        <v>197</v>
      </c>
      <c r="C77" s="330">
        <v>4297</v>
      </c>
      <c r="D77" s="330">
        <v>23</v>
      </c>
      <c r="E77" s="331">
        <v>1</v>
      </c>
      <c r="F77" s="331">
        <v>0</v>
      </c>
      <c r="G77" s="331">
        <v>0</v>
      </c>
      <c r="H77" s="331">
        <v>0</v>
      </c>
      <c r="I77" s="331">
        <v>0</v>
      </c>
      <c r="J77" s="331">
        <v>0</v>
      </c>
      <c r="K77" s="331">
        <v>0</v>
      </c>
      <c r="L77" s="332">
        <f t="shared" si="11"/>
        <v>4321</v>
      </c>
      <c r="N77" s="189"/>
      <c r="O77" s="427"/>
      <c r="P77" s="427"/>
      <c r="Q77" s="427"/>
      <c r="R77" s="427"/>
      <c r="S77" s="427"/>
      <c r="T77" s="427"/>
      <c r="U77" s="427"/>
      <c r="V77" s="427"/>
      <c r="W77" s="427"/>
      <c r="Y77" s="467"/>
      <c r="Z77" s="466"/>
      <c r="AA77" s="466"/>
      <c r="AB77" s="2"/>
      <c r="AC77" s="2"/>
      <c r="AD77" s="2"/>
      <c r="AE77" s="2"/>
      <c r="AF77" s="2"/>
      <c r="AG77" s="2"/>
      <c r="AH77" s="2"/>
    </row>
    <row r="78" spans="1:34" ht="25.5" customHeight="1" x14ac:dyDescent="0.25">
      <c r="A78" s="319" t="s">
        <v>198</v>
      </c>
      <c r="B78" s="329" t="s">
        <v>199</v>
      </c>
      <c r="C78" s="330">
        <v>189</v>
      </c>
      <c r="D78" s="330">
        <v>66</v>
      </c>
      <c r="E78" s="331">
        <v>56</v>
      </c>
      <c r="F78" s="331">
        <v>29</v>
      </c>
      <c r="G78" s="331">
        <v>5</v>
      </c>
      <c r="H78" s="331">
        <v>2</v>
      </c>
      <c r="I78" s="331">
        <v>1</v>
      </c>
      <c r="J78" s="331">
        <v>0</v>
      </c>
      <c r="K78" s="331">
        <v>0</v>
      </c>
      <c r="L78" s="332">
        <f t="shared" si="11"/>
        <v>348</v>
      </c>
      <c r="N78" s="189"/>
      <c r="O78" s="427"/>
      <c r="P78" s="427"/>
      <c r="Q78" s="427"/>
      <c r="R78" s="427"/>
      <c r="S78" s="427"/>
      <c r="T78" s="427"/>
      <c r="U78" s="427"/>
      <c r="V78" s="427"/>
      <c r="W78" s="427"/>
      <c r="Y78" s="467"/>
      <c r="Z78" s="466"/>
      <c r="AA78" s="466"/>
      <c r="AB78" s="2"/>
      <c r="AC78" s="2"/>
      <c r="AD78" s="2"/>
      <c r="AE78" s="2"/>
      <c r="AF78" s="2"/>
      <c r="AG78" s="2"/>
      <c r="AH78" s="2"/>
    </row>
    <row r="79" spans="1:34" ht="25.5" customHeight="1" thickBot="1" x14ac:dyDescent="0.3">
      <c r="A79" s="339" t="s">
        <v>9</v>
      </c>
      <c r="B79" s="340"/>
      <c r="C79" s="341">
        <f>C7+C11+C12+C32+C33+C36+C37+C41+C45+C46+C51+C52+C53+C59+C64+C65+C66+C70+C73+C77+C78</f>
        <v>187995</v>
      </c>
      <c r="D79" s="341">
        <f t="shared" ref="D79:L79" si="13">D7+D11+D12+D32+D33+D36+D37+D41+D45+D46+D51+D52+D53+D59+D64+D65+D66+D70+D73+D77+D78</f>
        <v>48029</v>
      </c>
      <c r="E79" s="341">
        <f t="shared" si="13"/>
        <v>29363</v>
      </c>
      <c r="F79" s="341">
        <f t="shared" si="13"/>
        <v>22810</v>
      </c>
      <c r="G79" s="341">
        <f t="shared" si="13"/>
        <v>8299</v>
      </c>
      <c r="H79" s="341">
        <f t="shared" si="13"/>
        <v>4292</v>
      </c>
      <c r="I79" s="341">
        <f t="shared" si="13"/>
        <v>1828</v>
      </c>
      <c r="J79" s="341">
        <f t="shared" si="13"/>
        <v>473</v>
      </c>
      <c r="K79" s="341">
        <f t="shared" si="13"/>
        <v>242</v>
      </c>
      <c r="L79" s="651">
        <f t="shared" si="13"/>
        <v>303331</v>
      </c>
      <c r="M79" s="1"/>
      <c r="N79" s="1"/>
      <c r="O79" s="463"/>
      <c r="Y79" s="463"/>
    </row>
    <row r="80" spans="1:34" hidden="1" x14ac:dyDescent="0.25">
      <c r="A80" s="471" t="s">
        <v>262</v>
      </c>
      <c r="C80" s="472" t="s">
        <v>265</v>
      </c>
      <c r="D80" s="136" t="s">
        <v>268</v>
      </c>
      <c r="E80" s="136" t="s">
        <v>271</v>
      </c>
      <c r="F80" s="136" t="s">
        <v>272</v>
      </c>
      <c r="G80" s="136" t="s">
        <v>273</v>
      </c>
      <c r="H80" s="136" t="s">
        <v>274</v>
      </c>
      <c r="I80" s="136" t="s">
        <v>275</v>
      </c>
      <c r="J80" s="136" t="s">
        <v>276</v>
      </c>
      <c r="K80" s="136" t="s">
        <v>277</v>
      </c>
      <c r="L80" s="406"/>
      <c r="M80" s="1"/>
      <c r="N80" s="1"/>
      <c r="O80" s="463"/>
      <c r="Y80" s="463"/>
    </row>
    <row r="81" spans="12:25" x14ac:dyDescent="0.25">
      <c r="L81" s="406"/>
    </row>
    <row r="82" spans="12:25" x14ac:dyDescent="0.25">
      <c r="L82" s="555"/>
      <c r="M82" s="1"/>
      <c r="N82" s="1"/>
      <c r="O82" s="463"/>
      <c r="Y82" s="463"/>
    </row>
    <row r="83" spans="12:25" x14ac:dyDescent="0.25">
      <c r="L83" s="406"/>
      <c r="M83" s="1"/>
      <c r="N83" s="1"/>
      <c r="O83" s="463"/>
      <c r="Y83" s="463"/>
    </row>
    <row r="84" spans="12:25" x14ac:dyDescent="0.25">
      <c r="M84" s="1"/>
      <c r="N84" s="1"/>
      <c r="O84" s="463"/>
      <c r="Y84" s="463"/>
    </row>
  </sheetData>
  <mergeCells count="6">
    <mergeCell ref="A1:L1"/>
    <mergeCell ref="A2:L2"/>
    <mergeCell ref="A4:B4"/>
    <mergeCell ref="A5:B6"/>
    <mergeCell ref="C5:K5"/>
    <mergeCell ref="L5:L6"/>
  </mergeCells>
  <printOptions horizontalCentered="1" verticalCentered="1"/>
  <pageMargins left="0.59055118110236227" right="0.59055118110236227" top="0.70866141732283472" bottom="0.51181102362204722" header="0.31496062992125984" footer="0.31496062992125984"/>
  <pageSetup paperSize="9" scale="60" fitToHeight="2" orientation="landscape" verticalDpi="4294967292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V95"/>
  <sheetViews>
    <sheetView zoomScale="69" zoomScaleNormal="69" zoomScaleSheetLayoutView="72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63.88671875" style="343" customWidth="1"/>
    <col min="3" max="16" width="9.6640625" style="136" customWidth="1"/>
    <col min="17" max="20" width="9.6640625" style="406" customWidth="1"/>
    <col min="21" max="22" width="11.33203125" style="136" customWidth="1"/>
    <col min="23" max="24" width="26.33203125" style="136" customWidth="1"/>
    <col min="25" max="25" width="4.88671875" style="136" customWidth="1"/>
    <col min="26" max="26" width="7.5546875" style="136" customWidth="1"/>
    <col min="27" max="27" width="7.33203125" style="136" customWidth="1"/>
    <col min="28" max="28" width="5.33203125" style="136" customWidth="1"/>
    <col min="29" max="29" width="7.33203125" style="136" customWidth="1"/>
    <col min="30" max="30" width="5.33203125" style="136" customWidth="1"/>
    <col min="31" max="31" width="7.33203125" style="136" customWidth="1"/>
    <col min="32" max="32" width="5.33203125" style="136" customWidth="1"/>
    <col min="33" max="33" width="7.33203125" style="136" customWidth="1"/>
    <col min="34" max="34" width="5.33203125" style="136" customWidth="1"/>
    <col min="35" max="35" width="7.33203125" style="15" customWidth="1"/>
    <col min="36" max="36" width="6.33203125" style="15" customWidth="1"/>
    <col min="37" max="37" width="7.33203125" style="15" customWidth="1"/>
    <col min="38" max="38" width="6.33203125" style="15" customWidth="1"/>
    <col min="39" max="39" width="7.33203125" style="15" customWidth="1"/>
    <col min="40" max="40" width="6.33203125" style="15" customWidth="1"/>
    <col min="41" max="41" width="7.33203125" style="15" customWidth="1"/>
    <col min="42" max="42" width="6.33203125" style="15" customWidth="1"/>
    <col min="43" max="43" width="7.33203125" style="15" customWidth="1"/>
    <col min="44" max="44" width="14.6640625" style="15" customWidth="1"/>
    <col min="45" max="45" width="4.88671875" style="15" customWidth="1"/>
    <col min="46" max="46" width="9.109375" style="15" customWidth="1"/>
    <col min="47" max="47" width="7.33203125" style="15" customWidth="1"/>
    <col min="48" max="48" width="5.33203125" style="15" customWidth="1"/>
    <col min="49" max="49" width="7.33203125" style="15" customWidth="1"/>
    <col min="50" max="50" width="5.33203125" style="15" customWidth="1"/>
    <col min="51" max="51" width="7.33203125" style="15" customWidth="1"/>
    <col min="52" max="52" width="5.33203125" style="15" customWidth="1"/>
    <col min="53" max="53" width="7.33203125" style="15" customWidth="1"/>
    <col min="54" max="54" width="5.33203125" style="15" customWidth="1"/>
    <col min="55" max="55" width="7.33203125" style="15" customWidth="1"/>
    <col min="56" max="56" width="5.33203125" style="15" customWidth="1"/>
    <col min="57" max="57" width="7.33203125" style="15" customWidth="1"/>
    <col min="58" max="58" width="5.33203125" style="15" customWidth="1"/>
    <col min="59" max="59" width="7.33203125" style="15" customWidth="1"/>
    <col min="60" max="60" width="5.33203125" style="15" customWidth="1"/>
    <col min="61" max="61" width="7.33203125" style="15" customWidth="1"/>
    <col min="62" max="62" width="5.33203125" style="15" customWidth="1"/>
    <col min="63" max="63" width="7.33203125" style="15" customWidth="1"/>
    <col min="64" max="65" width="26.33203125" style="15" customWidth="1"/>
    <col min="66" max="74" width="26.33203125" style="15"/>
    <col min="75" max="16384" width="26.33203125" style="1"/>
  </cols>
  <sheetData>
    <row r="1" spans="1:74" s="344" customFormat="1" ht="33" customHeight="1" x14ac:dyDescent="0.25">
      <c r="A1" s="781" t="str">
        <f>"Indeling van de werknemers op "&amp;Feuil1!A7&amp;" "&amp;Feuil1!A8&amp;" naar activiteitstak en naar dimensieklasse van de vestigingseenheden"</f>
        <v>Indeling van de werknemers op 31 december 2023 naar activiteitstak en naar dimensieklasse van de vestigingseenheden</v>
      </c>
      <c r="B1" s="782"/>
      <c r="C1" s="782"/>
      <c r="D1" s="782"/>
      <c r="E1" s="782"/>
      <c r="F1" s="782"/>
      <c r="G1" s="782"/>
      <c r="H1" s="782"/>
      <c r="I1" s="782"/>
      <c r="J1" s="782"/>
      <c r="K1" s="782"/>
      <c r="L1" s="782"/>
      <c r="M1" s="782"/>
      <c r="N1" s="782"/>
      <c r="O1" s="782"/>
      <c r="P1" s="782"/>
      <c r="Q1" s="782"/>
      <c r="R1" s="782"/>
      <c r="S1" s="782"/>
      <c r="T1" s="782"/>
      <c r="U1" s="782"/>
      <c r="V1" s="782"/>
      <c r="X1" s="474"/>
      <c r="Y1" s="474"/>
      <c r="Z1" s="474"/>
      <c r="AA1" s="474"/>
      <c r="AB1" s="474"/>
      <c r="AC1" s="474"/>
      <c r="AD1" s="474"/>
      <c r="AE1" s="474"/>
      <c r="AF1" s="474"/>
      <c r="AG1" s="474"/>
      <c r="AH1" s="474"/>
      <c r="AI1" s="474"/>
      <c r="AJ1" s="474"/>
      <c r="AK1" s="474"/>
      <c r="AL1" s="474"/>
      <c r="AM1" s="474"/>
      <c r="AN1" s="474"/>
      <c r="AO1" s="474"/>
      <c r="AP1" s="474"/>
      <c r="AQ1" s="474"/>
      <c r="AR1" s="474"/>
      <c r="AS1" s="474"/>
      <c r="AT1" s="474"/>
      <c r="AU1" s="474"/>
      <c r="AV1" s="474"/>
      <c r="AW1" s="474"/>
      <c r="AX1" s="474"/>
      <c r="AY1" s="474"/>
      <c r="AZ1" s="474"/>
      <c r="BA1" s="474"/>
      <c r="BB1" s="474"/>
      <c r="BC1" s="474"/>
      <c r="BD1" s="474"/>
      <c r="BE1" s="474"/>
      <c r="BF1" s="474"/>
      <c r="BG1" s="474"/>
      <c r="BH1" s="474"/>
      <c r="BI1" s="474"/>
      <c r="BJ1" s="474"/>
      <c r="BK1" s="474"/>
      <c r="BL1" s="474"/>
      <c r="BM1" s="474"/>
      <c r="BN1" s="474"/>
      <c r="BO1" s="474"/>
      <c r="BP1" s="474"/>
      <c r="BQ1" s="474"/>
      <c r="BR1" s="474"/>
      <c r="BS1" s="474"/>
      <c r="BT1" s="474"/>
      <c r="BU1" s="474"/>
      <c r="BV1" s="474"/>
    </row>
    <row r="2" spans="1:74" s="345" customFormat="1" ht="21.9" customHeight="1" x14ac:dyDescent="0.25">
      <c r="A2" s="783" t="s">
        <v>52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784"/>
      <c r="X2" s="475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  <c r="AJ2" s="475"/>
      <c r="AK2" s="475"/>
      <c r="AL2" s="475"/>
      <c r="AM2" s="475"/>
      <c r="AN2" s="475"/>
      <c r="AO2" s="475"/>
      <c r="AP2" s="475"/>
      <c r="AQ2" s="475"/>
      <c r="AR2" s="475"/>
      <c r="AS2" s="475"/>
      <c r="AT2" s="475"/>
      <c r="AU2" s="475"/>
      <c r="AV2" s="475"/>
      <c r="AW2" s="475"/>
      <c r="AX2" s="475"/>
      <c r="AY2" s="475"/>
      <c r="AZ2" s="475"/>
      <c r="BA2" s="475"/>
      <c r="BB2" s="475"/>
      <c r="BC2" s="475"/>
      <c r="BD2" s="475"/>
      <c r="BE2" s="475"/>
      <c r="BF2" s="475"/>
      <c r="BG2" s="475"/>
      <c r="BH2" s="475"/>
      <c r="BI2" s="475"/>
      <c r="BJ2" s="475"/>
      <c r="BK2" s="475"/>
      <c r="BL2" s="475"/>
      <c r="BM2" s="475"/>
      <c r="BN2" s="475"/>
      <c r="BO2" s="475"/>
      <c r="BP2" s="475"/>
      <c r="BQ2" s="475"/>
      <c r="BR2" s="475"/>
      <c r="BS2" s="475"/>
      <c r="BT2" s="475"/>
      <c r="BU2" s="475"/>
      <c r="BV2" s="475"/>
    </row>
    <row r="3" spans="1:74" s="345" customFormat="1" ht="21.9" customHeight="1" x14ac:dyDescent="0.25">
      <c r="A3" s="783"/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X3" s="475"/>
      <c r="Y3" s="475"/>
      <c r="Z3" s="475"/>
      <c r="AA3" s="475"/>
      <c r="AB3" s="475"/>
      <c r="AC3" s="475"/>
      <c r="AD3" s="475"/>
      <c r="AE3" s="475"/>
      <c r="AF3" s="475"/>
      <c r="AG3" s="475"/>
      <c r="AH3" s="475"/>
      <c r="AI3" s="475"/>
      <c r="AJ3" s="475"/>
      <c r="AK3" s="475"/>
      <c r="AL3" s="475"/>
      <c r="AM3" s="475"/>
      <c r="AN3" s="475"/>
      <c r="AO3" s="475"/>
      <c r="AP3" s="475"/>
      <c r="AQ3" s="475"/>
      <c r="AR3" s="475"/>
      <c r="AS3" s="475"/>
      <c r="AT3" s="475"/>
      <c r="AU3" s="475"/>
      <c r="AV3" s="475"/>
      <c r="AW3" s="475"/>
      <c r="AX3" s="475"/>
      <c r="AY3" s="475"/>
      <c r="AZ3" s="475"/>
      <c r="BA3" s="475"/>
      <c r="BB3" s="475"/>
      <c r="BC3" s="475"/>
      <c r="BD3" s="475"/>
      <c r="BE3" s="475"/>
      <c r="BF3" s="475"/>
      <c r="BG3" s="475"/>
      <c r="BH3" s="475"/>
      <c r="BI3" s="475"/>
      <c r="BJ3" s="475"/>
      <c r="BK3" s="475"/>
      <c r="BL3" s="475"/>
      <c r="BM3" s="475"/>
      <c r="BN3" s="475"/>
      <c r="BO3" s="475"/>
      <c r="BP3" s="475"/>
      <c r="BQ3" s="475"/>
      <c r="BR3" s="475"/>
      <c r="BS3" s="475"/>
      <c r="BT3" s="475"/>
      <c r="BU3" s="475"/>
      <c r="BV3" s="475"/>
    </row>
    <row r="4" spans="1:74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81"/>
      <c r="R4" s="381"/>
      <c r="S4" s="381"/>
      <c r="T4" s="381"/>
      <c r="U4" s="315"/>
      <c r="V4" s="315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  <c r="BK4" s="476"/>
      <c r="BL4" s="476"/>
      <c r="BM4" s="476"/>
      <c r="BN4" s="476"/>
      <c r="BO4" s="476"/>
      <c r="BP4" s="476"/>
      <c r="BQ4" s="476"/>
      <c r="BR4" s="476"/>
      <c r="BS4" s="476"/>
      <c r="BT4" s="476"/>
      <c r="BU4" s="476"/>
      <c r="BV4" s="476"/>
    </row>
    <row r="5" spans="1:74" s="313" customFormat="1" ht="18.899999999999999" customHeight="1" thickBot="1" x14ac:dyDescent="0.35">
      <c r="A5" s="768" t="s">
        <v>242</v>
      </c>
      <c r="B5" s="769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83"/>
      <c r="R5" s="383"/>
      <c r="S5" s="383"/>
      <c r="T5" s="383"/>
      <c r="U5" s="317"/>
      <c r="V5" s="317"/>
      <c r="X5" s="476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  <c r="BK5" s="476"/>
      <c r="BL5" s="476"/>
      <c r="BM5" s="476"/>
      <c r="BN5" s="476"/>
      <c r="BO5" s="476"/>
      <c r="BP5" s="476"/>
      <c r="BQ5" s="476"/>
      <c r="BR5" s="476"/>
      <c r="BS5" s="476"/>
      <c r="BT5" s="476"/>
      <c r="BU5" s="476"/>
      <c r="BV5" s="476"/>
    </row>
    <row r="6" spans="1:74" s="313" customFormat="1" ht="27.9" customHeight="1" x14ac:dyDescent="0.3">
      <c r="A6" s="785" t="s">
        <v>106</v>
      </c>
      <c r="B6" s="786"/>
      <c r="C6" s="791" t="s">
        <v>243</v>
      </c>
      <c r="D6" s="792"/>
      <c r="E6" s="793"/>
      <c r="F6" s="793"/>
      <c r="G6" s="793"/>
      <c r="H6" s="793"/>
      <c r="I6" s="793"/>
      <c r="J6" s="793"/>
      <c r="K6" s="793"/>
      <c r="L6" s="793"/>
      <c r="M6" s="793"/>
      <c r="N6" s="793"/>
      <c r="O6" s="793"/>
      <c r="P6" s="793"/>
      <c r="Q6" s="793"/>
      <c r="R6" s="793"/>
      <c r="S6" s="793"/>
      <c r="T6" s="794"/>
      <c r="U6" s="791" t="s">
        <v>288</v>
      </c>
      <c r="V6" s="795"/>
      <c r="X6" s="476"/>
      <c r="Y6" s="476"/>
      <c r="Z6" s="476"/>
      <c r="AA6" s="476"/>
      <c r="AB6" s="476"/>
      <c r="AC6" s="476"/>
      <c r="AD6" s="476"/>
      <c r="AE6" s="476"/>
      <c r="AF6" s="476"/>
      <c r="AG6" s="476"/>
      <c r="AH6" s="476"/>
      <c r="AI6" s="476"/>
      <c r="AJ6" s="476"/>
      <c r="AK6" s="476"/>
      <c r="AL6" s="476"/>
      <c r="AM6" s="476"/>
      <c r="AN6" s="476"/>
      <c r="AO6" s="476"/>
      <c r="AP6" s="476"/>
      <c r="AQ6" s="476"/>
      <c r="AR6" s="476"/>
      <c r="AS6" s="476"/>
      <c r="AT6" s="476"/>
      <c r="AU6" s="476"/>
      <c r="AV6" s="476"/>
      <c r="AW6" s="476"/>
      <c r="AX6" s="476"/>
      <c r="AY6" s="476"/>
      <c r="AZ6" s="476"/>
      <c r="BA6" s="476"/>
      <c r="BB6" s="476"/>
      <c r="BC6" s="476"/>
      <c r="BD6" s="476"/>
      <c r="BE6" s="476"/>
      <c r="BF6" s="476"/>
      <c r="BG6" s="476"/>
      <c r="BH6" s="476"/>
      <c r="BI6" s="476"/>
      <c r="BJ6" s="476"/>
      <c r="BK6" s="476"/>
      <c r="BL6" s="476"/>
      <c r="BM6" s="476"/>
      <c r="BN6" s="476"/>
      <c r="BO6" s="476"/>
      <c r="BP6" s="476"/>
      <c r="BQ6" s="476"/>
      <c r="BR6" s="476"/>
      <c r="BS6" s="476"/>
      <c r="BT6" s="476"/>
      <c r="BU6" s="476"/>
      <c r="BV6" s="476"/>
    </row>
    <row r="7" spans="1:74" ht="45" customHeight="1" x14ac:dyDescent="0.25">
      <c r="A7" s="787"/>
      <c r="B7" s="788"/>
      <c r="C7" s="798" t="s">
        <v>18</v>
      </c>
      <c r="D7" s="799"/>
      <c r="E7" s="798" t="s">
        <v>244</v>
      </c>
      <c r="F7" s="799"/>
      <c r="G7" s="798" t="s">
        <v>235</v>
      </c>
      <c r="H7" s="799"/>
      <c r="I7" s="798" t="s">
        <v>236</v>
      </c>
      <c r="J7" s="799"/>
      <c r="K7" s="798" t="s">
        <v>237</v>
      </c>
      <c r="L7" s="799"/>
      <c r="M7" s="798" t="s">
        <v>238</v>
      </c>
      <c r="N7" s="799"/>
      <c r="O7" s="798" t="s">
        <v>239</v>
      </c>
      <c r="P7" s="799"/>
      <c r="Q7" s="779" t="s">
        <v>240</v>
      </c>
      <c r="R7" s="800"/>
      <c r="S7" s="779" t="s">
        <v>241</v>
      </c>
      <c r="T7" s="780"/>
      <c r="U7" s="796"/>
      <c r="V7" s="797"/>
      <c r="W7" s="1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</row>
    <row r="8" spans="1:74" ht="35.1" customHeight="1" x14ac:dyDescent="0.25">
      <c r="A8" s="789"/>
      <c r="B8" s="790"/>
      <c r="C8" s="346" t="s">
        <v>7</v>
      </c>
      <c r="D8" s="347" t="s">
        <v>8</v>
      </c>
      <c r="E8" s="346" t="s">
        <v>7</v>
      </c>
      <c r="F8" s="347" t="s">
        <v>8</v>
      </c>
      <c r="G8" s="346" t="s">
        <v>7</v>
      </c>
      <c r="H8" s="347" t="s">
        <v>8</v>
      </c>
      <c r="I8" s="346" t="s">
        <v>7</v>
      </c>
      <c r="J8" s="347" t="s">
        <v>8</v>
      </c>
      <c r="K8" s="346" t="s">
        <v>7</v>
      </c>
      <c r="L8" s="347" t="s">
        <v>8</v>
      </c>
      <c r="M8" s="346" t="s">
        <v>7</v>
      </c>
      <c r="N8" s="347" t="s">
        <v>8</v>
      </c>
      <c r="O8" s="346" t="s">
        <v>7</v>
      </c>
      <c r="P8" s="347" t="s">
        <v>8</v>
      </c>
      <c r="Q8" s="560" t="s">
        <v>7</v>
      </c>
      <c r="R8" s="561" t="s">
        <v>8</v>
      </c>
      <c r="S8" s="560" t="s">
        <v>7</v>
      </c>
      <c r="T8" s="561" t="s">
        <v>8</v>
      </c>
      <c r="U8" s="346" t="s">
        <v>7</v>
      </c>
      <c r="V8" s="348" t="s">
        <v>8</v>
      </c>
      <c r="W8" s="1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</row>
    <row r="9" spans="1:74" s="323" customFormat="1" ht="24.75" customHeight="1" x14ac:dyDescent="0.25">
      <c r="A9" s="181" t="s">
        <v>107</v>
      </c>
      <c r="B9" s="182" t="s">
        <v>108</v>
      </c>
      <c r="C9" s="183">
        <f>SUM(C10:C12)</f>
        <v>4104</v>
      </c>
      <c r="D9" s="183">
        <f t="shared" ref="D9:T9" si="0">SUM(D10:D12)</f>
        <v>1538</v>
      </c>
      <c r="E9" s="183">
        <f t="shared" si="0"/>
        <v>2258</v>
      </c>
      <c r="F9" s="183">
        <f t="shared" si="0"/>
        <v>997</v>
      </c>
      <c r="G9" s="183">
        <f t="shared" si="0"/>
        <v>2140</v>
      </c>
      <c r="H9" s="183">
        <f t="shared" si="0"/>
        <v>1081</v>
      </c>
      <c r="I9" s="183">
        <f t="shared" si="0"/>
        <v>2399</v>
      </c>
      <c r="J9" s="183">
        <f t="shared" si="0"/>
        <v>1477</v>
      </c>
      <c r="K9" s="183">
        <f t="shared" si="0"/>
        <v>1114</v>
      </c>
      <c r="L9" s="183">
        <f t="shared" si="0"/>
        <v>747</v>
      </c>
      <c r="M9" s="183">
        <f t="shared" si="0"/>
        <v>271</v>
      </c>
      <c r="N9" s="183">
        <f t="shared" si="0"/>
        <v>321</v>
      </c>
      <c r="O9" s="183">
        <f t="shared" si="0"/>
        <v>102</v>
      </c>
      <c r="P9" s="183">
        <f t="shared" si="0"/>
        <v>172</v>
      </c>
      <c r="Q9" s="183">
        <f t="shared" si="0"/>
        <v>0</v>
      </c>
      <c r="R9" s="183">
        <f t="shared" si="0"/>
        <v>0</v>
      </c>
      <c r="S9" s="183">
        <f t="shared" si="0"/>
        <v>0</v>
      </c>
      <c r="T9" s="183">
        <f t="shared" si="0"/>
        <v>0</v>
      </c>
      <c r="U9" s="183">
        <f>C9+E9+G9+I9+K9+M9+O9+Q9+S9</f>
        <v>12388</v>
      </c>
      <c r="V9" s="184">
        <f>D9+F9+H9+J9+L9+N9+P9+R9+T9</f>
        <v>6333</v>
      </c>
      <c r="X9" s="477"/>
      <c r="Y9" s="477"/>
      <c r="Z9" s="478"/>
      <c r="AA9" s="478"/>
      <c r="AB9" s="478"/>
      <c r="AC9" s="478"/>
      <c r="AD9" s="478"/>
      <c r="AE9" s="478"/>
      <c r="AF9" s="478"/>
      <c r="AG9" s="478"/>
      <c r="AH9" s="478"/>
      <c r="AI9" s="478"/>
      <c r="AJ9" s="478"/>
      <c r="AK9" s="478"/>
      <c r="AL9" s="478"/>
      <c r="AM9" s="478"/>
      <c r="AN9" s="478"/>
      <c r="AO9" s="478"/>
      <c r="AP9" s="478"/>
      <c r="AQ9" s="478"/>
      <c r="AR9" s="478"/>
      <c r="AS9" s="477"/>
      <c r="AT9" s="478"/>
      <c r="AU9" s="478"/>
      <c r="AV9" s="478"/>
      <c r="AW9" s="478"/>
      <c r="AX9" s="478"/>
      <c r="AY9" s="478"/>
      <c r="AZ9" s="478"/>
      <c r="BA9" s="478"/>
      <c r="BB9" s="478"/>
      <c r="BC9" s="478"/>
      <c r="BD9" s="478"/>
      <c r="BE9" s="478"/>
      <c r="BF9" s="478"/>
      <c r="BG9" s="478"/>
      <c r="BH9" s="478"/>
      <c r="BI9" s="478"/>
      <c r="BJ9" s="478"/>
      <c r="BK9" s="478"/>
      <c r="BL9" s="478"/>
      <c r="BM9" s="478"/>
      <c r="BN9" s="478"/>
      <c r="BO9" s="478"/>
      <c r="BP9" s="478"/>
      <c r="BQ9" s="478"/>
      <c r="BR9" s="478"/>
      <c r="BS9" s="478"/>
      <c r="BT9" s="478"/>
      <c r="BU9" s="478"/>
      <c r="BV9" s="478"/>
    </row>
    <row r="10" spans="1:74" ht="21" customHeight="1" x14ac:dyDescent="0.25">
      <c r="A10" s="181"/>
      <c r="B10" s="185" t="s">
        <v>109</v>
      </c>
      <c r="C10" s="574">
        <v>3763</v>
      </c>
      <c r="D10" s="574">
        <v>1469</v>
      </c>
      <c r="E10" s="574">
        <v>2056</v>
      </c>
      <c r="F10" s="574">
        <v>961</v>
      </c>
      <c r="G10" s="574">
        <v>2021</v>
      </c>
      <c r="H10" s="574">
        <v>1049</v>
      </c>
      <c r="I10" s="574">
        <v>2322</v>
      </c>
      <c r="J10" s="574">
        <v>1470</v>
      </c>
      <c r="K10" s="574">
        <v>1114</v>
      </c>
      <c r="L10" s="574">
        <v>747</v>
      </c>
      <c r="M10" s="574">
        <v>271</v>
      </c>
      <c r="N10" s="574">
        <v>321</v>
      </c>
      <c r="O10" s="574">
        <v>102</v>
      </c>
      <c r="P10" s="574">
        <v>172</v>
      </c>
      <c r="Q10" s="574">
        <v>0</v>
      </c>
      <c r="R10" s="574">
        <v>0</v>
      </c>
      <c r="S10" s="574">
        <v>0</v>
      </c>
      <c r="T10" s="574">
        <v>0</v>
      </c>
      <c r="U10" s="574">
        <f t="shared" ref="U10:V73" si="1">C10+E10+G10+I10+K10+M10+O10+Q10+S10</f>
        <v>11649</v>
      </c>
      <c r="V10" s="187">
        <f t="shared" si="1"/>
        <v>6189</v>
      </c>
      <c r="W10" s="1"/>
      <c r="X10" s="479"/>
      <c r="Y10" s="479"/>
      <c r="Z10" s="480"/>
      <c r="AA10" s="480"/>
      <c r="AB10" s="480"/>
      <c r="AC10" s="480"/>
      <c r="AD10" s="480"/>
      <c r="AE10" s="480"/>
      <c r="AF10" s="480"/>
      <c r="AG10" s="480"/>
      <c r="AH10" s="480"/>
      <c r="AI10" s="480"/>
      <c r="AJ10" s="480"/>
      <c r="AK10" s="480"/>
      <c r="AL10" s="480"/>
      <c r="AM10" s="480"/>
      <c r="AN10" s="480"/>
      <c r="AO10" s="480"/>
      <c r="AP10" s="480"/>
      <c r="AQ10" s="480"/>
      <c r="AR10" s="522"/>
      <c r="AS10" s="479"/>
      <c r="AT10" s="522"/>
      <c r="AU10" s="522"/>
      <c r="AV10" s="522"/>
      <c r="AW10" s="522"/>
      <c r="AX10" s="522"/>
      <c r="AY10" s="522"/>
      <c r="AZ10" s="522"/>
      <c r="BA10" s="522"/>
      <c r="BB10" s="522"/>
      <c r="BC10" s="522"/>
      <c r="BD10" s="522"/>
      <c r="BE10" s="522"/>
      <c r="BF10" s="522"/>
      <c r="BG10" s="522"/>
      <c r="BH10" s="522"/>
      <c r="BI10" s="522"/>
      <c r="BJ10" s="522"/>
      <c r="BK10" s="522"/>
    </row>
    <row r="11" spans="1:74" ht="21" customHeight="1" x14ac:dyDescent="0.25">
      <c r="A11" s="181"/>
      <c r="B11" s="185" t="s">
        <v>110</v>
      </c>
      <c r="C11" s="574">
        <v>320</v>
      </c>
      <c r="D11" s="574">
        <v>52</v>
      </c>
      <c r="E11" s="574">
        <v>180</v>
      </c>
      <c r="F11" s="574">
        <v>21</v>
      </c>
      <c r="G11" s="574">
        <v>94</v>
      </c>
      <c r="H11" s="574">
        <v>15</v>
      </c>
      <c r="I11" s="574">
        <v>77</v>
      </c>
      <c r="J11" s="574">
        <v>7</v>
      </c>
      <c r="K11" s="574">
        <v>0</v>
      </c>
      <c r="L11" s="574">
        <v>0</v>
      </c>
      <c r="M11" s="574">
        <v>0</v>
      </c>
      <c r="N11" s="574">
        <v>0</v>
      </c>
      <c r="O11" s="574">
        <v>0</v>
      </c>
      <c r="P11" s="574">
        <v>0</v>
      </c>
      <c r="Q11" s="574">
        <v>0</v>
      </c>
      <c r="R11" s="574">
        <v>0</v>
      </c>
      <c r="S11" s="574">
        <v>0</v>
      </c>
      <c r="T11" s="574">
        <v>0</v>
      </c>
      <c r="U11" s="574">
        <f t="shared" si="1"/>
        <v>671</v>
      </c>
      <c r="V11" s="187">
        <f t="shared" si="1"/>
        <v>95</v>
      </c>
      <c r="W11" s="1"/>
      <c r="X11" s="479"/>
      <c r="Y11" s="479"/>
      <c r="Z11" s="480"/>
      <c r="AA11" s="480"/>
      <c r="AB11" s="480"/>
      <c r="AC11" s="480"/>
      <c r="AD11" s="480"/>
      <c r="AE11" s="480"/>
      <c r="AF11" s="480"/>
      <c r="AG11" s="480"/>
      <c r="AH11" s="480"/>
      <c r="AI11" s="480"/>
      <c r="AJ11" s="480"/>
      <c r="AK11" s="480"/>
      <c r="AL11" s="480"/>
      <c r="AM11" s="480"/>
      <c r="AN11" s="480"/>
      <c r="AO11" s="480"/>
      <c r="AP11" s="480"/>
      <c r="AQ11" s="480"/>
      <c r="AR11" s="522"/>
      <c r="AS11" s="479"/>
      <c r="AT11" s="522"/>
      <c r="AU11" s="522"/>
      <c r="AV11" s="522"/>
      <c r="AW11" s="522"/>
      <c r="AX11" s="522"/>
      <c r="AY11" s="522"/>
      <c r="AZ11" s="522"/>
      <c r="BA11" s="522"/>
      <c r="BB11" s="522"/>
      <c r="BC11" s="522"/>
      <c r="BD11" s="522"/>
      <c r="BE11" s="522"/>
      <c r="BF11" s="522"/>
      <c r="BG11" s="522"/>
      <c r="BH11" s="522"/>
      <c r="BI11" s="522"/>
      <c r="BJ11" s="522"/>
      <c r="BK11" s="522"/>
    </row>
    <row r="12" spans="1:74" s="323" customFormat="1" ht="21" customHeight="1" x14ac:dyDescent="0.25">
      <c r="A12" s="181"/>
      <c r="B12" s="185" t="s">
        <v>111</v>
      </c>
      <c r="C12" s="574">
        <v>21</v>
      </c>
      <c r="D12" s="574">
        <v>17</v>
      </c>
      <c r="E12" s="574">
        <v>22</v>
      </c>
      <c r="F12" s="574">
        <v>15</v>
      </c>
      <c r="G12" s="574">
        <v>25</v>
      </c>
      <c r="H12" s="574">
        <v>17</v>
      </c>
      <c r="I12" s="574">
        <v>0</v>
      </c>
      <c r="J12" s="574">
        <v>0</v>
      </c>
      <c r="K12" s="574">
        <v>0</v>
      </c>
      <c r="L12" s="574">
        <v>0</v>
      </c>
      <c r="M12" s="574">
        <v>0</v>
      </c>
      <c r="N12" s="574">
        <v>0</v>
      </c>
      <c r="O12" s="574">
        <v>0</v>
      </c>
      <c r="P12" s="574">
        <v>0</v>
      </c>
      <c r="Q12" s="574">
        <v>0</v>
      </c>
      <c r="R12" s="574">
        <v>0</v>
      </c>
      <c r="S12" s="574">
        <v>0</v>
      </c>
      <c r="T12" s="574">
        <v>0</v>
      </c>
      <c r="U12" s="574">
        <f t="shared" si="1"/>
        <v>68</v>
      </c>
      <c r="V12" s="187">
        <f t="shared" si="1"/>
        <v>49</v>
      </c>
      <c r="X12" s="479"/>
      <c r="Y12" s="479"/>
      <c r="Z12" s="480"/>
      <c r="AA12" s="480"/>
      <c r="AB12" s="480"/>
      <c r="AC12" s="480"/>
      <c r="AD12" s="480"/>
      <c r="AE12" s="480"/>
      <c r="AF12" s="480"/>
      <c r="AG12" s="480"/>
      <c r="AH12" s="480"/>
      <c r="AI12" s="480"/>
      <c r="AJ12" s="480"/>
      <c r="AK12" s="480"/>
      <c r="AL12" s="480"/>
      <c r="AM12" s="480"/>
      <c r="AN12" s="480"/>
      <c r="AO12" s="480"/>
      <c r="AP12" s="480"/>
      <c r="AQ12" s="480"/>
      <c r="AR12" s="478"/>
      <c r="AS12" s="479"/>
      <c r="AT12" s="522"/>
      <c r="AU12" s="522"/>
      <c r="AV12" s="522"/>
      <c r="AW12" s="522"/>
      <c r="AX12" s="522"/>
      <c r="AY12" s="522"/>
      <c r="AZ12" s="522"/>
      <c r="BA12" s="522"/>
      <c r="BB12" s="522"/>
      <c r="BC12" s="522"/>
      <c r="BD12" s="522"/>
      <c r="BE12" s="522"/>
      <c r="BF12" s="522"/>
      <c r="BG12" s="522"/>
      <c r="BH12" s="522"/>
      <c r="BI12" s="522"/>
      <c r="BJ12" s="522"/>
      <c r="BK12" s="522"/>
      <c r="BL12" s="478"/>
      <c r="BM12" s="478"/>
      <c r="BN12" s="478"/>
      <c r="BO12" s="478"/>
      <c r="BP12" s="478"/>
      <c r="BQ12" s="478"/>
      <c r="BR12" s="478"/>
      <c r="BS12" s="478"/>
      <c r="BT12" s="478"/>
      <c r="BU12" s="478"/>
      <c r="BV12" s="478"/>
    </row>
    <row r="13" spans="1:74" s="323" customFormat="1" ht="24.75" customHeight="1" x14ac:dyDescent="0.25">
      <c r="A13" s="181" t="s">
        <v>112</v>
      </c>
      <c r="B13" s="190" t="s">
        <v>113</v>
      </c>
      <c r="C13" s="191">
        <v>62</v>
      </c>
      <c r="D13" s="191">
        <v>16</v>
      </c>
      <c r="E13" s="191">
        <v>184</v>
      </c>
      <c r="F13" s="191">
        <v>21</v>
      </c>
      <c r="G13" s="191">
        <v>258</v>
      </c>
      <c r="H13" s="191">
        <v>41</v>
      </c>
      <c r="I13" s="191">
        <v>391</v>
      </c>
      <c r="J13" s="191">
        <v>28</v>
      </c>
      <c r="K13" s="191">
        <v>106</v>
      </c>
      <c r="L13" s="191">
        <v>36</v>
      </c>
      <c r="M13" s="191">
        <v>577</v>
      </c>
      <c r="N13" s="191">
        <v>121</v>
      </c>
      <c r="O13" s="191">
        <v>359</v>
      </c>
      <c r="P13" s="191">
        <v>14</v>
      </c>
      <c r="Q13" s="191">
        <v>0</v>
      </c>
      <c r="R13" s="191">
        <v>0</v>
      </c>
      <c r="S13" s="191">
        <v>0</v>
      </c>
      <c r="T13" s="191">
        <v>0</v>
      </c>
      <c r="U13" s="191">
        <f t="shared" si="1"/>
        <v>1937</v>
      </c>
      <c r="V13" s="192">
        <f t="shared" si="1"/>
        <v>277</v>
      </c>
      <c r="X13" s="479"/>
      <c r="Y13" s="479"/>
      <c r="Z13" s="480"/>
      <c r="AA13" s="480"/>
      <c r="AB13" s="480"/>
      <c r="AC13" s="480"/>
      <c r="AD13" s="480"/>
      <c r="AE13" s="480"/>
      <c r="AF13" s="480"/>
      <c r="AG13" s="480"/>
      <c r="AH13" s="480"/>
      <c r="AI13" s="480"/>
      <c r="AJ13" s="480"/>
      <c r="AK13" s="480"/>
      <c r="AL13" s="480"/>
      <c r="AM13" s="480"/>
      <c r="AN13" s="480"/>
      <c r="AO13" s="480"/>
      <c r="AP13" s="480"/>
      <c r="AQ13" s="480"/>
      <c r="AR13" s="478"/>
      <c r="AS13" s="479"/>
      <c r="AT13" s="522"/>
      <c r="AU13" s="522"/>
      <c r="AV13" s="522"/>
      <c r="AW13" s="522"/>
      <c r="AX13" s="522"/>
      <c r="AY13" s="522"/>
      <c r="AZ13" s="522"/>
      <c r="BA13" s="522"/>
      <c r="BB13" s="522"/>
      <c r="BC13" s="522"/>
      <c r="BD13" s="522"/>
      <c r="BE13" s="522"/>
      <c r="BF13" s="522"/>
      <c r="BG13" s="522"/>
      <c r="BH13" s="522"/>
      <c r="BI13" s="522"/>
      <c r="BJ13" s="522"/>
      <c r="BK13" s="522"/>
      <c r="BL13" s="478"/>
      <c r="BM13" s="478"/>
      <c r="BN13" s="478"/>
      <c r="BO13" s="478"/>
      <c r="BP13" s="478"/>
      <c r="BQ13" s="478"/>
      <c r="BR13" s="478"/>
      <c r="BS13" s="478"/>
      <c r="BT13" s="478"/>
      <c r="BU13" s="478"/>
      <c r="BV13" s="478"/>
    </row>
    <row r="14" spans="1:74" ht="24.75" customHeight="1" x14ac:dyDescent="0.3">
      <c r="A14" s="181" t="s">
        <v>114</v>
      </c>
      <c r="B14" s="190" t="s">
        <v>115</v>
      </c>
      <c r="C14" s="191">
        <f>SUM(C15:C33)</f>
        <v>9858</v>
      </c>
      <c r="D14" s="191">
        <f>SUM(D15:D33)</f>
        <v>6010</v>
      </c>
      <c r="E14" s="191">
        <f t="shared" ref="E14:T14" si="2">SUM(E15:E33)</f>
        <v>13744</v>
      </c>
      <c r="F14" s="191">
        <f t="shared" si="2"/>
        <v>6668</v>
      </c>
      <c r="G14" s="191">
        <f t="shared" si="2"/>
        <v>22779</v>
      </c>
      <c r="H14" s="191">
        <f t="shared" si="2"/>
        <v>7862</v>
      </c>
      <c r="I14" s="191">
        <f t="shared" si="2"/>
        <v>48672</v>
      </c>
      <c r="J14" s="191">
        <f t="shared" si="2"/>
        <v>13899</v>
      </c>
      <c r="K14" s="191">
        <f t="shared" si="2"/>
        <v>41725</v>
      </c>
      <c r="L14" s="191">
        <f t="shared" si="2"/>
        <v>12786</v>
      </c>
      <c r="M14" s="191">
        <f t="shared" si="2"/>
        <v>56414</v>
      </c>
      <c r="N14" s="191">
        <f t="shared" si="2"/>
        <v>16444</v>
      </c>
      <c r="O14" s="191">
        <f t="shared" si="2"/>
        <v>69461</v>
      </c>
      <c r="P14" s="191">
        <f t="shared" si="2"/>
        <v>20377</v>
      </c>
      <c r="Q14" s="191">
        <f t="shared" si="2"/>
        <v>48036</v>
      </c>
      <c r="R14" s="191">
        <f t="shared" si="2"/>
        <v>13756</v>
      </c>
      <c r="S14" s="191">
        <f t="shared" si="2"/>
        <v>58789</v>
      </c>
      <c r="T14" s="191">
        <f t="shared" si="2"/>
        <v>18405</v>
      </c>
      <c r="U14" s="191">
        <f t="shared" si="1"/>
        <v>369478</v>
      </c>
      <c r="V14" s="192">
        <f t="shared" si="1"/>
        <v>116207</v>
      </c>
      <c r="W14" s="1"/>
      <c r="X14" s="481"/>
      <c r="Y14" s="481"/>
      <c r="Z14" s="480"/>
      <c r="AA14" s="480"/>
      <c r="AB14" s="480"/>
      <c r="AC14" s="480"/>
      <c r="AD14" s="480"/>
      <c r="AE14" s="480"/>
      <c r="AF14" s="480"/>
      <c r="AG14" s="480"/>
      <c r="AH14" s="480"/>
      <c r="AI14" s="480"/>
      <c r="AJ14" s="480"/>
      <c r="AK14" s="480"/>
      <c r="AL14" s="480"/>
      <c r="AM14" s="480"/>
      <c r="AN14" s="480"/>
      <c r="AO14" s="480"/>
      <c r="AP14" s="480"/>
      <c r="AQ14" s="480"/>
      <c r="AR14" s="522"/>
      <c r="AS14" s="481"/>
      <c r="AT14" s="522"/>
      <c r="AU14" s="522"/>
      <c r="AV14" s="522"/>
      <c r="AW14" s="522"/>
      <c r="AX14" s="522"/>
      <c r="AY14" s="522"/>
      <c r="AZ14" s="522"/>
      <c r="BA14" s="522"/>
      <c r="BB14" s="522"/>
      <c r="BC14" s="522"/>
      <c r="BD14" s="522"/>
      <c r="BE14" s="522"/>
      <c r="BF14" s="522"/>
      <c r="BG14" s="522"/>
      <c r="BH14" s="522"/>
      <c r="BI14" s="522"/>
      <c r="BJ14" s="522"/>
      <c r="BK14" s="522"/>
    </row>
    <row r="15" spans="1:74" ht="21" customHeight="1" x14ac:dyDescent="0.25">
      <c r="A15" s="193"/>
      <c r="B15" s="194" t="s">
        <v>116</v>
      </c>
      <c r="C15" s="574">
        <v>2297</v>
      </c>
      <c r="D15" s="574">
        <v>3271</v>
      </c>
      <c r="E15" s="574">
        <v>3211</v>
      </c>
      <c r="F15" s="574">
        <v>3629</v>
      </c>
      <c r="G15" s="574">
        <v>4341</v>
      </c>
      <c r="H15" s="574">
        <v>3257</v>
      </c>
      <c r="I15" s="574">
        <v>8993</v>
      </c>
      <c r="J15" s="574">
        <v>4517</v>
      </c>
      <c r="K15" s="574">
        <v>8490</v>
      </c>
      <c r="L15" s="574">
        <v>3995</v>
      </c>
      <c r="M15" s="574">
        <v>11337</v>
      </c>
      <c r="N15" s="574">
        <v>4759</v>
      </c>
      <c r="O15" s="574">
        <v>15053</v>
      </c>
      <c r="P15" s="574">
        <v>5955</v>
      </c>
      <c r="Q15" s="574">
        <v>12330</v>
      </c>
      <c r="R15" s="574">
        <v>5252</v>
      </c>
      <c r="S15" s="574">
        <v>677</v>
      </c>
      <c r="T15" s="574">
        <v>352</v>
      </c>
      <c r="U15" s="574">
        <f t="shared" si="1"/>
        <v>66729</v>
      </c>
      <c r="V15" s="187">
        <f t="shared" si="1"/>
        <v>34987</v>
      </c>
      <c r="W15" s="1"/>
      <c r="X15" s="479"/>
      <c r="Y15" s="479"/>
      <c r="Z15" s="480"/>
      <c r="AA15" s="480"/>
      <c r="AB15" s="480"/>
      <c r="AC15" s="480"/>
      <c r="AD15" s="480"/>
      <c r="AE15" s="480"/>
      <c r="AF15" s="480"/>
      <c r="AG15" s="480"/>
      <c r="AH15" s="480"/>
      <c r="AI15" s="480"/>
      <c r="AJ15" s="480"/>
      <c r="AK15" s="480"/>
      <c r="AL15" s="480"/>
      <c r="AM15" s="480"/>
      <c r="AN15" s="480"/>
      <c r="AO15" s="480"/>
      <c r="AP15" s="480"/>
      <c r="AQ15" s="480"/>
      <c r="AR15" s="522"/>
      <c r="AS15" s="479"/>
      <c r="AT15" s="522"/>
      <c r="AU15" s="522"/>
      <c r="AV15" s="522"/>
      <c r="AW15" s="522"/>
      <c r="AX15" s="522"/>
      <c r="AY15" s="522"/>
      <c r="AZ15" s="522"/>
      <c r="BA15" s="522"/>
      <c r="BB15" s="522"/>
      <c r="BC15" s="522"/>
      <c r="BD15" s="522"/>
      <c r="BE15" s="522"/>
      <c r="BF15" s="522"/>
      <c r="BG15" s="522"/>
      <c r="BH15" s="522"/>
      <c r="BI15" s="522"/>
      <c r="BJ15" s="522"/>
      <c r="BK15" s="522"/>
    </row>
    <row r="16" spans="1:74" s="323" customFormat="1" ht="21" customHeight="1" x14ac:dyDescent="0.25">
      <c r="A16" s="193"/>
      <c r="B16" s="194" t="s">
        <v>117</v>
      </c>
      <c r="C16" s="574">
        <v>289</v>
      </c>
      <c r="D16" s="574">
        <v>539</v>
      </c>
      <c r="E16" s="574">
        <v>413</v>
      </c>
      <c r="F16" s="574">
        <v>574</v>
      </c>
      <c r="G16" s="574">
        <v>568</v>
      </c>
      <c r="H16" s="574">
        <v>596</v>
      </c>
      <c r="I16" s="574">
        <v>1307</v>
      </c>
      <c r="J16" s="574">
        <v>1343</v>
      </c>
      <c r="K16" s="574">
        <v>1957</v>
      </c>
      <c r="L16" s="574">
        <v>1141</v>
      </c>
      <c r="M16" s="574">
        <v>1966</v>
      </c>
      <c r="N16" s="574">
        <v>1140</v>
      </c>
      <c r="O16" s="574">
        <v>4088</v>
      </c>
      <c r="P16" s="574">
        <v>1772</v>
      </c>
      <c r="Q16" s="574">
        <v>965</v>
      </c>
      <c r="R16" s="574">
        <v>400</v>
      </c>
      <c r="S16" s="574">
        <v>0</v>
      </c>
      <c r="T16" s="574">
        <v>0</v>
      </c>
      <c r="U16" s="574">
        <f t="shared" si="1"/>
        <v>11553</v>
      </c>
      <c r="V16" s="187">
        <f t="shared" si="1"/>
        <v>7505</v>
      </c>
      <c r="X16" s="479"/>
      <c r="Y16" s="479"/>
      <c r="Z16" s="480"/>
      <c r="AA16" s="480"/>
      <c r="AB16" s="480"/>
      <c r="AC16" s="480"/>
      <c r="AD16" s="480"/>
      <c r="AE16" s="480"/>
      <c r="AF16" s="480"/>
      <c r="AG16" s="480"/>
      <c r="AH16" s="480"/>
      <c r="AI16" s="480"/>
      <c r="AJ16" s="480"/>
      <c r="AK16" s="480"/>
      <c r="AL16" s="480"/>
      <c r="AM16" s="480"/>
      <c r="AN16" s="480"/>
      <c r="AO16" s="480"/>
      <c r="AP16" s="480"/>
      <c r="AQ16" s="480"/>
      <c r="AR16" s="478"/>
      <c r="AS16" s="479"/>
      <c r="AT16" s="522"/>
      <c r="AU16" s="522"/>
      <c r="AV16" s="522"/>
      <c r="AW16" s="522"/>
      <c r="AX16" s="522"/>
      <c r="AY16" s="522"/>
      <c r="AZ16" s="522"/>
      <c r="BA16" s="522"/>
      <c r="BB16" s="522"/>
      <c r="BC16" s="522"/>
      <c r="BD16" s="522"/>
      <c r="BE16" s="522"/>
      <c r="BF16" s="522"/>
      <c r="BG16" s="522"/>
      <c r="BH16" s="522"/>
      <c r="BI16" s="522"/>
      <c r="BJ16" s="522"/>
      <c r="BK16" s="522"/>
      <c r="BL16" s="478"/>
      <c r="BM16" s="478"/>
      <c r="BN16" s="478"/>
      <c r="BO16" s="478"/>
      <c r="BP16" s="478"/>
      <c r="BQ16" s="478"/>
      <c r="BR16" s="478"/>
      <c r="BS16" s="478"/>
      <c r="BT16" s="478"/>
      <c r="BU16" s="478"/>
      <c r="BV16" s="478"/>
    </row>
    <row r="17" spans="1:63" ht="21" customHeight="1" x14ac:dyDescent="0.25">
      <c r="A17" s="193"/>
      <c r="B17" s="194" t="s">
        <v>118</v>
      </c>
      <c r="C17" s="574">
        <v>435</v>
      </c>
      <c r="D17" s="574">
        <v>81</v>
      </c>
      <c r="E17" s="574">
        <v>717</v>
      </c>
      <c r="F17" s="574">
        <v>103</v>
      </c>
      <c r="G17" s="574">
        <v>1119</v>
      </c>
      <c r="H17" s="574">
        <v>172</v>
      </c>
      <c r="I17" s="574">
        <v>1658</v>
      </c>
      <c r="J17" s="574">
        <v>230</v>
      </c>
      <c r="K17" s="574">
        <v>1332</v>
      </c>
      <c r="L17" s="574">
        <v>198</v>
      </c>
      <c r="M17" s="574">
        <v>747</v>
      </c>
      <c r="N17" s="574">
        <v>169</v>
      </c>
      <c r="O17" s="574">
        <v>1942</v>
      </c>
      <c r="P17" s="574">
        <v>264</v>
      </c>
      <c r="Q17" s="574">
        <v>616</v>
      </c>
      <c r="R17" s="574">
        <v>171</v>
      </c>
      <c r="S17" s="574">
        <v>0</v>
      </c>
      <c r="T17" s="574">
        <v>0</v>
      </c>
      <c r="U17" s="574">
        <f t="shared" si="1"/>
        <v>8566</v>
      </c>
      <c r="V17" s="187">
        <f t="shared" si="1"/>
        <v>1388</v>
      </c>
      <c r="W17" s="1"/>
      <c r="X17" s="479"/>
      <c r="Y17" s="479"/>
      <c r="Z17" s="480"/>
      <c r="AA17" s="480"/>
      <c r="AB17" s="480"/>
      <c r="AC17" s="480"/>
      <c r="AD17" s="480"/>
      <c r="AE17" s="480"/>
      <c r="AF17" s="480"/>
      <c r="AG17" s="480"/>
      <c r="AH17" s="480"/>
      <c r="AI17" s="480"/>
      <c r="AJ17" s="480"/>
      <c r="AK17" s="480"/>
      <c r="AL17" s="480"/>
      <c r="AM17" s="480"/>
      <c r="AN17" s="480"/>
      <c r="AO17" s="480"/>
      <c r="AP17" s="480"/>
      <c r="AQ17" s="480"/>
      <c r="AR17" s="522"/>
      <c r="AS17" s="479"/>
      <c r="AT17" s="522"/>
      <c r="AU17" s="522"/>
      <c r="AV17" s="522"/>
      <c r="AW17" s="522"/>
      <c r="AX17" s="522"/>
      <c r="AY17" s="522"/>
      <c r="AZ17" s="522"/>
      <c r="BA17" s="522"/>
      <c r="BB17" s="522"/>
      <c r="BC17" s="522"/>
      <c r="BD17" s="522"/>
      <c r="BE17" s="522"/>
      <c r="BF17" s="522"/>
      <c r="BG17" s="522"/>
      <c r="BH17" s="522"/>
      <c r="BI17" s="522"/>
      <c r="BJ17" s="522"/>
      <c r="BK17" s="522"/>
    </row>
    <row r="18" spans="1:63" ht="21" customHeight="1" x14ac:dyDescent="0.25">
      <c r="A18" s="193"/>
      <c r="B18" s="194" t="s">
        <v>119</v>
      </c>
      <c r="C18" s="574">
        <v>48</v>
      </c>
      <c r="D18" s="574">
        <v>22</v>
      </c>
      <c r="E18" s="574">
        <v>135</v>
      </c>
      <c r="F18" s="574">
        <v>62</v>
      </c>
      <c r="G18" s="574">
        <v>186</v>
      </c>
      <c r="H18" s="574">
        <v>115</v>
      </c>
      <c r="I18" s="574">
        <v>921</v>
      </c>
      <c r="J18" s="574">
        <v>375</v>
      </c>
      <c r="K18" s="574">
        <v>1061</v>
      </c>
      <c r="L18" s="574">
        <v>436</v>
      </c>
      <c r="M18" s="574">
        <v>2540</v>
      </c>
      <c r="N18" s="574">
        <v>697</v>
      </c>
      <c r="O18" s="574">
        <v>2817</v>
      </c>
      <c r="P18" s="574">
        <v>377</v>
      </c>
      <c r="Q18" s="574">
        <v>1590</v>
      </c>
      <c r="R18" s="574">
        <v>197</v>
      </c>
      <c r="S18" s="574">
        <v>0</v>
      </c>
      <c r="T18" s="574">
        <v>0</v>
      </c>
      <c r="U18" s="574">
        <f t="shared" si="1"/>
        <v>9298</v>
      </c>
      <c r="V18" s="187">
        <f t="shared" si="1"/>
        <v>2281</v>
      </c>
      <c r="W18" s="1"/>
      <c r="X18" s="479"/>
      <c r="Y18" s="479"/>
      <c r="Z18" s="480"/>
      <c r="AA18" s="480"/>
      <c r="AB18" s="480"/>
      <c r="AC18" s="480"/>
      <c r="AD18" s="480"/>
      <c r="AE18" s="480"/>
      <c r="AF18" s="480"/>
      <c r="AG18" s="480"/>
      <c r="AH18" s="480"/>
      <c r="AI18" s="480"/>
      <c r="AJ18" s="480"/>
      <c r="AK18" s="480"/>
      <c r="AL18" s="480"/>
      <c r="AM18" s="480"/>
      <c r="AN18" s="480"/>
      <c r="AO18" s="480"/>
      <c r="AP18" s="480"/>
      <c r="AQ18" s="480"/>
      <c r="AR18" s="522"/>
      <c r="AS18" s="479"/>
      <c r="AT18" s="522"/>
      <c r="AU18" s="522"/>
      <c r="AV18" s="522"/>
      <c r="AW18" s="522"/>
      <c r="AX18" s="522"/>
      <c r="AY18" s="522"/>
      <c r="AZ18" s="522"/>
      <c r="BA18" s="522"/>
      <c r="BB18" s="522"/>
      <c r="BC18" s="522"/>
      <c r="BD18" s="522"/>
      <c r="BE18" s="522"/>
      <c r="BF18" s="522"/>
      <c r="BG18" s="522"/>
      <c r="BH18" s="522"/>
      <c r="BI18" s="522"/>
      <c r="BJ18" s="522"/>
      <c r="BK18" s="522"/>
    </row>
    <row r="19" spans="1:63" ht="21" customHeight="1" x14ac:dyDescent="0.25">
      <c r="A19" s="193"/>
      <c r="B19" s="194" t="s">
        <v>120</v>
      </c>
      <c r="C19" s="574">
        <v>385</v>
      </c>
      <c r="D19" s="574">
        <v>323</v>
      </c>
      <c r="E19" s="574">
        <v>359</v>
      </c>
      <c r="F19" s="574">
        <v>275</v>
      </c>
      <c r="G19" s="574">
        <v>695</v>
      </c>
      <c r="H19" s="574">
        <v>382</v>
      </c>
      <c r="I19" s="574">
        <v>1320</v>
      </c>
      <c r="J19" s="574">
        <v>519</v>
      </c>
      <c r="K19" s="574">
        <v>926</v>
      </c>
      <c r="L19" s="574">
        <v>463</v>
      </c>
      <c r="M19" s="574">
        <v>1082</v>
      </c>
      <c r="N19" s="574">
        <v>371</v>
      </c>
      <c r="O19" s="574">
        <v>725</v>
      </c>
      <c r="P19" s="574">
        <v>381</v>
      </c>
      <c r="Q19" s="574">
        <v>0</v>
      </c>
      <c r="R19" s="574">
        <v>0</v>
      </c>
      <c r="S19" s="574">
        <v>0</v>
      </c>
      <c r="T19" s="574">
        <v>0</v>
      </c>
      <c r="U19" s="574">
        <f t="shared" si="1"/>
        <v>5492</v>
      </c>
      <c r="V19" s="187">
        <f t="shared" si="1"/>
        <v>2714</v>
      </c>
      <c r="W19" s="1"/>
      <c r="X19" s="479"/>
      <c r="Y19" s="479"/>
      <c r="Z19" s="480"/>
      <c r="AA19" s="480"/>
      <c r="AB19" s="480"/>
      <c r="AC19" s="480"/>
      <c r="AD19" s="480"/>
      <c r="AE19" s="480"/>
      <c r="AF19" s="480"/>
      <c r="AG19" s="480"/>
      <c r="AH19" s="480"/>
      <c r="AI19" s="480"/>
      <c r="AJ19" s="480"/>
      <c r="AK19" s="480"/>
      <c r="AL19" s="480"/>
      <c r="AM19" s="480"/>
      <c r="AN19" s="480"/>
      <c r="AO19" s="480"/>
      <c r="AP19" s="480"/>
      <c r="AQ19" s="480"/>
      <c r="AR19" s="522"/>
      <c r="AS19" s="479"/>
      <c r="AT19" s="522"/>
      <c r="AU19" s="522"/>
      <c r="AV19" s="522"/>
      <c r="AW19" s="522"/>
      <c r="AX19" s="522"/>
      <c r="AY19" s="522"/>
      <c r="AZ19" s="522"/>
      <c r="BA19" s="522"/>
      <c r="BB19" s="522"/>
      <c r="BC19" s="522"/>
      <c r="BD19" s="522"/>
      <c r="BE19" s="522"/>
      <c r="BF19" s="522"/>
      <c r="BG19" s="522"/>
      <c r="BH19" s="522"/>
      <c r="BI19" s="522"/>
      <c r="BJ19" s="522"/>
      <c r="BK19" s="522"/>
    </row>
    <row r="20" spans="1:63" ht="21" customHeight="1" x14ac:dyDescent="0.25">
      <c r="A20" s="193"/>
      <c r="B20" s="194" t="s">
        <v>121</v>
      </c>
      <c r="C20" s="574">
        <v>6</v>
      </c>
      <c r="D20" s="574">
        <v>0</v>
      </c>
      <c r="E20" s="574">
        <v>0</v>
      </c>
      <c r="F20" s="574">
        <v>0</v>
      </c>
      <c r="G20" s="574">
        <v>7</v>
      </c>
      <c r="H20" s="574">
        <v>6</v>
      </c>
      <c r="I20" s="574">
        <v>54</v>
      </c>
      <c r="J20" s="574">
        <v>11</v>
      </c>
      <c r="K20" s="574">
        <v>55</v>
      </c>
      <c r="L20" s="574">
        <v>12</v>
      </c>
      <c r="M20" s="574">
        <v>150</v>
      </c>
      <c r="N20" s="574">
        <v>47</v>
      </c>
      <c r="O20" s="574">
        <v>404</v>
      </c>
      <c r="P20" s="574">
        <v>266</v>
      </c>
      <c r="Q20" s="574">
        <v>721</v>
      </c>
      <c r="R20" s="574">
        <v>93</v>
      </c>
      <c r="S20" s="574">
        <v>1174</v>
      </c>
      <c r="T20" s="574">
        <v>151</v>
      </c>
      <c r="U20" s="574">
        <f t="shared" si="1"/>
        <v>2571</v>
      </c>
      <c r="V20" s="187">
        <f t="shared" si="1"/>
        <v>586</v>
      </c>
      <c r="W20" s="1"/>
      <c r="X20" s="479"/>
      <c r="Y20" s="479"/>
      <c r="Z20" s="480"/>
      <c r="AA20" s="480"/>
      <c r="AB20" s="480"/>
      <c r="AC20" s="480"/>
      <c r="AD20" s="480"/>
      <c r="AE20" s="480"/>
      <c r="AF20" s="480"/>
      <c r="AG20" s="480"/>
      <c r="AH20" s="480"/>
      <c r="AI20" s="480"/>
      <c r="AJ20" s="480"/>
      <c r="AK20" s="480"/>
      <c r="AL20" s="480"/>
      <c r="AM20" s="480"/>
      <c r="AN20" s="480"/>
      <c r="AO20" s="480"/>
      <c r="AP20" s="480"/>
      <c r="AQ20" s="480"/>
      <c r="AR20" s="522"/>
      <c r="AS20" s="479"/>
      <c r="AT20" s="522"/>
      <c r="AU20" s="522"/>
      <c r="AV20" s="522"/>
      <c r="AW20" s="522"/>
      <c r="AX20" s="522"/>
      <c r="AY20" s="522"/>
      <c r="AZ20" s="522"/>
      <c r="BA20" s="522"/>
      <c r="BB20" s="522"/>
      <c r="BC20" s="522"/>
      <c r="BD20" s="522"/>
      <c r="BE20" s="522"/>
      <c r="BF20" s="522"/>
      <c r="BG20" s="522"/>
      <c r="BH20" s="522"/>
      <c r="BI20" s="522"/>
      <c r="BJ20" s="522"/>
      <c r="BK20" s="522"/>
    </row>
    <row r="21" spans="1:63" ht="21" customHeight="1" x14ac:dyDescent="0.25">
      <c r="A21" s="193"/>
      <c r="B21" s="194" t="s">
        <v>122</v>
      </c>
      <c r="C21" s="574">
        <v>208</v>
      </c>
      <c r="D21" s="574">
        <v>112</v>
      </c>
      <c r="E21" s="574">
        <v>345</v>
      </c>
      <c r="F21" s="574">
        <v>165</v>
      </c>
      <c r="G21" s="574">
        <v>628</v>
      </c>
      <c r="H21" s="574">
        <v>329</v>
      </c>
      <c r="I21" s="574">
        <v>2645</v>
      </c>
      <c r="J21" s="574">
        <v>876</v>
      </c>
      <c r="K21" s="574">
        <v>3223</v>
      </c>
      <c r="L21" s="574">
        <v>1024</v>
      </c>
      <c r="M21" s="574">
        <v>7358</v>
      </c>
      <c r="N21" s="574">
        <v>2018</v>
      </c>
      <c r="O21" s="574">
        <v>10176</v>
      </c>
      <c r="P21" s="574">
        <v>1997</v>
      </c>
      <c r="Q21" s="574">
        <v>5112</v>
      </c>
      <c r="R21" s="574">
        <v>815</v>
      </c>
      <c r="S21" s="574">
        <v>4637</v>
      </c>
      <c r="T21" s="574">
        <v>1444</v>
      </c>
      <c r="U21" s="574">
        <f t="shared" si="1"/>
        <v>34332</v>
      </c>
      <c r="V21" s="187">
        <f t="shared" si="1"/>
        <v>8780</v>
      </c>
      <c r="W21" s="1"/>
      <c r="X21" s="479"/>
      <c r="Y21" s="479"/>
      <c r="Z21" s="480"/>
      <c r="AA21" s="480"/>
      <c r="AB21" s="480"/>
      <c r="AC21" s="480"/>
      <c r="AD21" s="480"/>
      <c r="AE21" s="480"/>
      <c r="AF21" s="480"/>
      <c r="AG21" s="480"/>
      <c r="AH21" s="480"/>
      <c r="AI21" s="480"/>
      <c r="AJ21" s="480"/>
      <c r="AK21" s="480"/>
      <c r="AL21" s="480"/>
      <c r="AM21" s="480"/>
      <c r="AN21" s="480"/>
      <c r="AO21" s="480"/>
      <c r="AP21" s="480"/>
      <c r="AQ21" s="480"/>
      <c r="AR21" s="522"/>
      <c r="AS21" s="479"/>
      <c r="AT21" s="522"/>
      <c r="AU21" s="522"/>
      <c r="AV21" s="522"/>
      <c r="AW21" s="522"/>
      <c r="AX21" s="522"/>
      <c r="AY21" s="522"/>
      <c r="AZ21" s="522"/>
      <c r="BA21" s="522"/>
      <c r="BB21" s="522"/>
      <c r="BC21" s="522"/>
      <c r="BD21" s="522"/>
      <c r="BE21" s="522"/>
      <c r="BF21" s="522"/>
      <c r="BG21" s="522"/>
      <c r="BH21" s="522"/>
      <c r="BI21" s="522"/>
      <c r="BJ21" s="522"/>
      <c r="BK21" s="522"/>
    </row>
    <row r="22" spans="1:63" ht="21" customHeight="1" x14ac:dyDescent="0.25">
      <c r="A22" s="193"/>
      <c r="B22" s="194" t="s">
        <v>123</v>
      </c>
      <c r="C22" s="574">
        <v>29</v>
      </c>
      <c r="D22" s="574">
        <v>46</v>
      </c>
      <c r="E22" s="574">
        <v>30</v>
      </c>
      <c r="F22" s="574">
        <v>40</v>
      </c>
      <c r="G22" s="574">
        <v>157</v>
      </c>
      <c r="H22" s="574">
        <v>140</v>
      </c>
      <c r="I22" s="574">
        <v>331</v>
      </c>
      <c r="J22" s="574">
        <v>382</v>
      </c>
      <c r="K22" s="574">
        <v>681</v>
      </c>
      <c r="L22" s="574">
        <v>741</v>
      </c>
      <c r="M22" s="574">
        <v>780</v>
      </c>
      <c r="N22" s="574">
        <v>718</v>
      </c>
      <c r="O22" s="574">
        <v>2265</v>
      </c>
      <c r="P22" s="574">
        <v>2381</v>
      </c>
      <c r="Q22" s="574">
        <v>3513</v>
      </c>
      <c r="R22" s="574">
        <v>2021</v>
      </c>
      <c r="S22" s="574">
        <v>11680</v>
      </c>
      <c r="T22" s="574">
        <v>9903</v>
      </c>
      <c r="U22" s="574">
        <f t="shared" si="1"/>
        <v>19466</v>
      </c>
      <c r="V22" s="187">
        <f t="shared" si="1"/>
        <v>16372</v>
      </c>
      <c r="W22" s="1"/>
      <c r="X22" s="479"/>
      <c r="Y22" s="479"/>
      <c r="Z22" s="480"/>
      <c r="AA22" s="480"/>
      <c r="AB22" s="480"/>
      <c r="AC22" s="480"/>
      <c r="AD22" s="480"/>
      <c r="AE22" s="480"/>
      <c r="AF22" s="480"/>
      <c r="AG22" s="480"/>
      <c r="AH22" s="480"/>
      <c r="AI22" s="480"/>
      <c r="AJ22" s="480"/>
      <c r="AK22" s="480"/>
      <c r="AL22" s="480"/>
      <c r="AM22" s="480"/>
      <c r="AN22" s="480"/>
      <c r="AO22" s="480"/>
      <c r="AP22" s="480"/>
      <c r="AQ22" s="480"/>
      <c r="AR22" s="522"/>
      <c r="AS22" s="479"/>
      <c r="AT22" s="522"/>
      <c r="AU22" s="522"/>
      <c r="AV22" s="522"/>
      <c r="AW22" s="522"/>
      <c r="AX22" s="522"/>
      <c r="AY22" s="522"/>
      <c r="AZ22" s="522"/>
      <c r="BA22" s="522"/>
      <c r="BB22" s="522"/>
      <c r="BC22" s="522"/>
      <c r="BD22" s="522"/>
      <c r="BE22" s="522"/>
      <c r="BF22" s="522"/>
      <c r="BG22" s="522"/>
      <c r="BH22" s="522"/>
      <c r="BI22" s="522"/>
      <c r="BJ22" s="522"/>
      <c r="BK22" s="522"/>
    </row>
    <row r="23" spans="1:63" ht="21" customHeight="1" x14ac:dyDescent="0.25">
      <c r="A23" s="193"/>
      <c r="B23" s="194" t="s">
        <v>124</v>
      </c>
      <c r="C23" s="574">
        <v>235</v>
      </c>
      <c r="D23" s="574">
        <v>63</v>
      </c>
      <c r="E23" s="574">
        <v>363</v>
      </c>
      <c r="F23" s="574">
        <v>95</v>
      </c>
      <c r="G23" s="574">
        <v>1006</v>
      </c>
      <c r="H23" s="574">
        <v>339</v>
      </c>
      <c r="I23" s="574">
        <v>2737</v>
      </c>
      <c r="J23" s="574">
        <v>683</v>
      </c>
      <c r="K23" s="574">
        <v>2890</v>
      </c>
      <c r="L23" s="574">
        <v>781</v>
      </c>
      <c r="M23" s="574">
        <v>3886</v>
      </c>
      <c r="N23" s="574">
        <v>933</v>
      </c>
      <c r="O23" s="574">
        <v>3564</v>
      </c>
      <c r="P23" s="574">
        <v>960</v>
      </c>
      <c r="Q23" s="574">
        <v>1941</v>
      </c>
      <c r="R23" s="574">
        <v>383</v>
      </c>
      <c r="S23" s="574">
        <v>0</v>
      </c>
      <c r="T23" s="574">
        <v>0</v>
      </c>
      <c r="U23" s="574">
        <f t="shared" si="1"/>
        <v>16622</v>
      </c>
      <c r="V23" s="187">
        <f t="shared" si="1"/>
        <v>4237</v>
      </c>
      <c r="W23" s="1"/>
      <c r="X23" s="479"/>
      <c r="Y23" s="479"/>
      <c r="Z23" s="480"/>
      <c r="AA23" s="480"/>
      <c r="AB23" s="480"/>
      <c r="AC23" s="480"/>
      <c r="AD23" s="480"/>
      <c r="AE23" s="480"/>
      <c r="AF23" s="480"/>
      <c r="AG23" s="480"/>
      <c r="AH23" s="480"/>
      <c r="AI23" s="480"/>
      <c r="AJ23" s="480"/>
      <c r="AK23" s="480"/>
      <c r="AL23" s="480"/>
      <c r="AM23" s="480"/>
      <c r="AN23" s="480"/>
      <c r="AO23" s="480"/>
      <c r="AP23" s="480"/>
      <c r="AQ23" s="480"/>
      <c r="AR23" s="522"/>
      <c r="AS23" s="479"/>
      <c r="AT23" s="522"/>
      <c r="AU23" s="522"/>
      <c r="AV23" s="522"/>
      <c r="AW23" s="522"/>
      <c r="AX23" s="522"/>
      <c r="AY23" s="522"/>
      <c r="AZ23" s="522"/>
      <c r="BA23" s="522"/>
      <c r="BB23" s="522"/>
      <c r="BC23" s="522"/>
      <c r="BD23" s="522"/>
      <c r="BE23" s="522"/>
      <c r="BF23" s="522"/>
      <c r="BG23" s="522"/>
      <c r="BH23" s="522"/>
      <c r="BI23" s="522"/>
      <c r="BJ23" s="522"/>
      <c r="BK23" s="522"/>
    </row>
    <row r="24" spans="1:63" ht="21" customHeight="1" x14ac:dyDescent="0.25">
      <c r="A24" s="193"/>
      <c r="B24" s="194" t="s">
        <v>125</v>
      </c>
      <c r="C24" s="574">
        <v>701</v>
      </c>
      <c r="D24" s="574">
        <v>160</v>
      </c>
      <c r="E24" s="574">
        <v>955</v>
      </c>
      <c r="F24" s="574">
        <v>172</v>
      </c>
      <c r="G24" s="574">
        <v>1993</v>
      </c>
      <c r="H24" s="574">
        <v>251</v>
      </c>
      <c r="I24" s="574">
        <v>4634</v>
      </c>
      <c r="J24" s="574">
        <v>554</v>
      </c>
      <c r="K24" s="574">
        <v>3478</v>
      </c>
      <c r="L24" s="574">
        <v>424</v>
      </c>
      <c r="M24" s="574">
        <v>4282</v>
      </c>
      <c r="N24" s="574">
        <v>560</v>
      </c>
      <c r="O24" s="574">
        <v>5324</v>
      </c>
      <c r="P24" s="574">
        <v>1000</v>
      </c>
      <c r="Q24" s="574">
        <v>2089</v>
      </c>
      <c r="R24" s="574">
        <v>347</v>
      </c>
      <c r="S24" s="574">
        <v>0</v>
      </c>
      <c r="T24" s="574">
        <v>0</v>
      </c>
      <c r="U24" s="574">
        <f t="shared" si="1"/>
        <v>23456</v>
      </c>
      <c r="V24" s="187">
        <f t="shared" si="1"/>
        <v>3468</v>
      </c>
      <c r="W24" s="1"/>
      <c r="X24" s="479"/>
      <c r="Y24" s="479"/>
      <c r="Z24" s="480"/>
      <c r="AA24" s="480"/>
      <c r="AB24" s="480"/>
      <c r="AC24" s="480"/>
      <c r="AD24" s="480"/>
      <c r="AE24" s="480"/>
      <c r="AF24" s="480"/>
      <c r="AG24" s="480"/>
      <c r="AH24" s="480"/>
      <c r="AI24" s="480"/>
      <c r="AJ24" s="480"/>
      <c r="AK24" s="480"/>
      <c r="AL24" s="480"/>
      <c r="AM24" s="480"/>
      <c r="AN24" s="480"/>
      <c r="AO24" s="480"/>
      <c r="AP24" s="480"/>
      <c r="AQ24" s="480"/>
      <c r="AR24" s="522"/>
      <c r="AS24" s="479"/>
      <c r="AT24" s="522"/>
      <c r="AU24" s="522"/>
      <c r="AV24" s="522"/>
      <c r="AW24" s="522"/>
      <c r="AX24" s="522"/>
      <c r="AY24" s="522"/>
      <c r="AZ24" s="522"/>
      <c r="BA24" s="522"/>
      <c r="BB24" s="522"/>
      <c r="BC24" s="522"/>
      <c r="BD24" s="522"/>
      <c r="BE24" s="522"/>
      <c r="BF24" s="522"/>
      <c r="BG24" s="522"/>
      <c r="BH24" s="522"/>
      <c r="BI24" s="522"/>
      <c r="BJ24" s="522"/>
      <c r="BK24" s="522"/>
    </row>
    <row r="25" spans="1:63" ht="21" customHeight="1" x14ac:dyDescent="0.25">
      <c r="A25" s="193"/>
      <c r="B25" s="194" t="s">
        <v>126</v>
      </c>
      <c r="C25" s="574">
        <v>54</v>
      </c>
      <c r="D25" s="574">
        <v>8</v>
      </c>
      <c r="E25" s="574">
        <v>124</v>
      </c>
      <c r="F25" s="574">
        <v>26</v>
      </c>
      <c r="G25" s="574">
        <v>234</v>
      </c>
      <c r="H25" s="574">
        <v>36</v>
      </c>
      <c r="I25" s="574">
        <v>573</v>
      </c>
      <c r="J25" s="574">
        <v>94</v>
      </c>
      <c r="K25" s="574">
        <v>1035</v>
      </c>
      <c r="L25" s="574">
        <v>139</v>
      </c>
      <c r="M25" s="574">
        <v>2877</v>
      </c>
      <c r="N25" s="574">
        <v>342</v>
      </c>
      <c r="O25" s="574">
        <v>2572</v>
      </c>
      <c r="P25" s="574">
        <v>398</v>
      </c>
      <c r="Q25" s="574">
        <v>4298</v>
      </c>
      <c r="R25" s="574">
        <v>333</v>
      </c>
      <c r="S25" s="574">
        <v>9506</v>
      </c>
      <c r="T25" s="574">
        <v>1124</v>
      </c>
      <c r="U25" s="574">
        <f t="shared" si="1"/>
        <v>21273</v>
      </c>
      <c r="V25" s="187">
        <f t="shared" si="1"/>
        <v>2500</v>
      </c>
      <c r="W25" s="1"/>
      <c r="X25" s="479"/>
      <c r="Y25" s="479"/>
      <c r="Z25" s="480"/>
      <c r="AA25" s="480"/>
      <c r="AB25" s="480"/>
      <c r="AC25" s="480"/>
      <c r="AD25" s="480"/>
      <c r="AE25" s="480"/>
      <c r="AF25" s="480"/>
      <c r="AG25" s="480"/>
      <c r="AH25" s="480"/>
      <c r="AI25" s="480"/>
      <c r="AJ25" s="480"/>
      <c r="AK25" s="480"/>
      <c r="AL25" s="480"/>
      <c r="AM25" s="480"/>
      <c r="AN25" s="480"/>
      <c r="AO25" s="480"/>
      <c r="AP25" s="480"/>
      <c r="AQ25" s="480"/>
      <c r="AR25" s="522"/>
      <c r="AS25" s="479"/>
      <c r="AT25" s="522"/>
      <c r="AU25" s="522"/>
      <c r="AV25" s="522"/>
      <c r="AW25" s="522"/>
      <c r="AX25" s="522"/>
      <c r="AY25" s="522"/>
      <c r="AZ25" s="522"/>
      <c r="BA25" s="522"/>
      <c r="BB25" s="522"/>
      <c r="BC25" s="522"/>
      <c r="BD25" s="522"/>
      <c r="BE25" s="522"/>
      <c r="BF25" s="522"/>
      <c r="BG25" s="522"/>
      <c r="BH25" s="522"/>
      <c r="BI25" s="522"/>
      <c r="BJ25" s="522"/>
      <c r="BK25" s="522"/>
    </row>
    <row r="26" spans="1:63" ht="21" customHeight="1" x14ac:dyDescent="0.25">
      <c r="A26" s="193"/>
      <c r="B26" s="194" t="s">
        <v>127</v>
      </c>
      <c r="C26" s="574">
        <v>2392</v>
      </c>
      <c r="D26" s="574">
        <v>416</v>
      </c>
      <c r="E26" s="574">
        <v>3591</v>
      </c>
      <c r="F26" s="574">
        <v>488</v>
      </c>
      <c r="G26" s="574">
        <v>6121</v>
      </c>
      <c r="H26" s="574">
        <v>852</v>
      </c>
      <c r="I26" s="574">
        <v>11134</v>
      </c>
      <c r="J26" s="574">
        <v>1335</v>
      </c>
      <c r="K26" s="574">
        <v>6798</v>
      </c>
      <c r="L26" s="574">
        <v>1248</v>
      </c>
      <c r="M26" s="574">
        <v>6879</v>
      </c>
      <c r="N26" s="574">
        <v>1027</v>
      </c>
      <c r="O26" s="574">
        <v>5229</v>
      </c>
      <c r="P26" s="574">
        <v>1342</v>
      </c>
      <c r="Q26" s="574">
        <v>3696</v>
      </c>
      <c r="R26" s="574">
        <v>678</v>
      </c>
      <c r="S26" s="574">
        <v>2117</v>
      </c>
      <c r="T26" s="574">
        <v>296</v>
      </c>
      <c r="U26" s="574">
        <f t="shared" si="1"/>
        <v>47957</v>
      </c>
      <c r="V26" s="187">
        <f t="shared" si="1"/>
        <v>7682</v>
      </c>
      <c r="W26" s="1"/>
      <c r="X26" s="479"/>
      <c r="Y26" s="479"/>
      <c r="Z26" s="480"/>
      <c r="AA26" s="480"/>
      <c r="AB26" s="480"/>
      <c r="AC26" s="480"/>
      <c r="AD26" s="480"/>
      <c r="AE26" s="480"/>
      <c r="AF26" s="480"/>
      <c r="AG26" s="480"/>
      <c r="AH26" s="480"/>
      <c r="AI26" s="480"/>
      <c r="AJ26" s="480"/>
      <c r="AK26" s="480"/>
      <c r="AL26" s="480"/>
      <c r="AM26" s="480"/>
      <c r="AN26" s="480"/>
      <c r="AO26" s="480"/>
      <c r="AP26" s="480"/>
      <c r="AQ26" s="480"/>
      <c r="AR26" s="522"/>
      <c r="AS26" s="479"/>
      <c r="AT26" s="522"/>
      <c r="AU26" s="522"/>
      <c r="AV26" s="522"/>
      <c r="AW26" s="522"/>
      <c r="AX26" s="522"/>
      <c r="AY26" s="522"/>
      <c r="AZ26" s="522"/>
      <c r="BA26" s="522"/>
      <c r="BB26" s="522"/>
      <c r="BC26" s="522"/>
      <c r="BD26" s="522"/>
      <c r="BE26" s="522"/>
      <c r="BF26" s="522"/>
      <c r="BG26" s="522"/>
      <c r="BH26" s="522"/>
      <c r="BI26" s="522"/>
      <c r="BJ26" s="522"/>
      <c r="BK26" s="522"/>
    </row>
    <row r="27" spans="1:63" ht="21" customHeight="1" x14ac:dyDescent="0.25">
      <c r="A27" s="193"/>
      <c r="B27" s="194" t="s">
        <v>128</v>
      </c>
      <c r="C27" s="574">
        <v>90</v>
      </c>
      <c r="D27" s="574">
        <v>33</v>
      </c>
      <c r="E27" s="574">
        <v>148</v>
      </c>
      <c r="F27" s="574">
        <v>68</v>
      </c>
      <c r="G27" s="574">
        <v>306</v>
      </c>
      <c r="H27" s="574">
        <v>122</v>
      </c>
      <c r="I27" s="574">
        <v>698</v>
      </c>
      <c r="J27" s="574">
        <v>361</v>
      </c>
      <c r="K27" s="574">
        <v>991</v>
      </c>
      <c r="L27" s="574">
        <v>318</v>
      </c>
      <c r="M27" s="574">
        <v>1252</v>
      </c>
      <c r="N27" s="574">
        <v>695</v>
      </c>
      <c r="O27" s="574">
        <v>1726</v>
      </c>
      <c r="P27" s="574">
        <v>791</v>
      </c>
      <c r="Q27" s="574">
        <v>1611</v>
      </c>
      <c r="R27" s="574">
        <v>620</v>
      </c>
      <c r="S27" s="574">
        <v>1851</v>
      </c>
      <c r="T27" s="574">
        <v>697</v>
      </c>
      <c r="U27" s="574">
        <f t="shared" si="1"/>
        <v>8673</v>
      </c>
      <c r="V27" s="187">
        <f t="shared" si="1"/>
        <v>3705</v>
      </c>
      <c r="W27" s="1"/>
      <c r="X27" s="479"/>
      <c r="Y27" s="479"/>
      <c r="Z27" s="480"/>
      <c r="AA27" s="480"/>
      <c r="AB27" s="480"/>
      <c r="AC27" s="480"/>
      <c r="AD27" s="480"/>
      <c r="AE27" s="480"/>
      <c r="AF27" s="480"/>
      <c r="AG27" s="480"/>
      <c r="AH27" s="480"/>
      <c r="AI27" s="480"/>
      <c r="AJ27" s="480"/>
      <c r="AK27" s="480"/>
      <c r="AL27" s="480"/>
      <c r="AM27" s="480"/>
      <c r="AN27" s="480"/>
      <c r="AO27" s="480"/>
      <c r="AP27" s="480"/>
      <c r="AQ27" s="480"/>
      <c r="AR27" s="522"/>
      <c r="AS27" s="479"/>
      <c r="AT27" s="522"/>
      <c r="AU27" s="522"/>
      <c r="AV27" s="522"/>
      <c r="AW27" s="522"/>
      <c r="AX27" s="522"/>
      <c r="AY27" s="522"/>
      <c r="AZ27" s="522"/>
      <c r="BA27" s="522"/>
      <c r="BB27" s="522"/>
      <c r="BC27" s="522"/>
      <c r="BD27" s="522"/>
      <c r="BE27" s="522"/>
      <c r="BF27" s="522"/>
      <c r="BG27" s="522"/>
      <c r="BH27" s="522"/>
      <c r="BI27" s="522"/>
      <c r="BJ27" s="522"/>
      <c r="BK27" s="522"/>
    </row>
    <row r="28" spans="1:63" ht="21" customHeight="1" x14ac:dyDescent="0.25">
      <c r="A28" s="193"/>
      <c r="B28" s="194" t="s">
        <v>129</v>
      </c>
      <c r="C28" s="574">
        <v>120</v>
      </c>
      <c r="D28" s="574">
        <v>51</v>
      </c>
      <c r="E28" s="574">
        <v>254</v>
      </c>
      <c r="F28" s="574">
        <v>61</v>
      </c>
      <c r="G28" s="574">
        <v>433</v>
      </c>
      <c r="H28" s="574">
        <v>129</v>
      </c>
      <c r="I28" s="574">
        <v>1323</v>
      </c>
      <c r="J28" s="574">
        <v>347</v>
      </c>
      <c r="K28" s="574">
        <v>876</v>
      </c>
      <c r="L28" s="574">
        <v>176</v>
      </c>
      <c r="M28" s="574">
        <v>1616</v>
      </c>
      <c r="N28" s="574">
        <v>326</v>
      </c>
      <c r="O28" s="574">
        <v>2027</v>
      </c>
      <c r="P28" s="574">
        <v>733</v>
      </c>
      <c r="Q28" s="574">
        <v>2124</v>
      </c>
      <c r="R28" s="574">
        <v>505</v>
      </c>
      <c r="S28" s="574">
        <v>917</v>
      </c>
      <c r="T28" s="574">
        <v>198</v>
      </c>
      <c r="U28" s="574">
        <f t="shared" si="1"/>
        <v>9690</v>
      </c>
      <c r="V28" s="187">
        <f t="shared" si="1"/>
        <v>2526</v>
      </c>
      <c r="W28" s="1"/>
      <c r="X28" s="479"/>
      <c r="Y28" s="479"/>
      <c r="Z28" s="480"/>
      <c r="AA28" s="480"/>
      <c r="AB28" s="480"/>
      <c r="AC28" s="480"/>
      <c r="AD28" s="480"/>
      <c r="AE28" s="480"/>
      <c r="AF28" s="480"/>
      <c r="AG28" s="480"/>
      <c r="AH28" s="480"/>
      <c r="AI28" s="480"/>
      <c r="AJ28" s="480"/>
      <c r="AK28" s="480"/>
      <c r="AL28" s="480"/>
      <c r="AM28" s="480"/>
      <c r="AN28" s="480"/>
      <c r="AO28" s="480"/>
      <c r="AP28" s="480"/>
      <c r="AQ28" s="480"/>
      <c r="AR28" s="522"/>
      <c r="AS28" s="479"/>
      <c r="AT28" s="522"/>
      <c r="AU28" s="522"/>
      <c r="AV28" s="522"/>
      <c r="AW28" s="522"/>
      <c r="AX28" s="522"/>
      <c r="AY28" s="522"/>
      <c r="AZ28" s="522"/>
      <c r="BA28" s="522"/>
      <c r="BB28" s="522"/>
      <c r="BC28" s="522"/>
      <c r="BD28" s="522"/>
      <c r="BE28" s="522"/>
      <c r="BF28" s="522"/>
      <c r="BG28" s="522"/>
      <c r="BH28" s="522"/>
      <c r="BI28" s="522"/>
      <c r="BJ28" s="522"/>
      <c r="BK28" s="522"/>
    </row>
    <row r="29" spans="1:63" ht="21" customHeight="1" x14ac:dyDescent="0.25">
      <c r="A29" s="193"/>
      <c r="B29" s="194" t="s">
        <v>130</v>
      </c>
      <c r="C29" s="574">
        <v>438</v>
      </c>
      <c r="D29" s="574">
        <v>115</v>
      </c>
      <c r="E29" s="574">
        <v>792</v>
      </c>
      <c r="F29" s="574">
        <v>143</v>
      </c>
      <c r="G29" s="574">
        <v>1618</v>
      </c>
      <c r="H29" s="574">
        <v>210</v>
      </c>
      <c r="I29" s="574">
        <v>4601</v>
      </c>
      <c r="J29" s="574">
        <v>690</v>
      </c>
      <c r="K29" s="574">
        <v>2869</v>
      </c>
      <c r="L29" s="574">
        <v>542</v>
      </c>
      <c r="M29" s="574">
        <v>3857</v>
      </c>
      <c r="N29" s="574">
        <v>724</v>
      </c>
      <c r="O29" s="574">
        <v>3422</v>
      </c>
      <c r="P29" s="574">
        <v>664</v>
      </c>
      <c r="Q29" s="574">
        <v>2791</v>
      </c>
      <c r="R29" s="574">
        <v>424</v>
      </c>
      <c r="S29" s="574">
        <v>7323</v>
      </c>
      <c r="T29" s="574">
        <v>1469</v>
      </c>
      <c r="U29" s="574">
        <f t="shared" si="1"/>
        <v>27711</v>
      </c>
      <c r="V29" s="187">
        <f t="shared" si="1"/>
        <v>4981</v>
      </c>
      <c r="W29" s="1"/>
      <c r="X29" s="479"/>
      <c r="Y29" s="479"/>
      <c r="Z29" s="480"/>
      <c r="AA29" s="480"/>
      <c r="AB29" s="480"/>
      <c r="AC29" s="480"/>
      <c r="AD29" s="480"/>
      <c r="AE29" s="480"/>
      <c r="AF29" s="480"/>
      <c r="AG29" s="480"/>
      <c r="AH29" s="480"/>
      <c r="AI29" s="480"/>
      <c r="AJ29" s="480"/>
      <c r="AK29" s="480"/>
      <c r="AL29" s="480"/>
      <c r="AM29" s="480"/>
      <c r="AN29" s="480"/>
      <c r="AO29" s="480"/>
      <c r="AP29" s="480"/>
      <c r="AQ29" s="480"/>
      <c r="AR29" s="522"/>
      <c r="AS29" s="479"/>
      <c r="AT29" s="522"/>
      <c r="AU29" s="522"/>
      <c r="AV29" s="522"/>
      <c r="AW29" s="522"/>
      <c r="AX29" s="522"/>
      <c r="AY29" s="522"/>
      <c r="AZ29" s="522"/>
      <c r="BA29" s="522"/>
      <c r="BB29" s="522"/>
      <c r="BC29" s="522"/>
      <c r="BD29" s="522"/>
      <c r="BE29" s="522"/>
      <c r="BF29" s="522"/>
      <c r="BG29" s="522"/>
      <c r="BH29" s="522"/>
      <c r="BI29" s="522"/>
      <c r="BJ29" s="522"/>
      <c r="BK29" s="522"/>
    </row>
    <row r="30" spans="1:63" ht="21" customHeight="1" x14ac:dyDescent="0.25">
      <c r="A30" s="193"/>
      <c r="B30" s="194" t="s">
        <v>131</v>
      </c>
      <c r="C30" s="574">
        <v>149</v>
      </c>
      <c r="D30" s="574">
        <v>27</v>
      </c>
      <c r="E30" s="574">
        <v>189</v>
      </c>
      <c r="F30" s="574">
        <v>46</v>
      </c>
      <c r="G30" s="574">
        <v>358</v>
      </c>
      <c r="H30" s="574">
        <v>46</v>
      </c>
      <c r="I30" s="574">
        <v>872</v>
      </c>
      <c r="J30" s="574">
        <v>139</v>
      </c>
      <c r="K30" s="574">
        <v>1531</v>
      </c>
      <c r="L30" s="574">
        <v>241</v>
      </c>
      <c r="M30" s="574">
        <v>2222</v>
      </c>
      <c r="N30" s="574">
        <v>646</v>
      </c>
      <c r="O30" s="574">
        <v>2534</v>
      </c>
      <c r="P30" s="574">
        <v>303</v>
      </c>
      <c r="Q30" s="574">
        <v>2033</v>
      </c>
      <c r="R30" s="574">
        <v>642</v>
      </c>
      <c r="S30" s="574">
        <v>15322</v>
      </c>
      <c r="T30" s="574">
        <v>2364</v>
      </c>
      <c r="U30" s="574">
        <f t="shared" si="1"/>
        <v>25210</v>
      </c>
      <c r="V30" s="187">
        <f t="shared" si="1"/>
        <v>4454</v>
      </c>
      <c r="W30" s="1"/>
      <c r="X30" s="479"/>
      <c r="Y30" s="479"/>
      <c r="Z30" s="480"/>
      <c r="AA30" s="480"/>
      <c r="AB30" s="480"/>
      <c r="AC30" s="480"/>
      <c r="AD30" s="480"/>
      <c r="AE30" s="480"/>
      <c r="AF30" s="480"/>
      <c r="AG30" s="480"/>
      <c r="AH30" s="480"/>
      <c r="AI30" s="480"/>
      <c r="AJ30" s="480"/>
      <c r="AK30" s="480"/>
      <c r="AL30" s="480"/>
      <c r="AM30" s="480"/>
      <c r="AN30" s="480"/>
      <c r="AO30" s="480"/>
      <c r="AP30" s="480"/>
      <c r="AQ30" s="480"/>
      <c r="AR30" s="522"/>
      <c r="AS30" s="479"/>
      <c r="AT30" s="522"/>
      <c r="AU30" s="522"/>
      <c r="AV30" s="522"/>
      <c r="AW30" s="522"/>
      <c r="AX30" s="522"/>
      <c r="AY30" s="522"/>
      <c r="AZ30" s="522"/>
      <c r="BA30" s="522"/>
      <c r="BB30" s="522"/>
      <c r="BC30" s="522"/>
      <c r="BD30" s="522"/>
      <c r="BE30" s="522"/>
      <c r="BF30" s="522"/>
      <c r="BG30" s="522"/>
      <c r="BH30" s="522"/>
      <c r="BI30" s="522"/>
      <c r="BJ30" s="522"/>
      <c r="BK30" s="522"/>
    </row>
    <row r="31" spans="1:63" ht="21" customHeight="1" x14ac:dyDescent="0.25">
      <c r="A31" s="193"/>
      <c r="B31" s="194" t="s">
        <v>132</v>
      </c>
      <c r="C31" s="574">
        <v>46</v>
      </c>
      <c r="D31" s="574">
        <v>10</v>
      </c>
      <c r="E31" s="574">
        <v>84</v>
      </c>
      <c r="F31" s="574">
        <v>19</v>
      </c>
      <c r="G31" s="574">
        <v>91</v>
      </c>
      <c r="H31" s="574">
        <v>14</v>
      </c>
      <c r="I31" s="574">
        <v>248</v>
      </c>
      <c r="J31" s="574">
        <v>39</v>
      </c>
      <c r="K31" s="574">
        <v>321</v>
      </c>
      <c r="L31" s="574">
        <v>72</v>
      </c>
      <c r="M31" s="574">
        <v>220</v>
      </c>
      <c r="N31" s="574">
        <v>39</v>
      </c>
      <c r="O31" s="574">
        <v>425</v>
      </c>
      <c r="P31" s="574">
        <v>54</v>
      </c>
      <c r="Q31" s="574">
        <v>603</v>
      </c>
      <c r="R31" s="574">
        <v>53</v>
      </c>
      <c r="S31" s="574">
        <v>2431</v>
      </c>
      <c r="T31" s="574">
        <v>345</v>
      </c>
      <c r="U31" s="574">
        <f t="shared" si="1"/>
        <v>4469</v>
      </c>
      <c r="V31" s="187">
        <f t="shared" si="1"/>
        <v>645</v>
      </c>
      <c r="W31" s="1"/>
      <c r="X31" s="479"/>
      <c r="Y31" s="479"/>
      <c r="Z31" s="480"/>
      <c r="AA31" s="480"/>
      <c r="AB31" s="480"/>
      <c r="AC31" s="480"/>
      <c r="AD31" s="480"/>
      <c r="AE31" s="480"/>
      <c r="AF31" s="480"/>
      <c r="AG31" s="480"/>
      <c r="AH31" s="480"/>
      <c r="AI31" s="480"/>
      <c r="AJ31" s="480"/>
      <c r="AK31" s="480"/>
      <c r="AL31" s="480"/>
      <c r="AM31" s="480"/>
      <c r="AN31" s="480"/>
      <c r="AO31" s="480"/>
      <c r="AP31" s="480"/>
      <c r="AQ31" s="480"/>
      <c r="AR31" s="522"/>
      <c r="AS31" s="479"/>
      <c r="AT31" s="522"/>
      <c r="AU31" s="522"/>
      <c r="AV31" s="522"/>
      <c r="AW31" s="522"/>
      <c r="AX31" s="522"/>
      <c r="AY31" s="522"/>
      <c r="AZ31" s="522"/>
      <c r="BA31" s="522"/>
      <c r="BB31" s="522"/>
      <c r="BC31" s="522"/>
      <c r="BD31" s="522"/>
      <c r="BE31" s="522"/>
      <c r="BF31" s="522"/>
      <c r="BG31" s="522"/>
      <c r="BH31" s="522"/>
      <c r="BI31" s="522"/>
      <c r="BJ31" s="522"/>
      <c r="BK31" s="522"/>
    </row>
    <row r="32" spans="1:63" ht="21" customHeight="1" x14ac:dyDescent="0.25">
      <c r="A32" s="193"/>
      <c r="B32" s="194" t="s">
        <v>133</v>
      </c>
      <c r="C32" s="574">
        <v>1017</v>
      </c>
      <c r="D32" s="574">
        <v>561</v>
      </c>
      <c r="E32" s="574">
        <v>1063</v>
      </c>
      <c r="F32" s="574">
        <v>560</v>
      </c>
      <c r="G32" s="574">
        <v>1571</v>
      </c>
      <c r="H32" s="574">
        <v>697</v>
      </c>
      <c r="I32" s="574">
        <v>2633</v>
      </c>
      <c r="J32" s="574">
        <v>1183</v>
      </c>
      <c r="K32" s="574">
        <v>1620</v>
      </c>
      <c r="L32" s="574">
        <v>683</v>
      </c>
      <c r="M32" s="574">
        <v>1453</v>
      </c>
      <c r="N32" s="574">
        <v>909</v>
      </c>
      <c r="O32" s="574">
        <v>1296</v>
      </c>
      <c r="P32" s="574">
        <v>410</v>
      </c>
      <c r="Q32" s="574">
        <v>779</v>
      </c>
      <c r="R32" s="574">
        <v>649</v>
      </c>
      <c r="S32" s="574">
        <v>0</v>
      </c>
      <c r="T32" s="574">
        <v>0</v>
      </c>
      <c r="U32" s="574">
        <f t="shared" si="1"/>
        <v>11432</v>
      </c>
      <c r="V32" s="187">
        <f t="shared" si="1"/>
        <v>5652</v>
      </c>
      <c r="W32" s="1"/>
      <c r="X32" s="479"/>
      <c r="Y32" s="479"/>
      <c r="Z32" s="480"/>
      <c r="AA32" s="480"/>
      <c r="AB32" s="480"/>
      <c r="AC32" s="480"/>
      <c r="AD32" s="480"/>
      <c r="AE32" s="480"/>
      <c r="AF32" s="480"/>
      <c r="AG32" s="480"/>
      <c r="AH32" s="480"/>
      <c r="AI32" s="480"/>
      <c r="AJ32" s="480"/>
      <c r="AK32" s="480"/>
      <c r="AL32" s="480"/>
      <c r="AM32" s="480"/>
      <c r="AN32" s="480"/>
      <c r="AO32" s="480"/>
      <c r="AP32" s="480"/>
      <c r="AQ32" s="480"/>
      <c r="AR32" s="522"/>
      <c r="AS32" s="479"/>
      <c r="AT32" s="522"/>
      <c r="AU32" s="522"/>
      <c r="AV32" s="522"/>
      <c r="AW32" s="522"/>
      <c r="AX32" s="522"/>
      <c r="AY32" s="522"/>
      <c r="AZ32" s="522"/>
      <c r="BA32" s="522"/>
      <c r="BB32" s="522"/>
      <c r="BC32" s="522"/>
      <c r="BD32" s="522"/>
      <c r="BE32" s="522"/>
      <c r="BF32" s="522"/>
      <c r="BG32" s="522"/>
      <c r="BH32" s="522"/>
      <c r="BI32" s="522"/>
      <c r="BJ32" s="522"/>
      <c r="BK32" s="522"/>
    </row>
    <row r="33" spans="1:74" ht="21" customHeight="1" x14ac:dyDescent="0.25">
      <c r="A33" s="193"/>
      <c r="B33" s="194" t="s">
        <v>134</v>
      </c>
      <c r="C33" s="574">
        <v>919</v>
      </c>
      <c r="D33" s="574">
        <v>172</v>
      </c>
      <c r="E33" s="574">
        <v>971</v>
      </c>
      <c r="F33" s="574">
        <v>142</v>
      </c>
      <c r="G33" s="574">
        <v>1347</v>
      </c>
      <c r="H33" s="574">
        <v>169</v>
      </c>
      <c r="I33" s="574">
        <v>1990</v>
      </c>
      <c r="J33" s="574">
        <v>221</v>
      </c>
      <c r="K33" s="574">
        <v>1591</v>
      </c>
      <c r="L33" s="574">
        <v>152</v>
      </c>
      <c r="M33" s="574">
        <v>1910</v>
      </c>
      <c r="N33" s="574">
        <v>324</v>
      </c>
      <c r="O33" s="574">
        <v>3872</v>
      </c>
      <c r="P33" s="574">
        <v>329</v>
      </c>
      <c r="Q33" s="574">
        <v>1224</v>
      </c>
      <c r="R33" s="574">
        <v>173</v>
      </c>
      <c r="S33" s="574">
        <v>1154</v>
      </c>
      <c r="T33" s="574">
        <v>62</v>
      </c>
      <c r="U33" s="574">
        <f t="shared" si="1"/>
        <v>14978</v>
      </c>
      <c r="V33" s="187">
        <f t="shared" si="1"/>
        <v>1744</v>
      </c>
      <c r="W33" s="1"/>
      <c r="X33" s="479"/>
      <c r="Y33" s="479"/>
      <c r="Z33" s="480"/>
      <c r="AA33" s="480"/>
      <c r="AB33" s="480"/>
      <c r="AC33" s="480"/>
      <c r="AD33" s="480"/>
      <c r="AE33" s="480"/>
      <c r="AF33" s="480"/>
      <c r="AG33" s="480"/>
      <c r="AH33" s="480"/>
      <c r="AI33" s="480"/>
      <c r="AJ33" s="480"/>
      <c r="AK33" s="480"/>
      <c r="AL33" s="480"/>
      <c r="AM33" s="480"/>
      <c r="AN33" s="480"/>
      <c r="AO33" s="480"/>
      <c r="AP33" s="480"/>
      <c r="AQ33" s="480"/>
      <c r="AR33" s="522"/>
      <c r="AS33" s="479"/>
      <c r="AT33" s="522"/>
      <c r="AU33" s="522"/>
      <c r="AV33" s="522"/>
      <c r="AW33" s="522"/>
      <c r="AX33" s="522"/>
      <c r="AY33" s="522"/>
      <c r="AZ33" s="522"/>
      <c r="BA33" s="522"/>
      <c r="BB33" s="522"/>
      <c r="BC33" s="522"/>
      <c r="BD33" s="522"/>
      <c r="BE33" s="522"/>
      <c r="BF33" s="522"/>
      <c r="BG33" s="522"/>
      <c r="BH33" s="522"/>
      <c r="BI33" s="522"/>
      <c r="BJ33" s="522"/>
      <c r="BK33" s="522"/>
    </row>
    <row r="34" spans="1:74" ht="24.75" customHeight="1" x14ac:dyDescent="0.25">
      <c r="A34" s="181" t="s">
        <v>135</v>
      </c>
      <c r="B34" s="196" t="s">
        <v>136</v>
      </c>
      <c r="C34" s="191">
        <v>122</v>
      </c>
      <c r="D34" s="191">
        <v>47</v>
      </c>
      <c r="E34" s="191">
        <v>188</v>
      </c>
      <c r="F34" s="191">
        <v>59</v>
      </c>
      <c r="G34" s="191">
        <v>327</v>
      </c>
      <c r="H34" s="191">
        <v>60</v>
      </c>
      <c r="I34" s="191">
        <v>898</v>
      </c>
      <c r="J34" s="191">
        <v>239</v>
      </c>
      <c r="K34" s="191">
        <v>1434</v>
      </c>
      <c r="L34" s="191">
        <v>505</v>
      </c>
      <c r="M34" s="191">
        <v>2291</v>
      </c>
      <c r="N34" s="191">
        <v>948</v>
      </c>
      <c r="O34" s="191">
        <v>3873</v>
      </c>
      <c r="P34" s="191">
        <v>1658</v>
      </c>
      <c r="Q34" s="191">
        <v>2979</v>
      </c>
      <c r="R34" s="191">
        <v>992</v>
      </c>
      <c r="S34" s="191">
        <v>2240</v>
      </c>
      <c r="T34" s="191">
        <v>1295</v>
      </c>
      <c r="U34" s="191">
        <f t="shared" si="1"/>
        <v>14352</v>
      </c>
      <c r="V34" s="192">
        <f t="shared" si="1"/>
        <v>5803</v>
      </c>
      <c r="W34" s="1"/>
      <c r="X34" s="479"/>
      <c r="Y34" s="479"/>
      <c r="Z34" s="480"/>
      <c r="AA34" s="480"/>
      <c r="AB34" s="480"/>
      <c r="AC34" s="480"/>
      <c r="AD34" s="480"/>
      <c r="AE34" s="480"/>
      <c r="AF34" s="480"/>
      <c r="AG34" s="480"/>
      <c r="AH34" s="480"/>
      <c r="AI34" s="480"/>
      <c r="AJ34" s="480"/>
      <c r="AK34" s="480"/>
      <c r="AL34" s="480"/>
      <c r="AM34" s="480"/>
      <c r="AN34" s="480"/>
      <c r="AO34" s="480"/>
      <c r="AP34" s="480"/>
      <c r="AQ34" s="480"/>
      <c r="AR34" s="522"/>
      <c r="AS34" s="479"/>
      <c r="AT34" s="522"/>
      <c r="AU34" s="522"/>
      <c r="AV34" s="522"/>
      <c r="AW34" s="522"/>
      <c r="AX34" s="522"/>
      <c r="AY34" s="522"/>
      <c r="AZ34" s="522"/>
      <c r="BA34" s="522"/>
      <c r="BB34" s="522"/>
      <c r="BC34" s="522"/>
      <c r="BD34" s="522"/>
      <c r="BE34" s="522"/>
      <c r="BF34" s="522"/>
      <c r="BG34" s="522"/>
      <c r="BH34" s="522"/>
      <c r="BI34" s="522"/>
      <c r="BJ34" s="522"/>
      <c r="BK34" s="522"/>
    </row>
    <row r="35" spans="1:74" ht="24.75" customHeight="1" x14ac:dyDescent="0.3">
      <c r="A35" s="181" t="s">
        <v>137</v>
      </c>
      <c r="B35" s="196" t="s">
        <v>138</v>
      </c>
      <c r="C35" s="191">
        <f>SUM(C36:C37)</f>
        <v>1403</v>
      </c>
      <c r="D35" s="191">
        <f>SUM(D36:D37)</f>
        <v>230</v>
      </c>
      <c r="E35" s="191">
        <f t="shared" ref="E35:T35" si="3">SUM(E36:E37)</f>
        <v>1390</v>
      </c>
      <c r="F35" s="191">
        <f t="shared" si="3"/>
        <v>255</v>
      </c>
      <c r="G35" s="191">
        <f t="shared" si="3"/>
        <v>2444</v>
      </c>
      <c r="H35" s="191">
        <f t="shared" si="3"/>
        <v>405</v>
      </c>
      <c r="I35" s="191">
        <f t="shared" si="3"/>
        <v>6129</v>
      </c>
      <c r="J35" s="191">
        <f t="shared" si="3"/>
        <v>1051</v>
      </c>
      <c r="K35" s="191">
        <f t="shared" si="3"/>
        <v>5383</v>
      </c>
      <c r="L35" s="191">
        <f t="shared" si="3"/>
        <v>1234</v>
      </c>
      <c r="M35" s="191">
        <f t="shared" si="3"/>
        <v>3516</v>
      </c>
      <c r="N35" s="191">
        <f t="shared" si="3"/>
        <v>753</v>
      </c>
      <c r="O35" s="191">
        <f t="shared" si="3"/>
        <v>5835</v>
      </c>
      <c r="P35" s="191">
        <f t="shared" si="3"/>
        <v>1636</v>
      </c>
      <c r="Q35" s="191">
        <f t="shared" si="3"/>
        <v>1597</v>
      </c>
      <c r="R35" s="191">
        <f t="shared" si="3"/>
        <v>705</v>
      </c>
      <c r="S35" s="191">
        <f t="shared" si="3"/>
        <v>0</v>
      </c>
      <c r="T35" s="191">
        <f t="shared" si="3"/>
        <v>0</v>
      </c>
      <c r="U35" s="191">
        <f t="shared" si="1"/>
        <v>27697</v>
      </c>
      <c r="V35" s="192">
        <f t="shared" si="1"/>
        <v>6269</v>
      </c>
      <c r="W35" s="1"/>
      <c r="X35" s="556"/>
      <c r="Y35" s="481"/>
      <c r="Z35" s="480"/>
      <c r="AA35" s="480"/>
      <c r="AB35" s="480"/>
      <c r="AC35" s="480"/>
      <c r="AD35" s="480"/>
      <c r="AE35" s="480"/>
      <c r="AF35" s="480"/>
      <c r="AG35" s="480"/>
      <c r="AH35" s="480"/>
      <c r="AI35" s="480"/>
      <c r="AJ35" s="480"/>
      <c r="AK35" s="480"/>
      <c r="AL35" s="480"/>
      <c r="AM35" s="480"/>
      <c r="AN35" s="480"/>
      <c r="AO35" s="480"/>
      <c r="AP35" s="480"/>
      <c r="AQ35" s="480"/>
      <c r="AR35" s="522"/>
      <c r="AS35" s="481"/>
      <c r="AT35" s="522"/>
      <c r="AU35" s="522"/>
      <c r="AV35" s="522"/>
      <c r="AW35" s="522"/>
      <c r="AX35" s="522"/>
      <c r="AY35" s="522"/>
      <c r="AZ35" s="522"/>
      <c r="BA35" s="522"/>
      <c r="BB35" s="522"/>
      <c r="BC35" s="522"/>
      <c r="BD35" s="522"/>
      <c r="BE35" s="522"/>
      <c r="BF35" s="522"/>
      <c r="BG35" s="522"/>
      <c r="BH35" s="522"/>
      <c r="BI35" s="522"/>
      <c r="BJ35" s="522"/>
      <c r="BK35" s="522"/>
    </row>
    <row r="36" spans="1:74" ht="21" customHeight="1" x14ac:dyDescent="0.25">
      <c r="A36" s="181"/>
      <c r="B36" s="197" t="s">
        <v>139</v>
      </c>
      <c r="C36" s="574">
        <v>36</v>
      </c>
      <c r="D36" s="574">
        <v>1</v>
      </c>
      <c r="E36" s="574">
        <v>56</v>
      </c>
      <c r="F36" s="574">
        <v>11</v>
      </c>
      <c r="G36" s="574">
        <v>200</v>
      </c>
      <c r="H36" s="574">
        <v>33</v>
      </c>
      <c r="I36" s="574">
        <v>1044</v>
      </c>
      <c r="J36" s="574">
        <v>102</v>
      </c>
      <c r="K36" s="574">
        <v>1139</v>
      </c>
      <c r="L36" s="574">
        <v>332</v>
      </c>
      <c r="M36" s="574">
        <v>574</v>
      </c>
      <c r="N36" s="574">
        <v>228</v>
      </c>
      <c r="O36" s="574">
        <v>2095</v>
      </c>
      <c r="P36" s="574">
        <v>1041</v>
      </c>
      <c r="Q36" s="574">
        <v>337</v>
      </c>
      <c r="R36" s="574">
        <v>170</v>
      </c>
      <c r="S36" s="574">
        <v>0</v>
      </c>
      <c r="T36" s="574">
        <v>0</v>
      </c>
      <c r="U36" s="574">
        <f t="shared" si="1"/>
        <v>5481</v>
      </c>
      <c r="V36" s="187">
        <f t="shared" si="1"/>
        <v>1918</v>
      </c>
      <c r="W36" s="1"/>
      <c r="X36" s="479"/>
      <c r="Y36" s="479"/>
      <c r="Z36" s="480"/>
      <c r="AA36" s="480"/>
      <c r="AB36" s="480"/>
      <c r="AC36" s="480"/>
      <c r="AD36" s="480"/>
      <c r="AE36" s="480"/>
      <c r="AF36" s="480"/>
      <c r="AG36" s="480"/>
      <c r="AH36" s="480"/>
      <c r="AI36" s="480"/>
      <c r="AJ36" s="480"/>
      <c r="AK36" s="480"/>
      <c r="AL36" s="480"/>
      <c r="AM36" s="480"/>
      <c r="AN36" s="480"/>
      <c r="AO36" s="480"/>
      <c r="AP36" s="480"/>
      <c r="AQ36" s="480"/>
      <c r="AR36" s="522"/>
      <c r="AS36" s="479"/>
      <c r="AT36" s="522"/>
      <c r="AU36" s="522"/>
      <c r="AV36" s="522"/>
      <c r="AW36" s="522"/>
      <c r="AX36" s="522"/>
      <c r="AY36" s="522"/>
      <c r="AZ36" s="522"/>
      <c r="BA36" s="522"/>
      <c r="BB36" s="522"/>
      <c r="BC36" s="522"/>
      <c r="BD36" s="522"/>
      <c r="BE36" s="522"/>
      <c r="BF36" s="522"/>
      <c r="BG36" s="522"/>
      <c r="BH36" s="522"/>
      <c r="BI36" s="522"/>
      <c r="BJ36" s="522"/>
      <c r="BK36" s="522"/>
    </row>
    <row r="37" spans="1:74" ht="30" customHeight="1" x14ac:dyDescent="0.25">
      <c r="A37" s="181"/>
      <c r="B37" s="197" t="s">
        <v>140</v>
      </c>
      <c r="C37" s="574">
        <v>1367</v>
      </c>
      <c r="D37" s="574">
        <v>229</v>
      </c>
      <c r="E37" s="574">
        <v>1334</v>
      </c>
      <c r="F37" s="574">
        <v>244</v>
      </c>
      <c r="G37" s="574">
        <v>2244</v>
      </c>
      <c r="H37" s="574">
        <v>372</v>
      </c>
      <c r="I37" s="574">
        <v>5085</v>
      </c>
      <c r="J37" s="574">
        <v>949</v>
      </c>
      <c r="K37" s="574">
        <v>4244</v>
      </c>
      <c r="L37" s="574">
        <v>902</v>
      </c>
      <c r="M37" s="574">
        <v>2942</v>
      </c>
      <c r="N37" s="574">
        <v>525</v>
      </c>
      <c r="O37" s="574">
        <v>3740</v>
      </c>
      <c r="P37" s="574">
        <v>595</v>
      </c>
      <c r="Q37" s="574">
        <v>1260</v>
      </c>
      <c r="R37" s="574">
        <v>535</v>
      </c>
      <c r="S37" s="574">
        <v>0</v>
      </c>
      <c r="T37" s="574">
        <v>0</v>
      </c>
      <c r="U37" s="574">
        <f t="shared" si="1"/>
        <v>22216</v>
      </c>
      <c r="V37" s="187">
        <f t="shared" si="1"/>
        <v>4351</v>
      </c>
      <c r="W37" s="1"/>
      <c r="X37" s="479"/>
      <c r="Y37" s="479"/>
      <c r="Z37" s="480"/>
      <c r="AA37" s="480"/>
      <c r="AB37" s="480"/>
      <c r="AC37" s="480"/>
      <c r="AD37" s="480"/>
      <c r="AE37" s="480"/>
      <c r="AF37" s="480"/>
      <c r="AG37" s="480"/>
      <c r="AH37" s="480"/>
      <c r="AI37" s="480"/>
      <c r="AJ37" s="480"/>
      <c r="AK37" s="480"/>
      <c r="AL37" s="480"/>
      <c r="AM37" s="480"/>
      <c r="AN37" s="480"/>
      <c r="AO37" s="480"/>
      <c r="AP37" s="480"/>
      <c r="AQ37" s="480"/>
      <c r="AR37" s="522"/>
      <c r="AS37" s="479"/>
      <c r="AT37" s="522"/>
      <c r="AU37" s="522"/>
      <c r="AV37" s="522"/>
      <c r="AW37" s="522"/>
      <c r="AX37" s="522"/>
      <c r="AY37" s="522"/>
      <c r="AZ37" s="522"/>
      <c r="BA37" s="522"/>
      <c r="BB37" s="522"/>
      <c r="BC37" s="522"/>
      <c r="BD37" s="522"/>
      <c r="BE37" s="522"/>
      <c r="BF37" s="522"/>
      <c r="BG37" s="522"/>
      <c r="BH37" s="522"/>
      <c r="BI37" s="522"/>
      <c r="BJ37" s="522"/>
      <c r="BK37" s="522"/>
    </row>
    <row r="38" spans="1:74" ht="24.75" customHeight="1" x14ac:dyDescent="0.25">
      <c r="A38" s="181" t="s">
        <v>141</v>
      </c>
      <c r="B38" s="190" t="s">
        <v>142</v>
      </c>
      <c r="C38" s="191">
        <v>32952</v>
      </c>
      <c r="D38" s="191">
        <v>5229</v>
      </c>
      <c r="E38" s="191">
        <v>25291</v>
      </c>
      <c r="F38" s="191">
        <v>3173</v>
      </c>
      <c r="G38" s="191">
        <v>29884</v>
      </c>
      <c r="H38" s="191">
        <v>3499</v>
      </c>
      <c r="I38" s="191">
        <v>35756</v>
      </c>
      <c r="J38" s="191">
        <v>3885</v>
      </c>
      <c r="K38" s="191">
        <v>21837</v>
      </c>
      <c r="L38" s="191">
        <v>2151</v>
      </c>
      <c r="M38" s="191">
        <v>19999</v>
      </c>
      <c r="N38" s="191">
        <v>2014</v>
      </c>
      <c r="O38" s="191">
        <v>18370</v>
      </c>
      <c r="P38" s="191">
        <v>1803</v>
      </c>
      <c r="Q38" s="191">
        <v>5462</v>
      </c>
      <c r="R38" s="191">
        <v>697</v>
      </c>
      <c r="S38" s="191">
        <v>2132</v>
      </c>
      <c r="T38" s="191">
        <v>668</v>
      </c>
      <c r="U38" s="191">
        <f t="shared" si="1"/>
        <v>191683</v>
      </c>
      <c r="V38" s="192">
        <f t="shared" si="1"/>
        <v>23119</v>
      </c>
      <c r="W38" s="1"/>
      <c r="X38" s="479"/>
      <c r="Y38" s="479"/>
      <c r="Z38" s="480"/>
      <c r="AA38" s="480"/>
      <c r="AB38" s="480"/>
      <c r="AC38" s="480"/>
      <c r="AD38" s="480"/>
      <c r="AE38" s="480"/>
      <c r="AF38" s="480"/>
      <c r="AG38" s="480"/>
      <c r="AH38" s="480"/>
      <c r="AI38" s="480"/>
      <c r="AJ38" s="480"/>
      <c r="AK38" s="480"/>
      <c r="AL38" s="480"/>
      <c r="AM38" s="480"/>
      <c r="AN38" s="480"/>
      <c r="AO38" s="480"/>
      <c r="AP38" s="480"/>
      <c r="AQ38" s="480"/>
      <c r="AR38" s="522"/>
      <c r="AS38" s="479"/>
      <c r="AT38" s="522"/>
      <c r="AU38" s="522"/>
      <c r="AV38" s="522"/>
      <c r="AW38" s="522"/>
      <c r="AX38" s="522"/>
      <c r="AY38" s="522"/>
      <c r="AZ38" s="522"/>
      <c r="BA38" s="522"/>
      <c r="BB38" s="522"/>
      <c r="BC38" s="522"/>
      <c r="BD38" s="522"/>
      <c r="BE38" s="522"/>
      <c r="BF38" s="522"/>
      <c r="BG38" s="522"/>
      <c r="BH38" s="522"/>
      <c r="BI38" s="522"/>
      <c r="BJ38" s="522"/>
      <c r="BK38" s="522"/>
    </row>
    <row r="39" spans="1:74" s="349" customFormat="1" ht="24.75" customHeight="1" x14ac:dyDescent="0.3">
      <c r="A39" s="181" t="s">
        <v>143</v>
      </c>
      <c r="B39" s="196" t="s">
        <v>144</v>
      </c>
      <c r="C39" s="191">
        <f>SUM(C40:C42)</f>
        <v>38254</v>
      </c>
      <c r="D39" s="191">
        <f>SUM(D40:D42)</f>
        <v>45478</v>
      </c>
      <c r="E39" s="191">
        <f t="shared" ref="E39:T39" si="4">SUM(E40:E42)</f>
        <v>40914</v>
      </c>
      <c r="F39" s="191">
        <f t="shared" si="4"/>
        <v>45318</v>
      </c>
      <c r="G39" s="191">
        <f t="shared" si="4"/>
        <v>47764</v>
      </c>
      <c r="H39" s="191">
        <f t="shared" si="4"/>
        <v>43070</v>
      </c>
      <c r="I39" s="191">
        <f t="shared" si="4"/>
        <v>64087</v>
      </c>
      <c r="J39" s="191">
        <f t="shared" si="4"/>
        <v>44358</v>
      </c>
      <c r="K39" s="191">
        <f t="shared" si="4"/>
        <v>33649</v>
      </c>
      <c r="L39" s="191">
        <f t="shared" si="4"/>
        <v>26072</v>
      </c>
      <c r="M39" s="191">
        <f t="shared" si="4"/>
        <v>18305</v>
      </c>
      <c r="N39" s="191">
        <f t="shared" si="4"/>
        <v>13743</v>
      </c>
      <c r="O39" s="191">
        <f t="shared" si="4"/>
        <v>21639</v>
      </c>
      <c r="P39" s="191">
        <f t="shared" si="4"/>
        <v>13555</v>
      </c>
      <c r="Q39" s="191">
        <f t="shared" si="4"/>
        <v>9297</v>
      </c>
      <c r="R39" s="191">
        <f t="shared" si="4"/>
        <v>3878</v>
      </c>
      <c r="S39" s="191">
        <f t="shared" si="4"/>
        <v>3484</v>
      </c>
      <c r="T39" s="191">
        <f t="shared" si="4"/>
        <v>1907</v>
      </c>
      <c r="U39" s="191">
        <f t="shared" si="1"/>
        <v>277393</v>
      </c>
      <c r="V39" s="192">
        <f t="shared" si="1"/>
        <v>237379</v>
      </c>
      <c r="X39" s="557"/>
      <c r="Y39" s="481"/>
      <c r="Z39" s="480"/>
      <c r="AA39" s="480"/>
      <c r="AB39" s="480"/>
      <c r="AC39" s="480"/>
      <c r="AD39" s="480"/>
      <c r="AE39" s="480"/>
      <c r="AF39" s="480"/>
      <c r="AG39" s="480"/>
      <c r="AH39" s="480"/>
      <c r="AI39" s="480"/>
      <c r="AJ39" s="480"/>
      <c r="AK39" s="480"/>
      <c r="AL39" s="480"/>
      <c r="AM39" s="480"/>
      <c r="AN39" s="480"/>
      <c r="AO39" s="480"/>
      <c r="AP39" s="480"/>
      <c r="AQ39" s="480"/>
      <c r="AR39" s="522"/>
      <c r="AS39" s="481"/>
      <c r="AT39" s="522"/>
      <c r="AU39" s="522"/>
      <c r="AV39" s="522"/>
      <c r="AW39" s="522"/>
      <c r="AX39" s="522"/>
      <c r="AY39" s="522"/>
      <c r="AZ39" s="522"/>
      <c r="BA39" s="522"/>
      <c r="BB39" s="522"/>
      <c r="BC39" s="522"/>
      <c r="BD39" s="522"/>
      <c r="BE39" s="522"/>
      <c r="BF39" s="522"/>
      <c r="BG39" s="522"/>
      <c r="BH39" s="522"/>
      <c r="BI39" s="522"/>
      <c r="BJ39" s="522"/>
      <c r="BK39" s="522"/>
      <c r="BL39" s="15"/>
      <c r="BM39" s="535"/>
      <c r="BN39" s="535"/>
      <c r="BO39" s="535"/>
      <c r="BP39" s="535"/>
      <c r="BQ39" s="535"/>
      <c r="BR39" s="535"/>
      <c r="BS39" s="535"/>
      <c r="BT39" s="535"/>
      <c r="BU39" s="535"/>
      <c r="BV39" s="535"/>
    </row>
    <row r="40" spans="1:74" ht="30" customHeight="1" x14ac:dyDescent="0.25">
      <c r="A40" s="181"/>
      <c r="B40" s="197" t="s">
        <v>145</v>
      </c>
      <c r="C40" s="574">
        <v>8171</v>
      </c>
      <c r="D40" s="574">
        <v>1403</v>
      </c>
      <c r="E40" s="574">
        <v>8176</v>
      </c>
      <c r="F40" s="574">
        <v>1313</v>
      </c>
      <c r="G40" s="574">
        <v>9664</v>
      </c>
      <c r="H40" s="574">
        <v>1554</v>
      </c>
      <c r="I40" s="574">
        <v>13598</v>
      </c>
      <c r="J40" s="574">
        <v>2421</v>
      </c>
      <c r="K40" s="574">
        <v>4412</v>
      </c>
      <c r="L40" s="574">
        <v>1021</v>
      </c>
      <c r="M40" s="574">
        <v>2124</v>
      </c>
      <c r="N40" s="574">
        <v>753</v>
      </c>
      <c r="O40" s="574">
        <v>2948</v>
      </c>
      <c r="P40" s="574">
        <v>1057</v>
      </c>
      <c r="Q40" s="574">
        <v>538</v>
      </c>
      <c r="R40" s="574">
        <v>334</v>
      </c>
      <c r="S40" s="574">
        <v>0</v>
      </c>
      <c r="T40" s="574">
        <v>0</v>
      </c>
      <c r="U40" s="574">
        <f t="shared" si="1"/>
        <v>49631</v>
      </c>
      <c r="V40" s="187">
        <f t="shared" si="1"/>
        <v>9856</v>
      </c>
      <c r="W40" s="1"/>
      <c r="X40" s="479"/>
      <c r="Y40" s="479"/>
      <c r="Z40" s="480"/>
      <c r="AA40" s="480"/>
      <c r="AB40" s="480"/>
      <c r="AC40" s="480"/>
      <c r="AD40" s="480"/>
      <c r="AE40" s="480"/>
      <c r="AF40" s="480"/>
      <c r="AG40" s="480"/>
      <c r="AH40" s="480"/>
      <c r="AI40" s="480"/>
      <c r="AJ40" s="480"/>
      <c r="AK40" s="480"/>
      <c r="AL40" s="480"/>
      <c r="AM40" s="480"/>
      <c r="AN40" s="480"/>
      <c r="AO40" s="480"/>
      <c r="AP40" s="480"/>
      <c r="AQ40" s="480"/>
      <c r="AR40" s="522"/>
      <c r="AS40" s="479"/>
      <c r="AT40" s="522"/>
      <c r="AU40" s="522"/>
      <c r="AV40" s="522"/>
      <c r="AW40" s="522"/>
      <c r="AX40" s="522"/>
      <c r="AY40" s="522"/>
      <c r="AZ40" s="522"/>
      <c r="BA40" s="522"/>
      <c r="BB40" s="522"/>
      <c r="BC40" s="522"/>
      <c r="BD40" s="522"/>
      <c r="BE40" s="522"/>
      <c r="BF40" s="522"/>
      <c r="BG40" s="522"/>
      <c r="BH40" s="522"/>
      <c r="BI40" s="522"/>
      <c r="BJ40" s="522"/>
      <c r="BK40" s="522"/>
    </row>
    <row r="41" spans="1:74" ht="21" customHeight="1" x14ac:dyDescent="0.25">
      <c r="A41" s="181"/>
      <c r="B41" s="197" t="s">
        <v>146</v>
      </c>
      <c r="C41" s="574">
        <v>12563</v>
      </c>
      <c r="D41" s="574">
        <v>7433</v>
      </c>
      <c r="E41" s="574">
        <v>14784</v>
      </c>
      <c r="F41" s="574">
        <v>7504</v>
      </c>
      <c r="G41" s="574">
        <v>20228</v>
      </c>
      <c r="H41" s="574">
        <v>9102</v>
      </c>
      <c r="I41" s="574">
        <v>30489</v>
      </c>
      <c r="J41" s="574">
        <v>14202</v>
      </c>
      <c r="K41" s="574">
        <v>17609</v>
      </c>
      <c r="L41" s="574">
        <v>9306</v>
      </c>
      <c r="M41" s="574">
        <v>12868</v>
      </c>
      <c r="N41" s="574">
        <v>7089</v>
      </c>
      <c r="O41" s="574">
        <v>13666</v>
      </c>
      <c r="P41" s="574">
        <v>7307</v>
      </c>
      <c r="Q41" s="574">
        <v>3641</v>
      </c>
      <c r="R41" s="574">
        <v>1305</v>
      </c>
      <c r="S41" s="574">
        <v>0</v>
      </c>
      <c r="T41" s="574">
        <v>0</v>
      </c>
      <c r="U41" s="574">
        <f t="shared" si="1"/>
        <v>125848</v>
      </c>
      <c r="V41" s="187">
        <f t="shared" si="1"/>
        <v>63248</v>
      </c>
      <c r="W41" s="1"/>
      <c r="X41" s="479"/>
      <c r="Y41" s="479"/>
      <c r="Z41" s="480"/>
      <c r="AA41" s="480"/>
      <c r="AB41" s="480"/>
      <c r="AC41" s="480"/>
      <c r="AD41" s="480"/>
      <c r="AE41" s="480"/>
      <c r="AF41" s="480"/>
      <c r="AG41" s="480"/>
      <c r="AH41" s="480"/>
      <c r="AI41" s="480"/>
      <c r="AJ41" s="480"/>
      <c r="AK41" s="480"/>
      <c r="AL41" s="480"/>
      <c r="AM41" s="480"/>
      <c r="AN41" s="480"/>
      <c r="AO41" s="480"/>
      <c r="AP41" s="480"/>
      <c r="AQ41" s="480"/>
      <c r="AR41" s="522"/>
      <c r="AS41" s="479"/>
      <c r="AT41" s="522"/>
      <c r="AU41" s="522"/>
      <c r="AV41" s="522"/>
      <c r="AW41" s="522"/>
      <c r="AX41" s="522"/>
      <c r="AY41" s="522"/>
      <c r="AZ41" s="522"/>
      <c r="BA41" s="522"/>
      <c r="BB41" s="522"/>
      <c r="BC41" s="522"/>
      <c r="BD41" s="522"/>
      <c r="BE41" s="522"/>
      <c r="BF41" s="522"/>
      <c r="BG41" s="522"/>
      <c r="BH41" s="522"/>
      <c r="BI41" s="522"/>
      <c r="BJ41" s="522"/>
      <c r="BK41" s="522"/>
    </row>
    <row r="42" spans="1:74" ht="21" customHeight="1" x14ac:dyDescent="0.25">
      <c r="A42" s="181"/>
      <c r="B42" s="197" t="s">
        <v>147</v>
      </c>
      <c r="C42" s="574">
        <v>17520</v>
      </c>
      <c r="D42" s="574">
        <v>36642</v>
      </c>
      <c r="E42" s="574">
        <v>17954</v>
      </c>
      <c r="F42" s="574">
        <v>36501</v>
      </c>
      <c r="G42" s="574">
        <v>17872</v>
      </c>
      <c r="H42" s="574">
        <v>32414</v>
      </c>
      <c r="I42" s="574">
        <v>20000</v>
      </c>
      <c r="J42" s="574">
        <v>27735</v>
      </c>
      <c r="K42" s="574">
        <v>11628</v>
      </c>
      <c r="L42" s="574">
        <v>15745</v>
      </c>
      <c r="M42" s="574">
        <v>3313</v>
      </c>
      <c r="N42" s="574">
        <v>5901</v>
      </c>
      <c r="O42" s="574">
        <v>5025</v>
      </c>
      <c r="P42" s="574">
        <v>5191</v>
      </c>
      <c r="Q42" s="574">
        <v>5118</v>
      </c>
      <c r="R42" s="574">
        <v>2239</v>
      </c>
      <c r="S42" s="574">
        <v>3484</v>
      </c>
      <c r="T42" s="574">
        <v>1907</v>
      </c>
      <c r="U42" s="574">
        <f t="shared" si="1"/>
        <v>101914</v>
      </c>
      <c r="V42" s="187">
        <f t="shared" si="1"/>
        <v>164275</v>
      </c>
      <c r="W42" s="1"/>
      <c r="X42" s="479"/>
      <c r="Y42" s="479"/>
      <c r="Z42" s="480"/>
      <c r="AA42" s="480"/>
      <c r="AB42" s="480"/>
      <c r="AC42" s="480"/>
      <c r="AD42" s="480"/>
      <c r="AE42" s="480"/>
      <c r="AF42" s="480"/>
      <c r="AG42" s="480"/>
      <c r="AH42" s="480"/>
      <c r="AI42" s="480"/>
      <c r="AJ42" s="480"/>
      <c r="AK42" s="480"/>
      <c r="AL42" s="480"/>
      <c r="AM42" s="480"/>
      <c r="AN42" s="480"/>
      <c r="AO42" s="480"/>
      <c r="AP42" s="480"/>
      <c r="AQ42" s="480"/>
      <c r="AR42" s="522"/>
      <c r="AS42" s="479"/>
      <c r="AT42" s="522"/>
      <c r="AU42" s="522"/>
      <c r="AV42" s="522"/>
      <c r="AW42" s="522"/>
      <c r="AX42" s="522"/>
      <c r="AY42" s="522"/>
      <c r="AZ42" s="522"/>
      <c r="BA42" s="522"/>
      <c r="BB42" s="522"/>
      <c r="BC42" s="522"/>
      <c r="BD42" s="522"/>
      <c r="BE42" s="522"/>
      <c r="BF42" s="522"/>
      <c r="BG42" s="522"/>
      <c r="BH42" s="522"/>
      <c r="BI42" s="522"/>
      <c r="BJ42" s="522"/>
      <c r="BK42" s="522"/>
    </row>
    <row r="43" spans="1:74" ht="24.75" customHeight="1" x14ac:dyDescent="0.3">
      <c r="A43" s="181" t="s">
        <v>148</v>
      </c>
      <c r="B43" s="190" t="s">
        <v>149</v>
      </c>
      <c r="C43" s="191">
        <f>C46+C45+C44</f>
        <v>8861</v>
      </c>
      <c r="D43" s="191">
        <f>D46+D45+D44</f>
        <v>2176</v>
      </c>
      <c r="E43" s="191">
        <f t="shared" ref="E43:T43" si="5">E46+E45+E44</f>
        <v>11407</v>
      </c>
      <c r="F43" s="191">
        <f t="shared" si="5"/>
        <v>2089</v>
      </c>
      <c r="G43" s="191">
        <f t="shared" si="5"/>
        <v>16219</v>
      </c>
      <c r="H43" s="191">
        <f t="shared" si="5"/>
        <v>3127</v>
      </c>
      <c r="I43" s="191">
        <f t="shared" si="5"/>
        <v>33754</v>
      </c>
      <c r="J43" s="191">
        <f t="shared" si="5"/>
        <v>6902</v>
      </c>
      <c r="K43" s="191">
        <f t="shared" si="5"/>
        <v>25457</v>
      </c>
      <c r="L43" s="191">
        <f t="shared" si="5"/>
        <v>6144</v>
      </c>
      <c r="M43" s="191">
        <f t="shared" si="5"/>
        <v>28037</v>
      </c>
      <c r="N43" s="191">
        <f t="shared" si="5"/>
        <v>8264</v>
      </c>
      <c r="O43" s="191">
        <f t="shared" si="5"/>
        <v>32569</v>
      </c>
      <c r="P43" s="191">
        <f t="shared" si="5"/>
        <v>8810</v>
      </c>
      <c r="Q43" s="191">
        <f t="shared" si="5"/>
        <v>13415</v>
      </c>
      <c r="R43" s="191">
        <f t="shared" si="5"/>
        <v>4905</v>
      </c>
      <c r="S43" s="191">
        <f t="shared" si="5"/>
        <v>21295</v>
      </c>
      <c r="T43" s="191">
        <f t="shared" si="5"/>
        <v>8809</v>
      </c>
      <c r="U43" s="191">
        <f t="shared" si="1"/>
        <v>191014</v>
      </c>
      <c r="V43" s="192">
        <f t="shared" si="1"/>
        <v>51226</v>
      </c>
      <c r="W43" s="1"/>
      <c r="X43" s="558"/>
      <c r="Y43" s="481"/>
      <c r="Z43" s="480"/>
      <c r="AA43" s="480"/>
      <c r="AB43" s="480"/>
      <c r="AC43" s="480"/>
      <c r="AD43" s="480"/>
      <c r="AE43" s="480"/>
      <c r="AF43" s="480"/>
      <c r="AG43" s="480"/>
      <c r="AH43" s="480"/>
      <c r="AI43" s="480"/>
      <c r="AJ43" s="480"/>
      <c r="AK43" s="480"/>
      <c r="AL43" s="480"/>
      <c r="AM43" s="480"/>
      <c r="AN43" s="480"/>
      <c r="AO43" s="480"/>
      <c r="AP43" s="480"/>
      <c r="AQ43" s="480"/>
      <c r="AR43" s="522"/>
      <c r="AS43" s="481"/>
      <c r="AT43" s="522"/>
      <c r="AU43" s="522"/>
      <c r="AV43" s="522"/>
      <c r="AW43" s="522"/>
      <c r="AX43" s="522"/>
      <c r="AY43" s="522"/>
      <c r="AZ43" s="522"/>
      <c r="BA43" s="522"/>
      <c r="BB43" s="522"/>
      <c r="BC43" s="522"/>
      <c r="BD43" s="522"/>
      <c r="BE43" s="522"/>
      <c r="BF43" s="522"/>
      <c r="BG43" s="522"/>
      <c r="BH43" s="522"/>
      <c r="BI43" s="522"/>
      <c r="BJ43" s="522"/>
      <c r="BK43" s="522"/>
    </row>
    <row r="44" spans="1:74" ht="21" customHeight="1" x14ac:dyDescent="0.25">
      <c r="A44" s="181"/>
      <c r="B44" s="185" t="s">
        <v>150</v>
      </c>
      <c r="C44" s="574">
        <v>6504</v>
      </c>
      <c r="D44" s="574">
        <v>928</v>
      </c>
      <c r="E44" s="574">
        <v>8105</v>
      </c>
      <c r="F44" s="574">
        <v>995</v>
      </c>
      <c r="G44" s="574">
        <v>11708</v>
      </c>
      <c r="H44" s="574">
        <v>1371</v>
      </c>
      <c r="I44" s="574">
        <v>22918</v>
      </c>
      <c r="J44" s="574">
        <v>2638</v>
      </c>
      <c r="K44" s="574">
        <v>16388</v>
      </c>
      <c r="L44" s="574">
        <v>2277</v>
      </c>
      <c r="M44" s="574">
        <v>15548</v>
      </c>
      <c r="N44" s="574">
        <v>2840</v>
      </c>
      <c r="O44" s="574">
        <v>16309</v>
      </c>
      <c r="P44" s="574">
        <v>3223</v>
      </c>
      <c r="Q44" s="574">
        <v>5885</v>
      </c>
      <c r="R44" s="574">
        <v>2137</v>
      </c>
      <c r="S44" s="574">
        <v>11447</v>
      </c>
      <c r="T44" s="574">
        <v>3668</v>
      </c>
      <c r="U44" s="574">
        <f t="shared" si="1"/>
        <v>114812</v>
      </c>
      <c r="V44" s="187">
        <f t="shared" si="1"/>
        <v>20077</v>
      </c>
      <c r="W44" s="1"/>
      <c r="X44" s="479"/>
      <c r="Y44" s="479"/>
      <c r="Z44" s="480"/>
      <c r="AA44" s="480"/>
      <c r="AB44" s="480"/>
      <c r="AC44" s="480"/>
      <c r="AD44" s="480"/>
      <c r="AE44" s="480"/>
      <c r="AF44" s="480"/>
      <c r="AG44" s="480"/>
      <c r="AH44" s="480"/>
      <c r="AI44" s="480"/>
      <c r="AJ44" s="480"/>
      <c r="AK44" s="480"/>
      <c r="AL44" s="480"/>
      <c r="AM44" s="480"/>
      <c r="AN44" s="480"/>
      <c r="AO44" s="480"/>
      <c r="AP44" s="480"/>
      <c r="AQ44" s="480"/>
      <c r="AR44" s="522"/>
      <c r="AS44" s="479"/>
      <c r="AT44" s="522"/>
      <c r="AU44" s="522"/>
      <c r="AV44" s="522"/>
      <c r="AW44" s="522"/>
      <c r="AX44" s="522"/>
      <c r="AY44" s="522"/>
      <c r="AZ44" s="522"/>
      <c r="BA44" s="522"/>
      <c r="BB44" s="522"/>
      <c r="BC44" s="522"/>
      <c r="BD44" s="522"/>
      <c r="BE44" s="522"/>
      <c r="BF44" s="522"/>
      <c r="BG44" s="522"/>
      <c r="BH44" s="522"/>
      <c r="BI44" s="522"/>
      <c r="BJ44" s="522"/>
      <c r="BK44" s="522"/>
    </row>
    <row r="45" spans="1:74" s="323" customFormat="1" ht="21" customHeight="1" x14ac:dyDescent="0.25">
      <c r="A45" s="181"/>
      <c r="B45" s="185" t="s">
        <v>151</v>
      </c>
      <c r="C45" s="574">
        <v>1289</v>
      </c>
      <c r="D45" s="574">
        <v>655</v>
      </c>
      <c r="E45" s="574">
        <v>2125</v>
      </c>
      <c r="F45" s="574">
        <v>887</v>
      </c>
      <c r="G45" s="574">
        <v>3157</v>
      </c>
      <c r="H45" s="574">
        <v>1495</v>
      </c>
      <c r="I45" s="574">
        <v>7400</v>
      </c>
      <c r="J45" s="574">
        <v>2930</v>
      </c>
      <c r="K45" s="574">
        <v>5486</v>
      </c>
      <c r="L45" s="574">
        <v>2583</v>
      </c>
      <c r="M45" s="574">
        <v>7292</v>
      </c>
      <c r="N45" s="574">
        <v>3460</v>
      </c>
      <c r="O45" s="574">
        <v>12435</v>
      </c>
      <c r="P45" s="574">
        <v>4195</v>
      </c>
      <c r="Q45" s="574">
        <v>3859</v>
      </c>
      <c r="R45" s="574">
        <v>1507</v>
      </c>
      <c r="S45" s="574">
        <v>7895</v>
      </c>
      <c r="T45" s="574">
        <v>4045</v>
      </c>
      <c r="U45" s="574">
        <f t="shared" si="1"/>
        <v>50938</v>
      </c>
      <c r="V45" s="187">
        <f t="shared" si="1"/>
        <v>21757</v>
      </c>
      <c r="X45" s="479"/>
      <c r="Y45" s="479"/>
      <c r="Z45" s="480"/>
      <c r="AA45" s="480"/>
      <c r="AB45" s="480"/>
      <c r="AC45" s="480"/>
      <c r="AD45" s="480"/>
      <c r="AE45" s="480"/>
      <c r="AF45" s="480"/>
      <c r="AG45" s="480"/>
      <c r="AH45" s="480"/>
      <c r="AI45" s="480"/>
      <c r="AJ45" s="480"/>
      <c r="AK45" s="480"/>
      <c r="AL45" s="480"/>
      <c r="AM45" s="480"/>
      <c r="AN45" s="480"/>
      <c r="AO45" s="480"/>
      <c r="AP45" s="480"/>
      <c r="AQ45" s="480"/>
      <c r="AR45" s="478"/>
      <c r="AS45" s="479"/>
      <c r="AT45" s="522"/>
      <c r="AU45" s="522"/>
      <c r="AV45" s="522"/>
      <c r="AW45" s="522"/>
      <c r="AX45" s="522"/>
      <c r="AY45" s="522"/>
      <c r="AZ45" s="522"/>
      <c r="BA45" s="522"/>
      <c r="BB45" s="522"/>
      <c r="BC45" s="522"/>
      <c r="BD45" s="522"/>
      <c r="BE45" s="522"/>
      <c r="BF45" s="522"/>
      <c r="BG45" s="522"/>
      <c r="BH45" s="522"/>
      <c r="BI45" s="522"/>
      <c r="BJ45" s="522"/>
      <c r="BK45" s="522"/>
      <c r="BL45" s="478"/>
      <c r="BM45" s="478"/>
      <c r="BN45" s="478"/>
      <c r="BO45" s="478"/>
      <c r="BP45" s="478"/>
      <c r="BQ45" s="478"/>
      <c r="BR45" s="478"/>
      <c r="BS45" s="478"/>
      <c r="BT45" s="478"/>
      <c r="BU45" s="478"/>
      <c r="BV45" s="478"/>
    </row>
    <row r="46" spans="1:74" s="323" customFormat="1" ht="21" customHeight="1" x14ac:dyDescent="0.25">
      <c r="A46" s="181"/>
      <c r="B46" s="185" t="s">
        <v>152</v>
      </c>
      <c r="C46" s="574">
        <v>1068</v>
      </c>
      <c r="D46" s="574">
        <v>593</v>
      </c>
      <c r="E46" s="574">
        <v>1177</v>
      </c>
      <c r="F46" s="574">
        <v>207</v>
      </c>
      <c r="G46" s="574">
        <v>1354</v>
      </c>
      <c r="H46" s="574">
        <v>261</v>
      </c>
      <c r="I46" s="574">
        <v>3436</v>
      </c>
      <c r="J46" s="574">
        <v>1334</v>
      </c>
      <c r="K46" s="574">
        <v>3583</v>
      </c>
      <c r="L46" s="574">
        <v>1284</v>
      </c>
      <c r="M46" s="574">
        <v>5197</v>
      </c>
      <c r="N46" s="574">
        <v>1964</v>
      </c>
      <c r="O46" s="574">
        <v>3825</v>
      </c>
      <c r="P46" s="574">
        <v>1392</v>
      </c>
      <c r="Q46" s="574">
        <v>3671</v>
      </c>
      <c r="R46" s="574">
        <v>1261</v>
      </c>
      <c r="S46" s="574">
        <v>1953</v>
      </c>
      <c r="T46" s="574">
        <v>1096</v>
      </c>
      <c r="U46" s="574">
        <f t="shared" si="1"/>
        <v>25264</v>
      </c>
      <c r="V46" s="187">
        <f t="shared" si="1"/>
        <v>9392</v>
      </c>
      <c r="X46" s="479"/>
      <c r="Y46" s="479"/>
      <c r="Z46" s="480"/>
      <c r="AA46" s="480"/>
      <c r="AB46" s="480"/>
      <c r="AC46" s="480"/>
      <c r="AD46" s="480"/>
      <c r="AE46" s="480"/>
      <c r="AF46" s="480"/>
      <c r="AG46" s="480"/>
      <c r="AH46" s="480"/>
      <c r="AI46" s="480"/>
      <c r="AJ46" s="480"/>
      <c r="AK46" s="480"/>
      <c r="AL46" s="480"/>
      <c r="AM46" s="480"/>
      <c r="AN46" s="480"/>
      <c r="AO46" s="480"/>
      <c r="AP46" s="480"/>
      <c r="AQ46" s="480"/>
      <c r="AR46" s="478"/>
      <c r="AS46" s="479"/>
      <c r="AT46" s="522"/>
      <c r="AU46" s="522"/>
      <c r="AV46" s="522"/>
      <c r="AW46" s="522"/>
      <c r="AX46" s="522"/>
      <c r="AY46" s="522"/>
      <c r="AZ46" s="522"/>
      <c r="BA46" s="522"/>
      <c r="BB46" s="522"/>
      <c r="BC46" s="522"/>
      <c r="BD46" s="522"/>
      <c r="BE46" s="522"/>
      <c r="BF46" s="522"/>
      <c r="BG46" s="522"/>
      <c r="BH46" s="522"/>
      <c r="BI46" s="522"/>
      <c r="BJ46" s="522"/>
      <c r="BK46" s="522"/>
      <c r="BL46" s="478"/>
      <c r="BM46" s="478"/>
      <c r="BN46" s="478"/>
      <c r="BO46" s="478"/>
      <c r="BP46" s="478"/>
      <c r="BQ46" s="478"/>
      <c r="BR46" s="478"/>
      <c r="BS46" s="478"/>
      <c r="BT46" s="478"/>
      <c r="BU46" s="478"/>
      <c r="BV46" s="478"/>
    </row>
    <row r="47" spans="1:74" s="323" customFormat="1" ht="24.75" customHeight="1" x14ac:dyDescent="0.25">
      <c r="A47" s="181" t="s">
        <v>153</v>
      </c>
      <c r="B47" s="190" t="s">
        <v>154</v>
      </c>
      <c r="C47" s="191">
        <v>16567</v>
      </c>
      <c r="D47" s="191">
        <v>17103</v>
      </c>
      <c r="E47" s="191">
        <v>18152</v>
      </c>
      <c r="F47" s="191">
        <v>16231</v>
      </c>
      <c r="G47" s="191">
        <v>18675</v>
      </c>
      <c r="H47" s="191">
        <v>15209</v>
      </c>
      <c r="I47" s="191">
        <v>14126</v>
      </c>
      <c r="J47" s="191">
        <v>11729</v>
      </c>
      <c r="K47" s="191">
        <v>3751</v>
      </c>
      <c r="L47" s="191">
        <v>3878</v>
      </c>
      <c r="M47" s="191">
        <v>2341</v>
      </c>
      <c r="N47" s="191">
        <v>2410</v>
      </c>
      <c r="O47" s="191">
        <v>1244</v>
      </c>
      <c r="P47" s="191">
        <v>1624</v>
      </c>
      <c r="Q47" s="191">
        <v>611</v>
      </c>
      <c r="R47" s="191">
        <v>611</v>
      </c>
      <c r="S47" s="191">
        <v>2019</v>
      </c>
      <c r="T47" s="191">
        <v>2266</v>
      </c>
      <c r="U47" s="191">
        <f t="shared" si="1"/>
        <v>77486</v>
      </c>
      <c r="V47" s="192">
        <f t="shared" si="1"/>
        <v>71061</v>
      </c>
      <c r="X47" s="479"/>
      <c r="Y47" s="479"/>
      <c r="Z47" s="480"/>
      <c r="AA47" s="480"/>
      <c r="AB47" s="480"/>
      <c r="AC47" s="480"/>
      <c r="AD47" s="480"/>
      <c r="AE47" s="480"/>
      <c r="AF47" s="480"/>
      <c r="AG47" s="480"/>
      <c r="AH47" s="480"/>
      <c r="AI47" s="480"/>
      <c r="AJ47" s="480"/>
      <c r="AK47" s="480"/>
      <c r="AL47" s="480"/>
      <c r="AM47" s="480"/>
      <c r="AN47" s="480"/>
      <c r="AO47" s="480"/>
      <c r="AP47" s="480"/>
      <c r="AQ47" s="480"/>
      <c r="AR47" s="478"/>
      <c r="AS47" s="479"/>
      <c r="AT47" s="522"/>
      <c r="AU47" s="522"/>
      <c r="AV47" s="522"/>
      <c r="AW47" s="522"/>
      <c r="AX47" s="522"/>
      <c r="AY47" s="522"/>
      <c r="AZ47" s="522"/>
      <c r="BA47" s="522"/>
      <c r="BB47" s="522"/>
      <c r="BC47" s="522"/>
      <c r="BD47" s="522"/>
      <c r="BE47" s="522"/>
      <c r="BF47" s="522"/>
      <c r="BG47" s="522"/>
      <c r="BH47" s="522"/>
      <c r="BI47" s="522"/>
      <c r="BJ47" s="522"/>
      <c r="BK47" s="522"/>
      <c r="BL47" s="478"/>
      <c r="BM47" s="478"/>
      <c r="BN47" s="478"/>
      <c r="BO47" s="478"/>
      <c r="BP47" s="478"/>
      <c r="BQ47" s="478"/>
      <c r="BR47" s="478"/>
      <c r="BS47" s="478"/>
      <c r="BT47" s="478"/>
      <c r="BU47" s="478"/>
      <c r="BV47" s="478"/>
    </row>
    <row r="48" spans="1:74" s="350" customFormat="1" ht="24.75" customHeight="1" x14ac:dyDescent="0.3">
      <c r="A48" s="181" t="s">
        <v>155</v>
      </c>
      <c r="B48" s="190" t="s">
        <v>156</v>
      </c>
      <c r="C48" s="191">
        <f>SUM(C49:C52)</f>
        <v>5421</v>
      </c>
      <c r="D48" s="191">
        <f>SUM(D49:D52)</f>
        <v>3044</v>
      </c>
      <c r="E48" s="191">
        <f t="shared" ref="E48:T48" si="6">SUM(E49:E52)</f>
        <v>5686</v>
      </c>
      <c r="F48" s="191">
        <f t="shared" si="6"/>
        <v>2569</v>
      </c>
      <c r="G48" s="191">
        <f t="shared" si="6"/>
        <v>8435</v>
      </c>
      <c r="H48" s="191">
        <f t="shared" si="6"/>
        <v>3716</v>
      </c>
      <c r="I48" s="191">
        <f t="shared" si="6"/>
        <v>14016</v>
      </c>
      <c r="J48" s="191">
        <f t="shared" si="6"/>
        <v>5706</v>
      </c>
      <c r="K48" s="191">
        <f t="shared" si="6"/>
        <v>9795</v>
      </c>
      <c r="L48" s="191">
        <f t="shared" si="6"/>
        <v>3932</v>
      </c>
      <c r="M48" s="191">
        <f t="shared" si="6"/>
        <v>12149</v>
      </c>
      <c r="N48" s="191">
        <f t="shared" si="6"/>
        <v>5456</v>
      </c>
      <c r="O48" s="191">
        <f t="shared" si="6"/>
        <v>14177</v>
      </c>
      <c r="P48" s="191">
        <f t="shared" si="6"/>
        <v>5719</v>
      </c>
      <c r="Q48" s="191">
        <f t="shared" si="6"/>
        <v>6384</v>
      </c>
      <c r="R48" s="191">
        <f t="shared" si="6"/>
        <v>3055</v>
      </c>
      <c r="S48" s="191">
        <f t="shared" si="6"/>
        <v>10383</v>
      </c>
      <c r="T48" s="191">
        <f t="shared" si="6"/>
        <v>5918</v>
      </c>
      <c r="U48" s="191">
        <f t="shared" si="1"/>
        <v>86446</v>
      </c>
      <c r="V48" s="192">
        <f t="shared" si="1"/>
        <v>39115</v>
      </c>
      <c r="X48" s="479"/>
      <c r="Y48" s="481"/>
      <c r="Z48" s="480"/>
      <c r="AA48" s="480"/>
      <c r="AB48" s="480"/>
      <c r="AC48" s="480"/>
      <c r="AD48" s="480"/>
      <c r="AE48" s="480"/>
      <c r="AF48" s="480"/>
      <c r="AG48" s="480"/>
      <c r="AH48" s="480"/>
      <c r="AI48" s="480"/>
      <c r="AJ48" s="480"/>
      <c r="AK48" s="480"/>
      <c r="AL48" s="480"/>
      <c r="AM48" s="480"/>
      <c r="AN48" s="480"/>
      <c r="AO48" s="480"/>
      <c r="AP48" s="480"/>
      <c r="AQ48" s="480"/>
      <c r="AR48" s="522"/>
      <c r="AS48" s="481"/>
      <c r="AT48" s="522"/>
      <c r="AU48" s="522"/>
      <c r="AV48" s="522"/>
      <c r="AW48" s="522"/>
      <c r="AX48" s="522"/>
      <c r="AY48" s="522"/>
      <c r="AZ48" s="522"/>
      <c r="BA48" s="522"/>
      <c r="BB48" s="522"/>
      <c r="BC48" s="522"/>
      <c r="BD48" s="522"/>
      <c r="BE48" s="522"/>
      <c r="BF48" s="522"/>
      <c r="BG48" s="522"/>
      <c r="BH48" s="522"/>
      <c r="BI48" s="522"/>
      <c r="BJ48" s="522"/>
      <c r="BK48" s="522"/>
      <c r="BL48" s="15"/>
      <c r="BM48" s="482"/>
      <c r="BN48" s="482"/>
      <c r="BO48" s="482"/>
      <c r="BP48" s="482"/>
      <c r="BQ48" s="482"/>
      <c r="BR48" s="482"/>
      <c r="BS48" s="482"/>
      <c r="BT48" s="482"/>
      <c r="BU48" s="482"/>
      <c r="BV48" s="482"/>
    </row>
    <row r="49" spans="1:74" ht="21" customHeight="1" x14ac:dyDescent="0.25">
      <c r="A49" s="181"/>
      <c r="B49" s="185" t="s">
        <v>157</v>
      </c>
      <c r="C49" s="574">
        <v>264</v>
      </c>
      <c r="D49" s="574">
        <v>280</v>
      </c>
      <c r="E49" s="574">
        <v>243</v>
      </c>
      <c r="F49" s="574">
        <v>270</v>
      </c>
      <c r="G49" s="574">
        <v>263</v>
      </c>
      <c r="H49" s="574">
        <v>425</v>
      </c>
      <c r="I49" s="574">
        <v>285</v>
      </c>
      <c r="J49" s="574">
        <v>344</v>
      </c>
      <c r="K49" s="574">
        <v>213</v>
      </c>
      <c r="L49" s="574">
        <v>325</v>
      </c>
      <c r="M49" s="574">
        <v>577</v>
      </c>
      <c r="N49" s="574">
        <v>563</v>
      </c>
      <c r="O49" s="574">
        <v>1234</v>
      </c>
      <c r="P49" s="574">
        <v>876</v>
      </c>
      <c r="Q49" s="574">
        <v>324</v>
      </c>
      <c r="R49" s="574">
        <v>209</v>
      </c>
      <c r="S49" s="574">
        <v>0</v>
      </c>
      <c r="T49" s="574">
        <v>0</v>
      </c>
      <c r="U49" s="574">
        <f t="shared" si="1"/>
        <v>3403</v>
      </c>
      <c r="V49" s="187">
        <f t="shared" si="1"/>
        <v>3292</v>
      </c>
      <c r="W49" s="1"/>
      <c r="X49" s="479"/>
      <c r="Y49" s="479"/>
      <c r="Z49" s="480"/>
      <c r="AA49" s="480"/>
      <c r="AB49" s="480"/>
      <c r="AC49" s="480"/>
      <c r="AD49" s="480"/>
      <c r="AE49" s="480"/>
      <c r="AF49" s="480"/>
      <c r="AG49" s="480"/>
      <c r="AH49" s="480"/>
      <c r="AI49" s="480"/>
      <c r="AJ49" s="480"/>
      <c r="AK49" s="480"/>
      <c r="AL49" s="480"/>
      <c r="AM49" s="480"/>
      <c r="AN49" s="480"/>
      <c r="AO49" s="480"/>
      <c r="AP49" s="480"/>
      <c r="AQ49" s="480"/>
      <c r="AR49" s="522"/>
      <c r="AS49" s="479"/>
      <c r="AT49" s="522"/>
      <c r="AU49" s="522"/>
      <c r="AV49" s="522"/>
      <c r="AW49" s="522"/>
      <c r="AX49" s="522"/>
      <c r="AY49" s="522"/>
      <c r="AZ49" s="522"/>
      <c r="BA49" s="522"/>
      <c r="BB49" s="522"/>
      <c r="BC49" s="522"/>
      <c r="BD49" s="522"/>
      <c r="BE49" s="522"/>
      <c r="BF49" s="522"/>
      <c r="BG49" s="522"/>
      <c r="BH49" s="522"/>
      <c r="BI49" s="522"/>
      <c r="BJ49" s="522"/>
      <c r="BK49" s="522"/>
    </row>
    <row r="50" spans="1:74" s="349" customFormat="1" ht="21" customHeight="1" x14ac:dyDescent="0.25">
      <c r="A50" s="181"/>
      <c r="B50" s="185" t="s">
        <v>158</v>
      </c>
      <c r="C50" s="574">
        <v>502</v>
      </c>
      <c r="D50" s="574">
        <v>483</v>
      </c>
      <c r="E50" s="574">
        <v>528</v>
      </c>
      <c r="F50" s="574">
        <v>412</v>
      </c>
      <c r="G50" s="574">
        <v>556</v>
      </c>
      <c r="H50" s="574">
        <v>461</v>
      </c>
      <c r="I50" s="574">
        <v>967</v>
      </c>
      <c r="J50" s="574">
        <v>749</v>
      </c>
      <c r="K50" s="574">
        <v>612</v>
      </c>
      <c r="L50" s="574">
        <v>445</v>
      </c>
      <c r="M50" s="574">
        <v>353</v>
      </c>
      <c r="N50" s="574">
        <v>371</v>
      </c>
      <c r="O50" s="574">
        <v>539</v>
      </c>
      <c r="P50" s="574">
        <v>310</v>
      </c>
      <c r="Q50" s="574">
        <v>573</v>
      </c>
      <c r="R50" s="574">
        <v>666</v>
      </c>
      <c r="S50" s="574">
        <v>1915</v>
      </c>
      <c r="T50" s="574">
        <v>1398</v>
      </c>
      <c r="U50" s="574">
        <f t="shared" si="1"/>
        <v>6545</v>
      </c>
      <c r="V50" s="187">
        <f t="shared" si="1"/>
        <v>5295</v>
      </c>
      <c r="X50" s="479"/>
      <c r="Y50" s="479"/>
      <c r="Z50" s="480"/>
      <c r="AA50" s="480"/>
      <c r="AB50" s="480"/>
      <c r="AC50" s="480"/>
      <c r="AD50" s="480"/>
      <c r="AE50" s="480"/>
      <c r="AF50" s="480"/>
      <c r="AG50" s="480"/>
      <c r="AH50" s="480"/>
      <c r="AI50" s="480"/>
      <c r="AJ50" s="480"/>
      <c r="AK50" s="480"/>
      <c r="AL50" s="480"/>
      <c r="AM50" s="480"/>
      <c r="AN50" s="480"/>
      <c r="AO50" s="480"/>
      <c r="AP50" s="480"/>
      <c r="AQ50" s="480"/>
      <c r="AR50" s="522"/>
      <c r="AS50" s="479"/>
      <c r="AT50" s="522"/>
      <c r="AU50" s="522"/>
      <c r="AV50" s="522"/>
      <c r="AW50" s="522"/>
      <c r="AX50" s="522"/>
      <c r="AY50" s="522"/>
      <c r="AZ50" s="522"/>
      <c r="BA50" s="522"/>
      <c r="BB50" s="522"/>
      <c r="BC50" s="522"/>
      <c r="BD50" s="522"/>
      <c r="BE50" s="522"/>
      <c r="BF50" s="522"/>
      <c r="BG50" s="522"/>
      <c r="BH50" s="522"/>
      <c r="BI50" s="522"/>
      <c r="BJ50" s="522"/>
      <c r="BK50" s="522"/>
      <c r="BL50" s="535"/>
      <c r="BM50" s="535"/>
      <c r="BN50" s="535"/>
      <c r="BO50" s="535"/>
      <c r="BP50" s="535"/>
      <c r="BQ50" s="535"/>
      <c r="BR50" s="535"/>
      <c r="BS50" s="535"/>
      <c r="BT50" s="535"/>
      <c r="BU50" s="535"/>
      <c r="BV50" s="535"/>
    </row>
    <row r="51" spans="1:74" s="323" customFormat="1" ht="21" customHeight="1" x14ac:dyDescent="0.25">
      <c r="A51" s="181"/>
      <c r="B51" s="185" t="s">
        <v>159</v>
      </c>
      <c r="C51" s="574">
        <v>349</v>
      </c>
      <c r="D51" s="574">
        <v>115</v>
      </c>
      <c r="E51" s="574">
        <v>428</v>
      </c>
      <c r="F51" s="574">
        <v>135</v>
      </c>
      <c r="G51" s="574">
        <v>536</v>
      </c>
      <c r="H51" s="574">
        <v>166</v>
      </c>
      <c r="I51" s="574">
        <v>861</v>
      </c>
      <c r="J51" s="574">
        <v>267</v>
      </c>
      <c r="K51" s="574">
        <v>677</v>
      </c>
      <c r="L51" s="574">
        <v>241</v>
      </c>
      <c r="M51" s="574">
        <v>1002</v>
      </c>
      <c r="N51" s="574">
        <v>329</v>
      </c>
      <c r="O51" s="574">
        <v>2575</v>
      </c>
      <c r="P51" s="574">
        <v>1185</v>
      </c>
      <c r="Q51" s="574">
        <v>0</v>
      </c>
      <c r="R51" s="574">
        <v>0</v>
      </c>
      <c r="S51" s="574">
        <v>5602</v>
      </c>
      <c r="T51" s="574">
        <v>3365</v>
      </c>
      <c r="U51" s="574">
        <f t="shared" si="1"/>
        <v>12030</v>
      </c>
      <c r="V51" s="187">
        <f t="shared" si="1"/>
        <v>5803</v>
      </c>
      <c r="X51" s="479"/>
      <c r="Y51" s="479"/>
      <c r="Z51" s="480"/>
      <c r="AA51" s="480"/>
      <c r="AB51" s="480"/>
      <c r="AC51" s="480"/>
      <c r="AD51" s="480"/>
      <c r="AE51" s="480"/>
      <c r="AF51" s="480"/>
      <c r="AG51" s="480"/>
      <c r="AH51" s="480"/>
      <c r="AI51" s="480"/>
      <c r="AJ51" s="480"/>
      <c r="AK51" s="480"/>
      <c r="AL51" s="480"/>
      <c r="AM51" s="480"/>
      <c r="AN51" s="480"/>
      <c r="AO51" s="480"/>
      <c r="AP51" s="480"/>
      <c r="AQ51" s="480"/>
      <c r="AR51" s="478"/>
      <c r="AS51" s="479"/>
      <c r="AT51" s="522"/>
      <c r="AU51" s="522"/>
      <c r="AV51" s="522"/>
      <c r="AW51" s="522"/>
      <c r="AX51" s="522"/>
      <c r="AY51" s="522"/>
      <c r="AZ51" s="522"/>
      <c r="BA51" s="522"/>
      <c r="BB51" s="522"/>
      <c r="BC51" s="522"/>
      <c r="BD51" s="522"/>
      <c r="BE51" s="522"/>
      <c r="BF51" s="522"/>
      <c r="BG51" s="522"/>
      <c r="BH51" s="522"/>
      <c r="BI51" s="522"/>
      <c r="BJ51" s="522"/>
      <c r="BK51" s="522"/>
      <c r="BL51" s="478"/>
      <c r="BM51" s="478"/>
      <c r="BN51" s="478"/>
      <c r="BO51" s="478"/>
      <c r="BP51" s="478"/>
      <c r="BQ51" s="478"/>
      <c r="BR51" s="478"/>
      <c r="BS51" s="478"/>
      <c r="BT51" s="478"/>
      <c r="BU51" s="478"/>
      <c r="BV51" s="478"/>
    </row>
    <row r="52" spans="1:74" s="323" customFormat="1" ht="21" customHeight="1" x14ac:dyDescent="0.25">
      <c r="A52" s="181"/>
      <c r="B52" s="197" t="s">
        <v>160</v>
      </c>
      <c r="C52" s="574">
        <v>4306</v>
      </c>
      <c r="D52" s="574">
        <v>2166</v>
      </c>
      <c r="E52" s="574">
        <v>4487</v>
      </c>
      <c r="F52" s="574">
        <v>1752</v>
      </c>
      <c r="G52" s="574">
        <v>7080</v>
      </c>
      <c r="H52" s="574">
        <v>2664</v>
      </c>
      <c r="I52" s="574">
        <v>11903</v>
      </c>
      <c r="J52" s="574">
        <v>4346</v>
      </c>
      <c r="K52" s="574">
        <v>8293</v>
      </c>
      <c r="L52" s="574">
        <v>2921</v>
      </c>
      <c r="M52" s="574">
        <v>10217</v>
      </c>
      <c r="N52" s="574">
        <v>4193</v>
      </c>
      <c r="O52" s="574">
        <v>9829</v>
      </c>
      <c r="P52" s="574">
        <v>3348</v>
      </c>
      <c r="Q52" s="574">
        <v>5487</v>
      </c>
      <c r="R52" s="574">
        <v>2180</v>
      </c>
      <c r="S52" s="574">
        <v>2866</v>
      </c>
      <c r="T52" s="574">
        <v>1155</v>
      </c>
      <c r="U52" s="574">
        <f t="shared" si="1"/>
        <v>64468</v>
      </c>
      <c r="V52" s="187">
        <f t="shared" si="1"/>
        <v>24725</v>
      </c>
      <c r="X52" s="479"/>
      <c r="Y52" s="479"/>
      <c r="Z52" s="480"/>
      <c r="AA52" s="480"/>
      <c r="AB52" s="480"/>
      <c r="AC52" s="480"/>
      <c r="AD52" s="480"/>
      <c r="AE52" s="480"/>
      <c r="AF52" s="480"/>
      <c r="AG52" s="480"/>
      <c r="AH52" s="480"/>
      <c r="AI52" s="480"/>
      <c r="AJ52" s="480"/>
      <c r="AK52" s="480"/>
      <c r="AL52" s="480"/>
      <c r="AM52" s="480"/>
      <c r="AN52" s="480"/>
      <c r="AO52" s="480"/>
      <c r="AP52" s="480"/>
      <c r="AQ52" s="480"/>
      <c r="AR52" s="478"/>
      <c r="AS52" s="479"/>
      <c r="AT52" s="522"/>
      <c r="AU52" s="522"/>
      <c r="AV52" s="522"/>
      <c r="AW52" s="522"/>
      <c r="AX52" s="522"/>
      <c r="AY52" s="522"/>
      <c r="AZ52" s="522"/>
      <c r="BA52" s="522"/>
      <c r="BB52" s="522"/>
      <c r="BC52" s="522"/>
      <c r="BD52" s="522"/>
      <c r="BE52" s="522"/>
      <c r="BF52" s="522"/>
      <c r="BG52" s="522"/>
      <c r="BH52" s="522"/>
      <c r="BI52" s="522"/>
      <c r="BJ52" s="522"/>
      <c r="BK52" s="522"/>
      <c r="BL52" s="478"/>
      <c r="BM52" s="478"/>
      <c r="BN52" s="478"/>
      <c r="BO52" s="478"/>
      <c r="BP52" s="478"/>
      <c r="BQ52" s="478"/>
      <c r="BR52" s="478"/>
      <c r="BS52" s="478"/>
      <c r="BT52" s="478"/>
      <c r="BU52" s="478"/>
      <c r="BV52" s="478"/>
    </row>
    <row r="53" spans="1:74" ht="24.75" customHeight="1" x14ac:dyDescent="0.25">
      <c r="A53" s="181" t="s">
        <v>161</v>
      </c>
      <c r="B53" s="190" t="s">
        <v>162</v>
      </c>
      <c r="C53" s="191">
        <v>4366</v>
      </c>
      <c r="D53" s="191">
        <v>7945</v>
      </c>
      <c r="E53" s="191">
        <v>4541</v>
      </c>
      <c r="F53" s="191">
        <v>6653</v>
      </c>
      <c r="G53" s="191">
        <v>4753</v>
      </c>
      <c r="H53" s="191">
        <v>6206</v>
      </c>
      <c r="I53" s="191">
        <v>5189</v>
      </c>
      <c r="J53" s="191">
        <v>5762</v>
      </c>
      <c r="K53" s="191">
        <v>4374</v>
      </c>
      <c r="L53" s="191">
        <v>4544</v>
      </c>
      <c r="M53" s="191">
        <v>4192</v>
      </c>
      <c r="N53" s="191">
        <v>4696</v>
      </c>
      <c r="O53" s="191">
        <v>7472</v>
      </c>
      <c r="P53" s="191">
        <v>7366</v>
      </c>
      <c r="Q53" s="191">
        <v>7439</v>
      </c>
      <c r="R53" s="191">
        <v>8200</v>
      </c>
      <c r="S53" s="191">
        <v>12849</v>
      </c>
      <c r="T53" s="191">
        <v>12108</v>
      </c>
      <c r="U53" s="191">
        <f t="shared" si="1"/>
        <v>55175</v>
      </c>
      <c r="V53" s="192">
        <f t="shared" si="1"/>
        <v>63480</v>
      </c>
      <c r="W53" s="1"/>
      <c r="X53" s="479"/>
      <c r="Y53" s="479"/>
      <c r="Z53" s="480"/>
      <c r="AA53" s="480"/>
      <c r="AB53" s="480"/>
      <c r="AC53" s="480"/>
      <c r="AD53" s="480"/>
      <c r="AE53" s="480"/>
      <c r="AF53" s="480"/>
      <c r="AG53" s="480"/>
      <c r="AH53" s="480"/>
      <c r="AI53" s="480"/>
      <c r="AJ53" s="480"/>
      <c r="AK53" s="480"/>
      <c r="AL53" s="480"/>
      <c r="AM53" s="480"/>
      <c r="AN53" s="480"/>
      <c r="AO53" s="480"/>
      <c r="AP53" s="480"/>
      <c r="AQ53" s="480"/>
      <c r="AR53" s="522"/>
      <c r="AS53" s="479"/>
      <c r="AT53" s="522"/>
      <c r="AU53" s="522"/>
      <c r="AV53" s="522"/>
      <c r="AW53" s="522"/>
      <c r="AX53" s="522"/>
      <c r="AY53" s="522"/>
      <c r="AZ53" s="522"/>
      <c r="BA53" s="522"/>
      <c r="BB53" s="522"/>
      <c r="BC53" s="522"/>
      <c r="BD53" s="522"/>
      <c r="BE53" s="522"/>
      <c r="BF53" s="522"/>
      <c r="BG53" s="522"/>
      <c r="BH53" s="522"/>
      <c r="BI53" s="522"/>
      <c r="BJ53" s="522"/>
      <c r="BK53" s="522"/>
    </row>
    <row r="54" spans="1:74" ht="24.75" customHeight="1" x14ac:dyDescent="0.25">
      <c r="A54" s="181" t="s">
        <v>163</v>
      </c>
      <c r="B54" s="190" t="s">
        <v>164</v>
      </c>
      <c r="C54" s="191">
        <v>3342</v>
      </c>
      <c r="D54" s="191">
        <v>5623</v>
      </c>
      <c r="E54" s="191">
        <v>1484</v>
      </c>
      <c r="F54" s="191">
        <v>1926</v>
      </c>
      <c r="G54" s="191">
        <v>1093</v>
      </c>
      <c r="H54" s="191">
        <v>1100</v>
      </c>
      <c r="I54" s="191">
        <v>2065</v>
      </c>
      <c r="J54" s="191">
        <v>2194</v>
      </c>
      <c r="K54" s="191">
        <v>1533</v>
      </c>
      <c r="L54" s="191">
        <v>1311</v>
      </c>
      <c r="M54" s="191">
        <v>799</v>
      </c>
      <c r="N54" s="191">
        <v>646</v>
      </c>
      <c r="O54" s="191">
        <v>90</v>
      </c>
      <c r="P54" s="191">
        <v>124</v>
      </c>
      <c r="Q54" s="191">
        <v>0</v>
      </c>
      <c r="R54" s="191">
        <v>0</v>
      </c>
      <c r="S54" s="191">
        <v>0</v>
      </c>
      <c r="T54" s="191">
        <v>0</v>
      </c>
      <c r="U54" s="574">
        <f t="shared" si="1"/>
        <v>10406</v>
      </c>
      <c r="V54" s="192">
        <f t="shared" si="1"/>
        <v>12924</v>
      </c>
      <c r="W54" s="1"/>
      <c r="X54" s="479"/>
      <c r="Y54" s="479"/>
      <c r="Z54" s="480"/>
      <c r="AA54" s="480"/>
      <c r="AB54" s="480"/>
      <c r="AC54" s="480"/>
      <c r="AD54" s="480"/>
      <c r="AE54" s="480"/>
      <c r="AF54" s="480"/>
      <c r="AG54" s="480"/>
      <c r="AH54" s="480"/>
      <c r="AI54" s="480"/>
      <c r="AJ54" s="480"/>
      <c r="AK54" s="480"/>
      <c r="AL54" s="480"/>
      <c r="AM54" s="480"/>
      <c r="AN54" s="480"/>
      <c r="AO54" s="480"/>
      <c r="AP54" s="480"/>
      <c r="AQ54" s="480"/>
      <c r="AR54" s="522"/>
      <c r="AS54" s="479"/>
      <c r="AT54" s="522"/>
      <c r="AU54" s="522"/>
      <c r="AV54" s="522"/>
      <c r="AW54" s="522"/>
      <c r="AX54" s="522"/>
      <c r="AY54" s="522"/>
      <c r="AZ54" s="522"/>
      <c r="BA54" s="522"/>
      <c r="BB54" s="522"/>
      <c r="BC54" s="522"/>
      <c r="BD54" s="522"/>
      <c r="BE54" s="522"/>
      <c r="BF54" s="522"/>
      <c r="BG54" s="522"/>
      <c r="BH54" s="522"/>
      <c r="BI54" s="522"/>
      <c r="BJ54" s="522"/>
      <c r="BK54" s="522"/>
    </row>
    <row r="55" spans="1:74" s="323" customFormat="1" ht="24.75" customHeight="1" x14ac:dyDescent="0.3">
      <c r="A55" s="181" t="s">
        <v>165</v>
      </c>
      <c r="B55" s="190" t="s">
        <v>166</v>
      </c>
      <c r="C55" s="191">
        <f>SUM(C56:C60)</f>
        <v>9557</v>
      </c>
      <c r="D55" s="191">
        <f>SUM(D56:D60)</f>
        <v>18843</v>
      </c>
      <c r="E55" s="191">
        <f t="shared" ref="E55:T55" si="7">SUM(E56:E60)</f>
        <v>9004</v>
      </c>
      <c r="F55" s="191">
        <f t="shared" si="7"/>
        <v>13580</v>
      </c>
      <c r="G55" s="191">
        <f t="shared" si="7"/>
        <v>11100</v>
      </c>
      <c r="H55" s="191">
        <f t="shared" si="7"/>
        <v>13190</v>
      </c>
      <c r="I55" s="191">
        <f t="shared" si="7"/>
        <v>17894</v>
      </c>
      <c r="J55" s="191">
        <f t="shared" si="7"/>
        <v>15642</v>
      </c>
      <c r="K55" s="191">
        <f t="shared" si="7"/>
        <v>13741</v>
      </c>
      <c r="L55" s="191">
        <f t="shared" si="7"/>
        <v>10046</v>
      </c>
      <c r="M55" s="191">
        <f t="shared" si="7"/>
        <v>13462</v>
      </c>
      <c r="N55" s="191">
        <f t="shared" si="7"/>
        <v>10100</v>
      </c>
      <c r="O55" s="191">
        <f t="shared" si="7"/>
        <v>14467</v>
      </c>
      <c r="P55" s="191">
        <f t="shared" si="7"/>
        <v>11701</v>
      </c>
      <c r="Q55" s="191">
        <f t="shared" si="7"/>
        <v>5688</v>
      </c>
      <c r="R55" s="191">
        <f t="shared" si="7"/>
        <v>3700</v>
      </c>
      <c r="S55" s="191">
        <f t="shared" si="7"/>
        <v>7797</v>
      </c>
      <c r="T55" s="191">
        <f t="shared" si="7"/>
        <v>5655</v>
      </c>
      <c r="U55" s="191">
        <f t="shared" si="1"/>
        <v>102710</v>
      </c>
      <c r="V55" s="192">
        <f t="shared" si="1"/>
        <v>102457</v>
      </c>
      <c r="X55" s="559"/>
      <c r="Y55" s="481"/>
      <c r="Z55" s="480"/>
      <c r="AA55" s="480"/>
      <c r="AB55" s="480"/>
      <c r="AC55" s="480"/>
      <c r="AD55" s="480"/>
      <c r="AE55" s="480"/>
      <c r="AF55" s="480"/>
      <c r="AG55" s="480"/>
      <c r="AH55" s="480"/>
      <c r="AI55" s="480"/>
      <c r="AJ55" s="480"/>
      <c r="AK55" s="480"/>
      <c r="AL55" s="480"/>
      <c r="AM55" s="480"/>
      <c r="AN55" s="480"/>
      <c r="AO55" s="480"/>
      <c r="AP55" s="480"/>
      <c r="AQ55" s="480"/>
      <c r="AR55" s="522"/>
      <c r="AS55" s="481"/>
      <c r="AT55" s="522"/>
      <c r="AU55" s="522"/>
      <c r="AV55" s="522"/>
      <c r="AW55" s="522"/>
      <c r="AX55" s="522"/>
      <c r="AY55" s="522"/>
      <c r="AZ55" s="522"/>
      <c r="BA55" s="522"/>
      <c r="BB55" s="522"/>
      <c r="BC55" s="522"/>
      <c r="BD55" s="522"/>
      <c r="BE55" s="522"/>
      <c r="BF55" s="522"/>
      <c r="BG55" s="522"/>
      <c r="BH55" s="522"/>
      <c r="BI55" s="522"/>
      <c r="BJ55" s="522"/>
      <c r="BK55" s="522"/>
      <c r="BL55" s="15"/>
      <c r="BM55" s="478"/>
      <c r="BN55" s="478"/>
      <c r="BO55" s="478"/>
      <c r="BP55" s="478"/>
      <c r="BQ55" s="478"/>
      <c r="BR55" s="478"/>
      <c r="BS55" s="478"/>
      <c r="BT55" s="478"/>
      <c r="BU55" s="478"/>
      <c r="BV55" s="478"/>
    </row>
    <row r="56" spans="1:74" ht="30" customHeight="1" x14ac:dyDescent="0.25">
      <c r="A56" s="181"/>
      <c r="B56" s="197" t="s">
        <v>167</v>
      </c>
      <c r="C56" s="574">
        <v>4994</v>
      </c>
      <c r="D56" s="574">
        <v>13407</v>
      </c>
      <c r="E56" s="574">
        <v>4374</v>
      </c>
      <c r="F56" s="574">
        <v>10131</v>
      </c>
      <c r="G56" s="574">
        <v>4715</v>
      </c>
      <c r="H56" s="574">
        <v>8972</v>
      </c>
      <c r="I56" s="574">
        <v>6442</v>
      </c>
      <c r="J56" s="574">
        <v>8860</v>
      </c>
      <c r="K56" s="574">
        <v>4568</v>
      </c>
      <c r="L56" s="574">
        <v>4924</v>
      </c>
      <c r="M56" s="574">
        <v>3863</v>
      </c>
      <c r="N56" s="574">
        <v>4284</v>
      </c>
      <c r="O56" s="574">
        <v>5266</v>
      </c>
      <c r="P56" s="574">
        <v>5026</v>
      </c>
      <c r="Q56" s="574">
        <v>2843</v>
      </c>
      <c r="R56" s="574">
        <v>2305</v>
      </c>
      <c r="S56" s="574">
        <v>4073</v>
      </c>
      <c r="T56" s="574">
        <v>2887</v>
      </c>
      <c r="U56" s="574">
        <f t="shared" si="1"/>
        <v>41138</v>
      </c>
      <c r="V56" s="187">
        <f t="shared" si="1"/>
        <v>60796</v>
      </c>
      <c r="W56" s="1"/>
      <c r="X56" s="479"/>
      <c r="Y56" s="479"/>
      <c r="Z56" s="480"/>
      <c r="AA56" s="480"/>
      <c r="AB56" s="480"/>
      <c r="AC56" s="480"/>
      <c r="AD56" s="480"/>
      <c r="AE56" s="480"/>
      <c r="AF56" s="480"/>
      <c r="AG56" s="480"/>
      <c r="AH56" s="480"/>
      <c r="AI56" s="480"/>
      <c r="AJ56" s="480"/>
      <c r="AK56" s="480"/>
      <c r="AL56" s="480"/>
      <c r="AM56" s="480"/>
      <c r="AN56" s="480"/>
      <c r="AO56" s="480"/>
      <c r="AP56" s="480"/>
      <c r="AQ56" s="480"/>
      <c r="AR56" s="522"/>
      <c r="AS56" s="479"/>
      <c r="AT56" s="522"/>
      <c r="AU56" s="522"/>
      <c r="AV56" s="522"/>
      <c r="AW56" s="522"/>
      <c r="AX56" s="522"/>
      <c r="AY56" s="522"/>
      <c r="AZ56" s="522"/>
      <c r="BA56" s="522"/>
      <c r="BB56" s="522"/>
      <c r="BC56" s="522"/>
      <c r="BD56" s="522"/>
      <c r="BE56" s="522"/>
      <c r="BF56" s="522"/>
      <c r="BG56" s="522"/>
      <c r="BH56" s="522"/>
      <c r="BI56" s="522"/>
      <c r="BJ56" s="522"/>
      <c r="BK56" s="522"/>
    </row>
    <row r="57" spans="1:74" ht="21" customHeight="1" x14ac:dyDescent="0.25">
      <c r="A57" s="181"/>
      <c r="B57" s="185" t="s">
        <v>168</v>
      </c>
      <c r="C57" s="574">
        <v>2579</v>
      </c>
      <c r="D57" s="574">
        <v>2195</v>
      </c>
      <c r="E57" s="574">
        <v>2861</v>
      </c>
      <c r="F57" s="574">
        <v>1398</v>
      </c>
      <c r="G57" s="574">
        <v>4099</v>
      </c>
      <c r="H57" s="574">
        <v>1738</v>
      </c>
      <c r="I57" s="574">
        <v>7873</v>
      </c>
      <c r="J57" s="574">
        <v>3101</v>
      </c>
      <c r="K57" s="574">
        <v>6554</v>
      </c>
      <c r="L57" s="574">
        <v>2679</v>
      </c>
      <c r="M57" s="574">
        <v>5991</v>
      </c>
      <c r="N57" s="574">
        <v>2738</v>
      </c>
      <c r="O57" s="574">
        <v>5432</v>
      </c>
      <c r="P57" s="574">
        <v>2614</v>
      </c>
      <c r="Q57" s="574">
        <v>2169</v>
      </c>
      <c r="R57" s="574">
        <v>1181</v>
      </c>
      <c r="S57" s="574">
        <v>0</v>
      </c>
      <c r="T57" s="574">
        <v>0</v>
      </c>
      <c r="U57" s="574">
        <f t="shared" si="1"/>
        <v>37558</v>
      </c>
      <c r="V57" s="187">
        <f t="shared" si="1"/>
        <v>17644</v>
      </c>
      <c r="W57" s="1"/>
      <c r="X57" s="479"/>
      <c r="Y57" s="479"/>
      <c r="Z57" s="480"/>
      <c r="AA57" s="480"/>
      <c r="AB57" s="480"/>
      <c r="AC57" s="480"/>
      <c r="AD57" s="480"/>
      <c r="AE57" s="480"/>
      <c r="AF57" s="480"/>
      <c r="AG57" s="480"/>
      <c r="AH57" s="480"/>
      <c r="AI57" s="480"/>
      <c r="AJ57" s="480"/>
      <c r="AK57" s="480"/>
      <c r="AL57" s="480"/>
      <c r="AM57" s="480"/>
      <c r="AN57" s="480"/>
      <c r="AO57" s="480"/>
      <c r="AP57" s="480"/>
      <c r="AQ57" s="480"/>
      <c r="AR57" s="522"/>
      <c r="AS57" s="479"/>
      <c r="AT57" s="522"/>
      <c r="AU57" s="522"/>
      <c r="AV57" s="522"/>
      <c r="AW57" s="522"/>
      <c r="AX57" s="522"/>
      <c r="AY57" s="522"/>
      <c r="AZ57" s="522"/>
      <c r="BA57" s="522"/>
      <c r="BB57" s="522"/>
      <c r="BC57" s="522"/>
      <c r="BD57" s="522"/>
      <c r="BE57" s="522"/>
      <c r="BF57" s="522"/>
      <c r="BG57" s="522"/>
      <c r="BH57" s="522"/>
      <c r="BI57" s="522"/>
      <c r="BJ57" s="522"/>
      <c r="BK57" s="522"/>
    </row>
    <row r="58" spans="1:74" ht="21" customHeight="1" x14ac:dyDescent="0.25">
      <c r="A58" s="181"/>
      <c r="B58" s="185" t="s">
        <v>169</v>
      </c>
      <c r="C58" s="574">
        <v>296</v>
      </c>
      <c r="D58" s="574">
        <v>306</v>
      </c>
      <c r="E58" s="574">
        <v>369</v>
      </c>
      <c r="F58" s="574">
        <v>420</v>
      </c>
      <c r="G58" s="574">
        <v>657</v>
      </c>
      <c r="H58" s="574">
        <v>720</v>
      </c>
      <c r="I58" s="574">
        <v>1591</v>
      </c>
      <c r="J58" s="574">
        <v>1661</v>
      </c>
      <c r="K58" s="574">
        <v>1505</v>
      </c>
      <c r="L58" s="574">
        <v>1198</v>
      </c>
      <c r="M58" s="574">
        <v>2025</v>
      </c>
      <c r="N58" s="574">
        <v>1547</v>
      </c>
      <c r="O58" s="574">
        <v>3085</v>
      </c>
      <c r="P58" s="574">
        <v>3621</v>
      </c>
      <c r="Q58" s="574">
        <v>676</v>
      </c>
      <c r="R58" s="574">
        <v>214</v>
      </c>
      <c r="S58" s="574">
        <v>3724</v>
      </c>
      <c r="T58" s="574">
        <v>2768</v>
      </c>
      <c r="U58" s="574">
        <f t="shared" si="1"/>
        <v>13928</v>
      </c>
      <c r="V58" s="187">
        <f t="shared" si="1"/>
        <v>12455</v>
      </c>
      <c r="W58" s="1"/>
      <c r="X58" s="479"/>
      <c r="Y58" s="479"/>
      <c r="Z58" s="480"/>
      <c r="AA58" s="480"/>
      <c r="AB58" s="480"/>
      <c r="AC58" s="480"/>
      <c r="AD58" s="480"/>
      <c r="AE58" s="480"/>
      <c r="AF58" s="480"/>
      <c r="AG58" s="480"/>
      <c r="AH58" s="480"/>
      <c r="AI58" s="480"/>
      <c r="AJ58" s="480"/>
      <c r="AK58" s="480"/>
      <c r="AL58" s="480"/>
      <c r="AM58" s="480"/>
      <c r="AN58" s="480"/>
      <c r="AO58" s="480"/>
      <c r="AP58" s="480"/>
      <c r="AQ58" s="480"/>
      <c r="AR58" s="522"/>
      <c r="AS58" s="479"/>
      <c r="AT58" s="522"/>
      <c r="AU58" s="522"/>
      <c r="AV58" s="522"/>
      <c r="AW58" s="522"/>
      <c r="AX58" s="522"/>
      <c r="AY58" s="522"/>
      <c r="AZ58" s="522"/>
      <c r="BA58" s="522"/>
      <c r="BB58" s="522"/>
      <c r="BC58" s="522"/>
      <c r="BD58" s="522"/>
      <c r="BE58" s="522"/>
      <c r="BF58" s="522"/>
      <c r="BG58" s="522"/>
      <c r="BH58" s="522"/>
      <c r="BI58" s="522"/>
      <c r="BJ58" s="522"/>
      <c r="BK58" s="522"/>
    </row>
    <row r="59" spans="1:74" s="323" customFormat="1" ht="21" customHeight="1" x14ac:dyDescent="0.25">
      <c r="A59" s="181"/>
      <c r="B59" s="185" t="s">
        <v>170</v>
      </c>
      <c r="C59" s="574">
        <v>779</v>
      </c>
      <c r="D59" s="574">
        <v>903</v>
      </c>
      <c r="E59" s="574">
        <v>803</v>
      </c>
      <c r="F59" s="574">
        <v>677</v>
      </c>
      <c r="G59" s="574">
        <v>1030</v>
      </c>
      <c r="H59" s="574">
        <v>1113</v>
      </c>
      <c r="I59" s="574">
        <v>1278</v>
      </c>
      <c r="J59" s="574">
        <v>1331</v>
      </c>
      <c r="K59" s="574">
        <v>714</v>
      </c>
      <c r="L59" s="574">
        <v>825</v>
      </c>
      <c r="M59" s="574">
        <v>1046</v>
      </c>
      <c r="N59" s="574">
        <v>1034</v>
      </c>
      <c r="O59" s="574">
        <v>684</v>
      </c>
      <c r="P59" s="574">
        <v>440</v>
      </c>
      <c r="Q59" s="574">
        <v>0</v>
      </c>
      <c r="R59" s="574">
        <v>0</v>
      </c>
      <c r="S59" s="574">
        <v>0</v>
      </c>
      <c r="T59" s="574">
        <v>0</v>
      </c>
      <c r="U59" s="574">
        <f t="shared" si="1"/>
        <v>6334</v>
      </c>
      <c r="V59" s="187">
        <f t="shared" si="1"/>
        <v>6323</v>
      </c>
      <c r="X59" s="479"/>
      <c r="Y59" s="479"/>
      <c r="Z59" s="480"/>
      <c r="AA59" s="480"/>
      <c r="AB59" s="480"/>
      <c r="AC59" s="480"/>
      <c r="AD59" s="480"/>
      <c r="AE59" s="480"/>
      <c r="AF59" s="480"/>
      <c r="AG59" s="480"/>
      <c r="AH59" s="480"/>
      <c r="AI59" s="480"/>
      <c r="AJ59" s="480"/>
      <c r="AK59" s="480"/>
      <c r="AL59" s="480"/>
      <c r="AM59" s="480"/>
      <c r="AN59" s="480"/>
      <c r="AO59" s="480"/>
      <c r="AP59" s="480"/>
      <c r="AQ59" s="480"/>
      <c r="AR59" s="478"/>
      <c r="AS59" s="479"/>
      <c r="AT59" s="522"/>
      <c r="AU59" s="522"/>
      <c r="AV59" s="522"/>
      <c r="AW59" s="522"/>
      <c r="AX59" s="522"/>
      <c r="AY59" s="522"/>
      <c r="AZ59" s="522"/>
      <c r="BA59" s="522"/>
      <c r="BB59" s="522"/>
      <c r="BC59" s="522"/>
      <c r="BD59" s="522"/>
      <c r="BE59" s="522"/>
      <c r="BF59" s="522"/>
      <c r="BG59" s="522"/>
      <c r="BH59" s="522"/>
      <c r="BI59" s="522"/>
      <c r="BJ59" s="522"/>
      <c r="BK59" s="522"/>
      <c r="BL59" s="478"/>
      <c r="BM59" s="478"/>
      <c r="BN59" s="478"/>
      <c r="BO59" s="478"/>
      <c r="BP59" s="478"/>
      <c r="BQ59" s="478"/>
      <c r="BR59" s="478"/>
      <c r="BS59" s="478"/>
      <c r="BT59" s="478"/>
      <c r="BU59" s="478"/>
      <c r="BV59" s="478"/>
    </row>
    <row r="60" spans="1:74" ht="21" customHeight="1" x14ac:dyDescent="0.25">
      <c r="A60" s="181"/>
      <c r="B60" s="185" t="s">
        <v>171</v>
      </c>
      <c r="C60" s="574">
        <v>909</v>
      </c>
      <c r="D60" s="574">
        <v>2032</v>
      </c>
      <c r="E60" s="574">
        <v>597</v>
      </c>
      <c r="F60" s="574">
        <v>954</v>
      </c>
      <c r="G60" s="574">
        <v>599</v>
      </c>
      <c r="H60" s="574">
        <v>647</v>
      </c>
      <c r="I60" s="574">
        <v>710</v>
      </c>
      <c r="J60" s="574">
        <v>689</v>
      </c>
      <c r="K60" s="574">
        <v>400</v>
      </c>
      <c r="L60" s="574">
        <v>420</v>
      </c>
      <c r="M60" s="574">
        <v>537</v>
      </c>
      <c r="N60" s="574">
        <v>497</v>
      </c>
      <c r="O60" s="574">
        <v>0</v>
      </c>
      <c r="P60" s="574">
        <v>0</v>
      </c>
      <c r="Q60" s="574">
        <v>0</v>
      </c>
      <c r="R60" s="574">
        <v>0</v>
      </c>
      <c r="S60" s="574">
        <v>0</v>
      </c>
      <c r="T60" s="574">
        <v>0</v>
      </c>
      <c r="U60" s="574">
        <f t="shared" si="1"/>
        <v>3752</v>
      </c>
      <c r="V60" s="187">
        <f t="shared" si="1"/>
        <v>5239</v>
      </c>
      <c r="W60" s="1"/>
      <c r="X60" s="479"/>
      <c r="Y60" s="479"/>
      <c r="Z60" s="480"/>
      <c r="AA60" s="480"/>
      <c r="AB60" s="480"/>
      <c r="AC60" s="480"/>
      <c r="AD60" s="480"/>
      <c r="AE60" s="480"/>
      <c r="AF60" s="480"/>
      <c r="AG60" s="480"/>
      <c r="AH60" s="480"/>
      <c r="AI60" s="480"/>
      <c r="AJ60" s="480"/>
      <c r="AK60" s="480"/>
      <c r="AL60" s="480"/>
      <c r="AM60" s="480"/>
      <c r="AN60" s="480"/>
      <c r="AO60" s="480"/>
      <c r="AP60" s="480"/>
      <c r="AQ60" s="480"/>
      <c r="AR60" s="522"/>
      <c r="AS60" s="479"/>
      <c r="AT60" s="522"/>
      <c r="AU60" s="522"/>
      <c r="AV60" s="522"/>
      <c r="AW60" s="522"/>
      <c r="AX60" s="522"/>
      <c r="AY60" s="522"/>
      <c r="AZ60" s="522"/>
      <c r="BA60" s="522"/>
      <c r="BB60" s="522"/>
      <c r="BC60" s="522"/>
      <c r="BD60" s="522"/>
      <c r="BE60" s="522"/>
      <c r="BF60" s="522"/>
      <c r="BG60" s="522"/>
      <c r="BH60" s="522"/>
      <c r="BI60" s="522"/>
      <c r="BJ60" s="522"/>
      <c r="BK60" s="522"/>
    </row>
    <row r="61" spans="1:74" ht="24.75" customHeight="1" x14ac:dyDescent="0.3">
      <c r="A61" s="181" t="s">
        <v>172</v>
      </c>
      <c r="B61" s="190" t="s">
        <v>173</v>
      </c>
      <c r="C61" s="191">
        <f>SUM(C62:C65)</f>
        <v>8355</v>
      </c>
      <c r="D61" s="191">
        <f>SUM(D62:D65)</f>
        <v>7151</v>
      </c>
      <c r="E61" s="191">
        <f t="shared" ref="E61:T61" si="8">SUM(E62:E65)</f>
        <v>7626</v>
      </c>
      <c r="F61" s="191">
        <f t="shared" si="8"/>
        <v>7508</v>
      </c>
      <c r="G61" s="191">
        <f t="shared" si="8"/>
        <v>10206</v>
      </c>
      <c r="H61" s="191">
        <f t="shared" si="8"/>
        <v>12319</v>
      </c>
      <c r="I61" s="191">
        <f t="shared" si="8"/>
        <v>24032</v>
      </c>
      <c r="J61" s="191">
        <f t="shared" si="8"/>
        <v>38146</v>
      </c>
      <c r="K61" s="191">
        <f t="shared" si="8"/>
        <v>29430</v>
      </c>
      <c r="L61" s="191">
        <f t="shared" si="8"/>
        <v>57319</v>
      </c>
      <c r="M61" s="191">
        <f t="shared" si="8"/>
        <v>26154</v>
      </c>
      <c r="N61" s="191">
        <f t="shared" si="8"/>
        <v>54883</v>
      </c>
      <c r="O61" s="191">
        <f t="shared" si="8"/>
        <v>29553</v>
      </c>
      <c r="P61" s="191">
        <f t="shared" si="8"/>
        <v>44236</v>
      </c>
      <c r="Q61" s="191">
        <f t="shared" si="8"/>
        <v>16997</v>
      </c>
      <c r="R61" s="191">
        <f t="shared" si="8"/>
        <v>17002</v>
      </c>
      <c r="S61" s="191">
        <f t="shared" si="8"/>
        <v>32010</v>
      </c>
      <c r="T61" s="191">
        <f t="shared" si="8"/>
        <v>24836</v>
      </c>
      <c r="U61" s="191">
        <f t="shared" si="1"/>
        <v>184363</v>
      </c>
      <c r="V61" s="192">
        <f t="shared" si="1"/>
        <v>263400</v>
      </c>
      <c r="W61" s="1"/>
      <c r="X61" s="481"/>
      <c r="Y61" s="481"/>
      <c r="Z61" s="480"/>
      <c r="AA61" s="480"/>
      <c r="AB61" s="480"/>
      <c r="AC61" s="480"/>
      <c r="AD61" s="480"/>
      <c r="AE61" s="480"/>
      <c r="AF61" s="480"/>
      <c r="AG61" s="480"/>
      <c r="AH61" s="480"/>
      <c r="AI61" s="480"/>
      <c r="AJ61" s="480"/>
      <c r="AK61" s="480"/>
      <c r="AL61" s="480"/>
      <c r="AM61" s="480"/>
      <c r="AN61" s="480"/>
      <c r="AO61" s="480"/>
      <c r="AP61" s="480"/>
      <c r="AQ61" s="480"/>
      <c r="AR61" s="522"/>
      <c r="AS61" s="481"/>
      <c r="AT61" s="522"/>
      <c r="AU61" s="522"/>
      <c r="AV61" s="522"/>
      <c r="AW61" s="522"/>
      <c r="AX61" s="522"/>
      <c r="AY61" s="522"/>
      <c r="AZ61" s="522"/>
      <c r="BA61" s="522"/>
      <c r="BB61" s="522"/>
      <c r="BC61" s="522"/>
      <c r="BD61" s="522"/>
      <c r="BE61" s="522"/>
      <c r="BF61" s="522"/>
      <c r="BG61" s="522"/>
      <c r="BH61" s="522"/>
      <c r="BI61" s="522"/>
      <c r="BJ61" s="522"/>
      <c r="BK61" s="522"/>
    </row>
    <row r="62" spans="1:74" ht="21" customHeight="1" x14ac:dyDescent="0.25">
      <c r="A62" s="181"/>
      <c r="B62" s="185" t="s">
        <v>174</v>
      </c>
      <c r="C62" s="574">
        <v>948</v>
      </c>
      <c r="D62" s="574">
        <v>365</v>
      </c>
      <c r="E62" s="574">
        <v>1086</v>
      </c>
      <c r="F62" s="574">
        <v>303</v>
      </c>
      <c r="G62" s="574">
        <v>1245</v>
      </c>
      <c r="H62" s="574">
        <v>383</v>
      </c>
      <c r="I62" s="574">
        <v>2154</v>
      </c>
      <c r="J62" s="574">
        <v>731</v>
      </c>
      <c r="K62" s="574">
        <v>1459</v>
      </c>
      <c r="L62" s="574">
        <v>484</v>
      </c>
      <c r="M62" s="574">
        <v>638</v>
      </c>
      <c r="N62" s="574">
        <v>309</v>
      </c>
      <c r="O62" s="574">
        <v>501</v>
      </c>
      <c r="P62" s="574">
        <v>423</v>
      </c>
      <c r="Q62" s="574">
        <v>0</v>
      </c>
      <c r="R62" s="574">
        <v>0</v>
      </c>
      <c r="S62" s="574">
        <v>0</v>
      </c>
      <c r="T62" s="574">
        <v>0</v>
      </c>
      <c r="U62" s="574">
        <f t="shared" si="1"/>
        <v>8031</v>
      </c>
      <c r="V62" s="187">
        <f t="shared" si="1"/>
        <v>2998</v>
      </c>
      <c r="W62" s="1"/>
      <c r="X62" s="479"/>
      <c r="Y62" s="479"/>
      <c r="Z62" s="480"/>
      <c r="AA62" s="480"/>
      <c r="AB62" s="480"/>
      <c r="AC62" s="480"/>
      <c r="AD62" s="480"/>
      <c r="AE62" s="480"/>
      <c r="AF62" s="480"/>
      <c r="AG62" s="480"/>
      <c r="AH62" s="480"/>
      <c r="AI62" s="480"/>
      <c r="AJ62" s="480"/>
      <c r="AK62" s="480"/>
      <c r="AL62" s="480"/>
      <c r="AM62" s="480"/>
      <c r="AN62" s="480"/>
      <c r="AO62" s="480"/>
      <c r="AP62" s="480"/>
      <c r="AQ62" s="480"/>
      <c r="AR62" s="522"/>
      <c r="AS62" s="479"/>
      <c r="AT62" s="522"/>
      <c r="AU62" s="522"/>
      <c r="AV62" s="522"/>
      <c r="AW62" s="522"/>
      <c r="AX62" s="522"/>
      <c r="AY62" s="522"/>
      <c r="AZ62" s="522"/>
      <c r="BA62" s="522"/>
      <c r="BB62" s="522"/>
      <c r="BC62" s="522"/>
      <c r="BD62" s="522"/>
      <c r="BE62" s="522"/>
      <c r="BF62" s="522"/>
      <c r="BG62" s="522"/>
      <c r="BH62" s="522"/>
      <c r="BI62" s="522"/>
      <c r="BJ62" s="522"/>
      <c r="BK62" s="522"/>
    </row>
    <row r="63" spans="1:74" ht="21" customHeight="1" x14ac:dyDescent="0.25">
      <c r="A63" s="181"/>
      <c r="B63" s="185" t="s">
        <v>175</v>
      </c>
      <c r="C63" s="574">
        <v>519</v>
      </c>
      <c r="D63" s="574">
        <v>1189</v>
      </c>
      <c r="E63" s="574">
        <v>1144</v>
      </c>
      <c r="F63" s="574">
        <v>1818</v>
      </c>
      <c r="G63" s="574">
        <v>3418</v>
      </c>
      <c r="H63" s="574">
        <v>3570</v>
      </c>
      <c r="I63" s="574">
        <v>12267</v>
      </c>
      <c r="J63" s="574">
        <v>11349</v>
      </c>
      <c r="K63" s="574">
        <v>19799</v>
      </c>
      <c r="L63" s="574">
        <v>16292</v>
      </c>
      <c r="M63" s="574">
        <v>18944</v>
      </c>
      <c r="N63" s="574">
        <v>16789</v>
      </c>
      <c r="O63" s="574">
        <v>18463</v>
      </c>
      <c r="P63" s="574">
        <v>15212</v>
      </c>
      <c r="Q63" s="574">
        <v>7721</v>
      </c>
      <c r="R63" s="574">
        <v>5700</v>
      </c>
      <c r="S63" s="574">
        <v>19322</v>
      </c>
      <c r="T63" s="574">
        <v>11349</v>
      </c>
      <c r="U63" s="574">
        <f t="shared" si="1"/>
        <v>101597</v>
      </c>
      <c r="V63" s="187">
        <f t="shared" si="1"/>
        <v>83268</v>
      </c>
      <c r="W63" s="1"/>
      <c r="X63" s="479"/>
      <c r="Y63" s="479"/>
      <c r="Z63" s="480"/>
      <c r="AA63" s="480"/>
      <c r="AB63" s="480"/>
      <c r="AC63" s="480"/>
      <c r="AD63" s="480"/>
      <c r="AE63" s="480"/>
      <c r="AF63" s="480"/>
      <c r="AG63" s="480"/>
      <c r="AH63" s="480"/>
      <c r="AI63" s="480"/>
      <c r="AJ63" s="480"/>
      <c r="AK63" s="480"/>
      <c r="AL63" s="480"/>
      <c r="AM63" s="480"/>
      <c r="AN63" s="480"/>
      <c r="AO63" s="480"/>
      <c r="AP63" s="480"/>
      <c r="AQ63" s="480"/>
      <c r="AR63" s="522"/>
      <c r="AS63" s="479"/>
      <c r="AT63" s="522"/>
      <c r="AU63" s="522"/>
      <c r="AV63" s="522"/>
      <c r="AW63" s="522"/>
      <c r="AX63" s="522"/>
      <c r="AY63" s="522"/>
      <c r="AZ63" s="522"/>
      <c r="BA63" s="522"/>
      <c r="BB63" s="522"/>
      <c r="BC63" s="522"/>
      <c r="BD63" s="522"/>
      <c r="BE63" s="522"/>
      <c r="BF63" s="522"/>
      <c r="BG63" s="522"/>
      <c r="BH63" s="522"/>
      <c r="BI63" s="522"/>
      <c r="BJ63" s="522"/>
      <c r="BK63" s="522"/>
    </row>
    <row r="64" spans="1:74" ht="21" customHeight="1" x14ac:dyDescent="0.25">
      <c r="A64" s="181"/>
      <c r="B64" s="197" t="s">
        <v>176</v>
      </c>
      <c r="C64" s="574">
        <v>375</v>
      </c>
      <c r="D64" s="574">
        <v>1259</v>
      </c>
      <c r="E64" s="574">
        <v>368</v>
      </c>
      <c r="F64" s="574">
        <v>1023</v>
      </c>
      <c r="G64" s="574">
        <v>293</v>
      </c>
      <c r="H64" s="574">
        <v>670</v>
      </c>
      <c r="I64" s="574">
        <v>422</v>
      </c>
      <c r="J64" s="574">
        <v>724</v>
      </c>
      <c r="K64" s="574">
        <v>248</v>
      </c>
      <c r="L64" s="574">
        <v>339</v>
      </c>
      <c r="M64" s="574">
        <v>236</v>
      </c>
      <c r="N64" s="574">
        <v>380</v>
      </c>
      <c r="O64" s="574">
        <v>121</v>
      </c>
      <c r="P64" s="574">
        <v>302</v>
      </c>
      <c r="Q64" s="574">
        <v>0</v>
      </c>
      <c r="R64" s="574">
        <v>0</v>
      </c>
      <c r="S64" s="574">
        <v>0</v>
      </c>
      <c r="T64" s="574">
        <v>0</v>
      </c>
      <c r="U64" s="574">
        <f t="shared" si="1"/>
        <v>2063</v>
      </c>
      <c r="V64" s="187">
        <f t="shared" si="1"/>
        <v>4697</v>
      </c>
      <c r="W64" s="1"/>
      <c r="X64" s="479"/>
      <c r="Y64" s="479"/>
      <c r="Z64" s="480"/>
      <c r="AA64" s="480"/>
      <c r="AB64" s="480"/>
      <c r="AC64" s="480"/>
      <c r="AD64" s="480"/>
      <c r="AE64" s="480"/>
      <c r="AF64" s="480"/>
      <c r="AG64" s="480"/>
      <c r="AH64" s="480"/>
      <c r="AI64" s="480"/>
      <c r="AJ64" s="480"/>
      <c r="AK64" s="480"/>
      <c r="AL64" s="480"/>
      <c r="AM64" s="480"/>
      <c r="AN64" s="480"/>
      <c r="AO64" s="480"/>
      <c r="AP64" s="480"/>
      <c r="AQ64" s="480"/>
      <c r="AR64" s="522"/>
      <c r="AS64" s="479"/>
      <c r="AT64" s="522"/>
      <c r="AU64" s="522"/>
      <c r="AV64" s="522"/>
      <c r="AW64" s="522"/>
      <c r="AX64" s="522"/>
      <c r="AY64" s="522"/>
      <c r="AZ64" s="522"/>
      <c r="BA64" s="522"/>
      <c r="BB64" s="522"/>
      <c r="BC64" s="522"/>
      <c r="BD64" s="522"/>
      <c r="BE64" s="522"/>
      <c r="BF64" s="522"/>
      <c r="BG64" s="522"/>
      <c r="BH64" s="522"/>
      <c r="BI64" s="522"/>
      <c r="BJ64" s="522"/>
      <c r="BK64" s="522"/>
    </row>
    <row r="65" spans="1:74" s="323" customFormat="1" ht="21" customHeight="1" x14ac:dyDescent="0.25">
      <c r="A65" s="181"/>
      <c r="B65" s="185" t="s">
        <v>177</v>
      </c>
      <c r="C65" s="574">
        <v>6513</v>
      </c>
      <c r="D65" s="574">
        <v>4338</v>
      </c>
      <c r="E65" s="574">
        <v>5028</v>
      </c>
      <c r="F65" s="574">
        <v>4364</v>
      </c>
      <c r="G65" s="574">
        <v>5250</v>
      </c>
      <c r="H65" s="574">
        <v>7696</v>
      </c>
      <c r="I65" s="574">
        <v>9189</v>
      </c>
      <c r="J65" s="574">
        <v>25342</v>
      </c>
      <c r="K65" s="574">
        <v>7924</v>
      </c>
      <c r="L65" s="574">
        <v>40204</v>
      </c>
      <c r="M65" s="574">
        <v>6336</v>
      </c>
      <c r="N65" s="574">
        <v>37405</v>
      </c>
      <c r="O65" s="574">
        <v>10468</v>
      </c>
      <c r="P65" s="574">
        <v>28299</v>
      </c>
      <c r="Q65" s="574">
        <v>9276</v>
      </c>
      <c r="R65" s="574">
        <v>11302</v>
      </c>
      <c r="S65" s="574">
        <v>12688</v>
      </c>
      <c r="T65" s="574">
        <v>13487</v>
      </c>
      <c r="U65" s="574">
        <f t="shared" si="1"/>
        <v>72672</v>
      </c>
      <c r="V65" s="187">
        <f t="shared" si="1"/>
        <v>172437</v>
      </c>
      <c r="X65" s="479"/>
      <c r="Y65" s="479"/>
      <c r="Z65" s="480"/>
      <c r="AA65" s="480"/>
      <c r="AB65" s="480"/>
      <c r="AC65" s="480"/>
      <c r="AD65" s="480"/>
      <c r="AE65" s="480"/>
      <c r="AF65" s="480"/>
      <c r="AG65" s="480"/>
      <c r="AH65" s="480"/>
      <c r="AI65" s="480"/>
      <c r="AJ65" s="480"/>
      <c r="AK65" s="480"/>
      <c r="AL65" s="480"/>
      <c r="AM65" s="480"/>
      <c r="AN65" s="480"/>
      <c r="AO65" s="480"/>
      <c r="AP65" s="480"/>
      <c r="AQ65" s="480"/>
      <c r="AR65" s="478"/>
      <c r="AS65" s="479"/>
      <c r="AT65" s="522"/>
      <c r="AU65" s="522"/>
      <c r="AV65" s="522"/>
      <c r="AW65" s="522"/>
      <c r="AX65" s="522"/>
      <c r="AY65" s="522"/>
      <c r="AZ65" s="522"/>
      <c r="BA65" s="522"/>
      <c r="BB65" s="522"/>
      <c r="BC65" s="522"/>
      <c r="BD65" s="522"/>
      <c r="BE65" s="522"/>
      <c r="BF65" s="522"/>
      <c r="BG65" s="522"/>
      <c r="BH65" s="522"/>
      <c r="BI65" s="522"/>
      <c r="BJ65" s="522"/>
      <c r="BK65" s="522"/>
      <c r="BL65" s="478"/>
      <c r="BM65" s="478"/>
      <c r="BN65" s="478"/>
      <c r="BO65" s="478"/>
      <c r="BP65" s="478"/>
      <c r="BQ65" s="478"/>
      <c r="BR65" s="478"/>
      <c r="BS65" s="478"/>
      <c r="BT65" s="478"/>
      <c r="BU65" s="478"/>
      <c r="BV65" s="478"/>
    </row>
    <row r="66" spans="1:74" s="323" customFormat="1" ht="24.75" customHeight="1" x14ac:dyDescent="0.25">
      <c r="A66" s="181" t="s">
        <v>178</v>
      </c>
      <c r="B66" s="190" t="s">
        <v>179</v>
      </c>
      <c r="C66" s="191">
        <v>1759</v>
      </c>
      <c r="D66" s="191">
        <v>2356</v>
      </c>
      <c r="E66" s="191">
        <v>2766</v>
      </c>
      <c r="F66" s="191">
        <v>3634</v>
      </c>
      <c r="G66" s="191">
        <v>6293</v>
      </c>
      <c r="H66" s="191">
        <v>7002</v>
      </c>
      <c r="I66" s="191">
        <v>20111</v>
      </c>
      <c r="J66" s="191">
        <v>22846</v>
      </c>
      <c r="K66" s="191">
        <v>27497</v>
      </c>
      <c r="L66" s="191">
        <v>30860</v>
      </c>
      <c r="M66" s="191">
        <v>32260</v>
      </c>
      <c r="N66" s="191">
        <v>33801</v>
      </c>
      <c r="O66" s="191">
        <v>38828</v>
      </c>
      <c r="P66" s="191">
        <v>41510</v>
      </c>
      <c r="Q66" s="191">
        <v>22522</v>
      </c>
      <c r="R66" s="191">
        <v>24162</v>
      </c>
      <c r="S66" s="191">
        <v>39972</v>
      </c>
      <c r="T66" s="191">
        <v>29786</v>
      </c>
      <c r="U66" s="191">
        <f t="shared" si="1"/>
        <v>192008</v>
      </c>
      <c r="V66" s="192">
        <f t="shared" si="1"/>
        <v>195957</v>
      </c>
      <c r="X66" s="479"/>
      <c r="Y66" s="479"/>
      <c r="Z66" s="480"/>
      <c r="AA66" s="480"/>
      <c r="AB66" s="480"/>
      <c r="AC66" s="480"/>
      <c r="AD66" s="480"/>
      <c r="AE66" s="480"/>
      <c r="AF66" s="480"/>
      <c r="AG66" s="480"/>
      <c r="AH66" s="480"/>
      <c r="AI66" s="480"/>
      <c r="AJ66" s="480"/>
      <c r="AK66" s="480"/>
      <c r="AL66" s="480"/>
      <c r="AM66" s="480"/>
      <c r="AN66" s="480"/>
      <c r="AO66" s="480"/>
      <c r="AP66" s="480"/>
      <c r="AQ66" s="480"/>
      <c r="AR66" s="478"/>
      <c r="AS66" s="479"/>
      <c r="AT66" s="522"/>
      <c r="AU66" s="522"/>
      <c r="AV66" s="522"/>
      <c r="AW66" s="522"/>
      <c r="AX66" s="522"/>
      <c r="AY66" s="522"/>
      <c r="AZ66" s="522"/>
      <c r="BA66" s="522"/>
      <c r="BB66" s="522"/>
      <c r="BC66" s="522"/>
      <c r="BD66" s="522"/>
      <c r="BE66" s="522"/>
      <c r="BF66" s="522"/>
      <c r="BG66" s="522"/>
      <c r="BH66" s="522"/>
      <c r="BI66" s="522"/>
      <c r="BJ66" s="522"/>
      <c r="BK66" s="522"/>
      <c r="BL66" s="478"/>
      <c r="BM66" s="478"/>
      <c r="BN66" s="478"/>
      <c r="BO66" s="478"/>
      <c r="BP66" s="478"/>
      <c r="BQ66" s="478"/>
      <c r="BR66" s="478"/>
      <c r="BS66" s="478"/>
      <c r="BT66" s="478"/>
      <c r="BU66" s="478"/>
      <c r="BV66" s="478"/>
    </row>
    <row r="67" spans="1:74" s="323" customFormat="1" ht="24.75" customHeight="1" x14ac:dyDescent="0.25">
      <c r="A67" s="181" t="s">
        <v>180</v>
      </c>
      <c r="B67" s="190" t="s">
        <v>181</v>
      </c>
      <c r="C67" s="191">
        <v>2805</v>
      </c>
      <c r="D67" s="191">
        <v>8003</v>
      </c>
      <c r="E67" s="191">
        <v>3787</v>
      </c>
      <c r="F67" s="191">
        <v>11351</v>
      </c>
      <c r="G67" s="191">
        <v>7466</v>
      </c>
      <c r="H67" s="191">
        <v>29599</v>
      </c>
      <c r="I67" s="191">
        <v>24394</v>
      </c>
      <c r="J67" s="191">
        <v>111387</v>
      </c>
      <c r="K67" s="191">
        <v>26531</v>
      </c>
      <c r="L67" s="191">
        <v>59011</v>
      </c>
      <c r="M67" s="191">
        <v>31615</v>
      </c>
      <c r="N67" s="191">
        <v>58944</v>
      </c>
      <c r="O67" s="191">
        <v>12554</v>
      </c>
      <c r="P67" s="191">
        <v>21400</v>
      </c>
      <c r="Q67" s="191">
        <v>9812</v>
      </c>
      <c r="R67" s="191">
        <v>12070</v>
      </c>
      <c r="S67" s="191">
        <v>15552</v>
      </c>
      <c r="T67" s="191">
        <v>16304</v>
      </c>
      <c r="U67" s="191">
        <f t="shared" si="1"/>
        <v>134516</v>
      </c>
      <c r="V67" s="192">
        <f t="shared" si="1"/>
        <v>328069</v>
      </c>
      <c r="X67" s="479"/>
      <c r="Y67" s="479"/>
      <c r="Z67" s="480"/>
      <c r="AA67" s="480"/>
      <c r="AB67" s="480"/>
      <c r="AC67" s="480"/>
      <c r="AD67" s="480"/>
      <c r="AE67" s="480"/>
      <c r="AF67" s="480"/>
      <c r="AG67" s="480"/>
      <c r="AH67" s="480"/>
      <c r="AI67" s="480"/>
      <c r="AJ67" s="480"/>
      <c r="AK67" s="480"/>
      <c r="AL67" s="480"/>
      <c r="AM67" s="480"/>
      <c r="AN67" s="480"/>
      <c r="AO67" s="480"/>
      <c r="AP67" s="480"/>
      <c r="AQ67" s="480"/>
      <c r="AR67" s="478"/>
      <c r="AS67" s="479"/>
      <c r="AT67" s="522"/>
      <c r="AU67" s="522"/>
      <c r="AV67" s="522"/>
      <c r="AW67" s="522"/>
      <c r="AX67" s="522"/>
      <c r="AY67" s="522"/>
      <c r="AZ67" s="522"/>
      <c r="BA67" s="522"/>
      <c r="BB67" s="522"/>
      <c r="BC67" s="522"/>
      <c r="BD67" s="522"/>
      <c r="BE67" s="522"/>
      <c r="BF67" s="522"/>
      <c r="BG67" s="522"/>
      <c r="BH67" s="522"/>
      <c r="BI67" s="522"/>
      <c r="BJ67" s="522"/>
      <c r="BK67" s="522"/>
      <c r="BL67" s="478"/>
      <c r="BM67" s="478"/>
      <c r="BN67" s="478"/>
      <c r="BO67" s="478"/>
      <c r="BP67" s="478"/>
      <c r="BQ67" s="478"/>
      <c r="BR67" s="478"/>
      <c r="BS67" s="478"/>
      <c r="BT67" s="478"/>
      <c r="BU67" s="478"/>
      <c r="BV67" s="478"/>
    </row>
    <row r="68" spans="1:74" s="351" customFormat="1" ht="24.75" customHeight="1" x14ac:dyDescent="0.3">
      <c r="A68" s="181" t="s">
        <v>182</v>
      </c>
      <c r="B68" s="190" t="s">
        <v>183</v>
      </c>
      <c r="C68" s="191">
        <f>SUM(C69:C71)</f>
        <v>2147</v>
      </c>
      <c r="D68" s="191">
        <f>SUM(D69:D71)</f>
        <v>17033</v>
      </c>
      <c r="E68" s="191">
        <f t="shared" ref="E68:T68" si="9">SUM(E69:E71)</f>
        <v>3176</v>
      </c>
      <c r="F68" s="191">
        <f t="shared" si="9"/>
        <v>17125</v>
      </c>
      <c r="G68" s="191">
        <f t="shared" si="9"/>
        <v>7024</v>
      </c>
      <c r="H68" s="191">
        <f t="shared" si="9"/>
        <v>30794</v>
      </c>
      <c r="I68" s="191">
        <f t="shared" si="9"/>
        <v>14912</v>
      </c>
      <c r="J68" s="191">
        <f t="shared" si="9"/>
        <v>54204</v>
      </c>
      <c r="K68" s="191">
        <f t="shared" si="9"/>
        <v>20079</v>
      </c>
      <c r="L68" s="191">
        <f t="shared" si="9"/>
        <v>75565</v>
      </c>
      <c r="M68" s="191">
        <f t="shared" si="9"/>
        <v>22432</v>
      </c>
      <c r="N68" s="191">
        <f t="shared" si="9"/>
        <v>87997</v>
      </c>
      <c r="O68" s="191">
        <f t="shared" si="9"/>
        <v>22143</v>
      </c>
      <c r="P68" s="191">
        <f t="shared" si="9"/>
        <v>64952</v>
      </c>
      <c r="Q68" s="191">
        <f t="shared" si="9"/>
        <v>16429</v>
      </c>
      <c r="R68" s="191">
        <f t="shared" si="9"/>
        <v>67064</v>
      </c>
      <c r="S68" s="191">
        <f t="shared" si="9"/>
        <v>26199</v>
      </c>
      <c r="T68" s="191">
        <f t="shared" si="9"/>
        <v>100369</v>
      </c>
      <c r="U68" s="191">
        <f t="shared" si="1"/>
        <v>134541</v>
      </c>
      <c r="V68" s="192">
        <f t="shared" si="1"/>
        <v>515103</v>
      </c>
      <c r="X68" s="198"/>
      <c r="Y68" s="481"/>
      <c r="Z68" s="480"/>
      <c r="AA68" s="480"/>
      <c r="AB68" s="480"/>
      <c r="AC68" s="480"/>
      <c r="AD68" s="480"/>
      <c r="AE68" s="480"/>
      <c r="AF68" s="480"/>
      <c r="AG68" s="480"/>
      <c r="AH68" s="480"/>
      <c r="AI68" s="480"/>
      <c r="AJ68" s="480"/>
      <c r="AK68" s="480"/>
      <c r="AL68" s="480"/>
      <c r="AM68" s="480"/>
      <c r="AN68" s="480"/>
      <c r="AO68" s="480"/>
      <c r="AP68" s="480"/>
      <c r="AQ68" s="480"/>
      <c r="AR68" s="522"/>
      <c r="AS68" s="481"/>
      <c r="AT68" s="522"/>
      <c r="AU68" s="522"/>
      <c r="AV68" s="522"/>
      <c r="AW68" s="522"/>
      <c r="AX68" s="522"/>
      <c r="AY68" s="522"/>
      <c r="AZ68" s="522"/>
      <c r="BA68" s="522"/>
      <c r="BB68" s="522"/>
      <c r="BC68" s="522"/>
      <c r="BD68" s="522"/>
      <c r="BE68" s="522"/>
      <c r="BF68" s="522"/>
      <c r="BG68" s="522"/>
      <c r="BH68" s="522"/>
      <c r="BI68" s="522"/>
      <c r="BJ68" s="522"/>
      <c r="BK68" s="522"/>
      <c r="BL68" s="15"/>
      <c r="BM68" s="483"/>
      <c r="BN68" s="483"/>
      <c r="BO68" s="483"/>
      <c r="BP68" s="483"/>
      <c r="BQ68" s="483"/>
      <c r="BR68" s="483"/>
      <c r="BS68" s="483"/>
      <c r="BT68" s="483"/>
      <c r="BU68" s="483"/>
      <c r="BV68" s="483"/>
    </row>
    <row r="69" spans="1:74" s="407" customFormat="1" ht="21" customHeight="1" x14ac:dyDescent="0.25">
      <c r="A69" s="563"/>
      <c r="B69" s="564" t="s">
        <v>184</v>
      </c>
      <c r="C69" s="574">
        <v>957</v>
      </c>
      <c r="D69" s="574">
        <v>11009</v>
      </c>
      <c r="E69" s="574">
        <v>661</v>
      </c>
      <c r="F69" s="574">
        <v>4804</v>
      </c>
      <c r="G69" s="574">
        <v>1230</v>
      </c>
      <c r="H69" s="574">
        <v>6300</v>
      </c>
      <c r="I69" s="574">
        <v>2093</v>
      </c>
      <c r="J69" s="574">
        <v>8926</v>
      </c>
      <c r="K69" s="574">
        <v>1822</v>
      </c>
      <c r="L69" s="574">
        <v>8258</v>
      </c>
      <c r="M69" s="574">
        <v>2598</v>
      </c>
      <c r="N69" s="574">
        <v>10040</v>
      </c>
      <c r="O69" s="574">
        <v>6818</v>
      </c>
      <c r="P69" s="574">
        <v>26329</v>
      </c>
      <c r="Q69" s="574">
        <v>9787</v>
      </c>
      <c r="R69" s="574">
        <v>42154</v>
      </c>
      <c r="S69" s="574">
        <v>25577</v>
      </c>
      <c r="T69" s="574">
        <v>97114</v>
      </c>
      <c r="U69" s="574">
        <f t="shared" si="1"/>
        <v>51543</v>
      </c>
      <c r="V69" s="187">
        <f t="shared" si="1"/>
        <v>214934</v>
      </c>
      <c r="X69" s="467"/>
      <c r="Y69" s="467"/>
      <c r="Z69" s="427"/>
      <c r="AA69" s="427"/>
      <c r="AB69" s="427"/>
      <c r="AC69" s="427"/>
      <c r="AD69" s="427"/>
      <c r="AE69" s="427"/>
      <c r="AF69" s="427"/>
      <c r="AG69" s="427"/>
      <c r="AH69" s="427"/>
      <c r="AI69" s="427"/>
      <c r="AJ69" s="427"/>
      <c r="AK69" s="427"/>
      <c r="AL69" s="427"/>
      <c r="AM69" s="427"/>
      <c r="AN69" s="427"/>
      <c r="AO69" s="427"/>
      <c r="AP69" s="427"/>
      <c r="AQ69" s="427"/>
      <c r="AR69" s="466"/>
      <c r="AS69" s="467"/>
      <c r="AT69" s="466"/>
      <c r="AU69" s="466"/>
      <c r="AV69" s="466"/>
      <c r="AW69" s="466"/>
      <c r="AX69" s="466"/>
      <c r="AY69" s="466"/>
      <c r="AZ69" s="466"/>
      <c r="BA69" s="466"/>
      <c r="BB69" s="466"/>
      <c r="BC69" s="466"/>
      <c r="BD69" s="466"/>
      <c r="BE69" s="466"/>
      <c r="BF69" s="466"/>
      <c r="BG69" s="466"/>
      <c r="BH69" s="466"/>
      <c r="BI69" s="466"/>
      <c r="BJ69" s="466"/>
      <c r="BK69" s="466"/>
      <c r="BL69" s="463"/>
      <c r="BM69" s="463"/>
      <c r="BN69" s="463"/>
      <c r="BO69" s="463"/>
      <c r="BP69" s="463"/>
      <c r="BQ69" s="463"/>
      <c r="BR69" s="463"/>
      <c r="BS69" s="463"/>
      <c r="BT69" s="463"/>
      <c r="BU69" s="463"/>
      <c r="BV69" s="463"/>
    </row>
    <row r="70" spans="1:74" ht="21" customHeight="1" x14ac:dyDescent="0.25">
      <c r="A70" s="181"/>
      <c r="B70" s="185" t="s">
        <v>185</v>
      </c>
      <c r="C70" s="574">
        <v>248</v>
      </c>
      <c r="D70" s="574">
        <v>849</v>
      </c>
      <c r="E70" s="574">
        <v>638</v>
      </c>
      <c r="F70" s="574">
        <v>1965</v>
      </c>
      <c r="G70" s="574">
        <v>2373</v>
      </c>
      <c r="H70" s="574">
        <v>6622</v>
      </c>
      <c r="I70" s="574">
        <v>7139</v>
      </c>
      <c r="J70" s="574">
        <v>21101</v>
      </c>
      <c r="K70" s="574">
        <v>11833</v>
      </c>
      <c r="L70" s="574">
        <v>53944</v>
      </c>
      <c r="M70" s="574">
        <v>11750</v>
      </c>
      <c r="N70" s="574">
        <v>64311</v>
      </c>
      <c r="O70" s="574">
        <v>3996</v>
      </c>
      <c r="P70" s="574">
        <v>16480</v>
      </c>
      <c r="Q70" s="574">
        <v>562</v>
      </c>
      <c r="R70" s="574">
        <v>2616</v>
      </c>
      <c r="S70" s="574">
        <v>0</v>
      </c>
      <c r="T70" s="574">
        <v>0</v>
      </c>
      <c r="U70" s="574">
        <f t="shared" si="1"/>
        <v>38539</v>
      </c>
      <c r="V70" s="187">
        <f t="shared" si="1"/>
        <v>167888</v>
      </c>
      <c r="W70" s="1"/>
      <c r="X70" s="479"/>
      <c r="Y70" s="479"/>
      <c r="Z70" s="480"/>
      <c r="AA70" s="480"/>
      <c r="AB70" s="480"/>
      <c r="AC70" s="480"/>
      <c r="AD70" s="480"/>
      <c r="AE70" s="480"/>
      <c r="AF70" s="480"/>
      <c r="AG70" s="480"/>
      <c r="AH70" s="480"/>
      <c r="AI70" s="480"/>
      <c r="AJ70" s="480"/>
      <c r="AK70" s="480"/>
      <c r="AL70" s="480"/>
      <c r="AM70" s="480"/>
      <c r="AN70" s="480"/>
      <c r="AO70" s="480"/>
      <c r="AP70" s="480"/>
      <c r="AQ70" s="480"/>
      <c r="AR70" s="522"/>
      <c r="AS70" s="479"/>
      <c r="AT70" s="522"/>
      <c r="AU70" s="522"/>
      <c r="AV70" s="522"/>
      <c r="AW70" s="522"/>
      <c r="AX70" s="522"/>
      <c r="AY70" s="522"/>
      <c r="AZ70" s="522"/>
      <c r="BA70" s="522"/>
      <c r="BB70" s="522"/>
      <c r="BC70" s="522"/>
      <c r="BD70" s="522"/>
      <c r="BE70" s="522"/>
      <c r="BF70" s="522"/>
      <c r="BG70" s="522"/>
      <c r="BH70" s="522"/>
      <c r="BI70" s="522"/>
      <c r="BJ70" s="522"/>
      <c r="BK70" s="522"/>
    </row>
    <row r="71" spans="1:74" ht="21" customHeight="1" x14ac:dyDescent="0.25">
      <c r="A71" s="181"/>
      <c r="B71" s="185" t="s">
        <v>186</v>
      </c>
      <c r="C71" s="574">
        <v>942</v>
      </c>
      <c r="D71" s="574">
        <v>5175</v>
      </c>
      <c r="E71" s="574">
        <v>1877</v>
      </c>
      <c r="F71" s="574">
        <v>10356</v>
      </c>
      <c r="G71" s="574">
        <v>3421</v>
      </c>
      <c r="H71" s="574">
        <v>17872</v>
      </c>
      <c r="I71" s="574">
        <v>5680</v>
      </c>
      <c r="J71" s="574">
        <v>24177</v>
      </c>
      <c r="K71" s="574">
        <v>6424</v>
      </c>
      <c r="L71" s="574">
        <v>13363</v>
      </c>
      <c r="M71" s="574">
        <v>8084</v>
      </c>
      <c r="N71" s="574">
        <v>13646</v>
      </c>
      <c r="O71" s="574">
        <v>11329</v>
      </c>
      <c r="P71" s="574">
        <v>22143</v>
      </c>
      <c r="Q71" s="574">
        <v>6080</v>
      </c>
      <c r="R71" s="574">
        <v>22294</v>
      </c>
      <c r="S71" s="574">
        <v>622</v>
      </c>
      <c r="T71" s="574">
        <v>3255</v>
      </c>
      <c r="U71" s="574">
        <f t="shared" si="1"/>
        <v>44459</v>
      </c>
      <c r="V71" s="187">
        <f t="shared" si="1"/>
        <v>132281</v>
      </c>
      <c r="W71" s="1"/>
      <c r="X71" s="479"/>
      <c r="Y71" s="479"/>
      <c r="Z71" s="480"/>
      <c r="AA71" s="480"/>
      <c r="AB71" s="480"/>
      <c r="AC71" s="480"/>
      <c r="AD71" s="480"/>
      <c r="AE71" s="480"/>
      <c r="AF71" s="480"/>
      <c r="AG71" s="480"/>
      <c r="AH71" s="480"/>
      <c r="AI71" s="480"/>
      <c r="AJ71" s="480"/>
      <c r="AK71" s="480"/>
      <c r="AL71" s="480"/>
      <c r="AM71" s="480"/>
      <c r="AN71" s="480"/>
      <c r="AO71" s="480"/>
      <c r="AP71" s="480"/>
      <c r="AQ71" s="480"/>
      <c r="AR71" s="522"/>
      <c r="AS71" s="479"/>
      <c r="AT71" s="522"/>
      <c r="AU71" s="522"/>
      <c r="AV71" s="522"/>
      <c r="AW71" s="522"/>
      <c r="AX71" s="522"/>
      <c r="AY71" s="522"/>
      <c r="AZ71" s="522"/>
      <c r="BA71" s="522"/>
      <c r="BB71" s="522"/>
      <c r="BC71" s="522"/>
      <c r="BD71" s="522"/>
      <c r="BE71" s="522"/>
      <c r="BF71" s="522"/>
      <c r="BG71" s="522"/>
      <c r="BH71" s="522"/>
      <c r="BI71" s="522"/>
      <c r="BJ71" s="522"/>
      <c r="BK71" s="522"/>
    </row>
    <row r="72" spans="1:74" ht="24.75" customHeight="1" x14ac:dyDescent="0.3">
      <c r="A72" s="181" t="s">
        <v>187</v>
      </c>
      <c r="B72" s="190" t="s">
        <v>188</v>
      </c>
      <c r="C72" s="191">
        <f>SUM(C73:C74)</f>
        <v>4591</v>
      </c>
      <c r="D72" s="191">
        <f t="shared" ref="D72:T72" si="10">SUM(D73:D74)</f>
        <v>4572</v>
      </c>
      <c r="E72" s="191">
        <f t="shared" si="10"/>
        <v>4625</v>
      </c>
      <c r="F72" s="191">
        <f t="shared" si="10"/>
        <v>4943</v>
      </c>
      <c r="G72" s="191">
        <f t="shared" si="10"/>
        <v>5587</v>
      </c>
      <c r="H72" s="191">
        <f t="shared" si="10"/>
        <v>5628</v>
      </c>
      <c r="I72" s="191">
        <f t="shared" si="10"/>
        <v>6485</v>
      </c>
      <c r="J72" s="191">
        <f t="shared" si="10"/>
        <v>5510</v>
      </c>
      <c r="K72" s="191">
        <f t="shared" si="10"/>
        <v>3903</v>
      </c>
      <c r="L72" s="191">
        <f t="shared" si="10"/>
        <v>2706</v>
      </c>
      <c r="M72" s="191">
        <f t="shared" si="10"/>
        <v>2455</v>
      </c>
      <c r="N72" s="191">
        <f t="shared" si="10"/>
        <v>1437</v>
      </c>
      <c r="O72" s="191">
        <f t="shared" si="10"/>
        <v>2322</v>
      </c>
      <c r="P72" s="191">
        <f t="shared" si="10"/>
        <v>1829</v>
      </c>
      <c r="Q72" s="191">
        <f t="shared" si="10"/>
        <v>743</v>
      </c>
      <c r="R72" s="191">
        <f t="shared" si="10"/>
        <v>826</v>
      </c>
      <c r="S72" s="191">
        <f t="shared" si="10"/>
        <v>0</v>
      </c>
      <c r="T72" s="191">
        <f t="shared" si="10"/>
        <v>0</v>
      </c>
      <c r="U72" s="191">
        <f t="shared" si="1"/>
        <v>30711</v>
      </c>
      <c r="V72" s="192">
        <f t="shared" si="1"/>
        <v>27451</v>
      </c>
      <c r="W72" s="1"/>
      <c r="X72" s="481"/>
      <c r="Y72" s="481"/>
      <c r="Z72" s="480"/>
      <c r="AA72" s="480"/>
      <c r="AB72" s="480"/>
      <c r="AC72" s="480"/>
      <c r="AD72" s="480"/>
      <c r="AE72" s="480"/>
      <c r="AF72" s="480"/>
      <c r="AG72" s="480"/>
      <c r="AH72" s="480"/>
      <c r="AI72" s="480"/>
      <c r="AJ72" s="480"/>
      <c r="AK72" s="480"/>
      <c r="AL72" s="480"/>
      <c r="AM72" s="480"/>
      <c r="AN72" s="480"/>
      <c r="AO72" s="480"/>
      <c r="AP72" s="480"/>
      <c r="AQ72" s="480"/>
      <c r="AR72" s="522"/>
      <c r="AS72" s="481"/>
      <c r="AT72" s="522"/>
      <c r="AU72" s="522"/>
      <c r="AV72" s="522"/>
      <c r="AW72" s="522"/>
      <c r="AX72" s="522"/>
      <c r="AY72" s="522"/>
      <c r="AZ72" s="522"/>
      <c r="BA72" s="522"/>
      <c r="BB72" s="522"/>
      <c r="BC72" s="522"/>
      <c r="BD72" s="522"/>
      <c r="BE72" s="522"/>
      <c r="BF72" s="522"/>
      <c r="BG72" s="522"/>
      <c r="BH72" s="522"/>
      <c r="BI72" s="522"/>
      <c r="BJ72" s="522"/>
      <c r="BK72" s="522"/>
    </row>
    <row r="73" spans="1:74" s="323" customFormat="1" ht="21" customHeight="1" x14ac:dyDescent="0.25">
      <c r="A73" s="181"/>
      <c r="B73" s="185" t="s">
        <v>189</v>
      </c>
      <c r="C73" s="574">
        <v>1865</v>
      </c>
      <c r="D73" s="574">
        <v>2148</v>
      </c>
      <c r="E73" s="574">
        <v>2144</v>
      </c>
      <c r="F73" s="574">
        <v>3077</v>
      </c>
      <c r="G73" s="574">
        <v>2577</v>
      </c>
      <c r="H73" s="574">
        <v>3552</v>
      </c>
      <c r="I73" s="574">
        <v>2705</v>
      </c>
      <c r="J73" s="574">
        <v>3198</v>
      </c>
      <c r="K73" s="574">
        <v>2070</v>
      </c>
      <c r="L73" s="574">
        <v>1881</v>
      </c>
      <c r="M73" s="574">
        <v>1228</v>
      </c>
      <c r="N73" s="574">
        <v>1072</v>
      </c>
      <c r="O73" s="574">
        <v>1553</v>
      </c>
      <c r="P73" s="574">
        <v>1584</v>
      </c>
      <c r="Q73" s="574">
        <v>743</v>
      </c>
      <c r="R73" s="574">
        <v>826</v>
      </c>
      <c r="S73" s="574">
        <v>0</v>
      </c>
      <c r="T73" s="574">
        <v>0</v>
      </c>
      <c r="U73" s="574">
        <f t="shared" si="1"/>
        <v>14885</v>
      </c>
      <c r="V73" s="187">
        <f t="shared" si="1"/>
        <v>17338</v>
      </c>
      <c r="X73" s="479"/>
      <c r="Y73" s="479"/>
      <c r="Z73" s="480"/>
      <c r="AA73" s="480"/>
      <c r="AB73" s="480"/>
      <c r="AC73" s="480"/>
      <c r="AD73" s="480"/>
      <c r="AE73" s="480"/>
      <c r="AF73" s="480"/>
      <c r="AG73" s="480"/>
      <c r="AH73" s="480"/>
      <c r="AI73" s="480"/>
      <c r="AJ73" s="480"/>
      <c r="AK73" s="480"/>
      <c r="AL73" s="480"/>
      <c r="AM73" s="480"/>
      <c r="AN73" s="480"/>
      <c r="AO73" s="480"/>
      <c r="AP73" s="480"/>
      <c r="AQ73" s="480"/>
      <c r="AR73" s="478"/>
      <c r="AS73" s="479"/>
      <c r="AT73" s="522"/>
      <c r="AU73" s="522"/>
      <c r="AV73" s="522"/>
      <c r="AW73" s="522"/>
      <c r="AX73" s="522"/>
      <c r="AY73" s="522"/>
      <c r="AZ73" s="522"/>
      <c r="BA73" s="522"/>
      <c r="BB73" s="522"/>
      <c r="BC73" s="522"/>
      <c r="BD73" s="522"/>
      <c r="BE73" s="522"/>
      <c r="BF73" s="522"/>
      <c r="BG73" s="522"/>
      <c r="BH73" s="522"/>
      <c r="BI73" s="522"/>
      <c r="BJ73" s="522"/>
      <c r="BK73" s="522"/>
      <c r="BL73" s="478"/>
      <c r="BM73" s="478"/>
      <c r="BN73" s="478"/>
      <c r="BO73" s="478"/>
      <c r="BP73" s="478"/>
      <c r="BQ73" s="478"/>
      <c r="BR73" s="478"/>
      <c r="BS73" s="478"/>
      <c r="BT73" s="478"/>
      <c r="BU73" s="478"/>
      <c r="BV73" s="478"/>
    </row>
    <row r="74" spans="1:74" s="323" customFormat="1" ht="21" customHeight="1" x14ac:dyDescent="0.25">
      <c r="A74" s="181"/>
      <c r="B74" s="185" t="s">
        <v>190</v>
      </c>
      <c r="C74" s="574">
        <v>2726</v>
      </c>
      <c r="D74" s="574">
        <v>2424</v>
      </c>
      <c r="E74" s="574">
        <v>2481</v>
      </c>
      <c r="F74" s="574">
        <v>1866</v>
      </c>
      <c r="G74" s="574">
        <v>3010</v>
      </c>
      <c r="H74" s="574">
        <v>2076</v>
      </c>
      <c r="I74" s="574">
        <v>3780</v>
      </c>
      <c r="J74" s="574">
        <v>2312</v>
      </c>
      <c r="K74" s="574">
        <v>1833</v>
      </c>
      <c r="L74" s="574">
        <v>825</v>
      </c>
      <c r="M74" s="574">
        <v>1227</v>
      </c>
      <c r="N74" s="574">
        <v>365</v>
      </c>
      <c r="O74" s="574">
        <v>769</v>
      </c>
      <c r="P74" s="574">
        <v>245</v>
      </c>
      <c r="Q74" s="574">
        <v>0</v>
      </c>
      <c r="R74" s="574">
        <v>0</v>
      </c>
      <c r="S74" s="574">
        <v>0</v>
      </c>
      <c r="T74" s="574">
        <v>0</v>
      </c>
      <c r="U74" s="574">
        <f t="shared" ref="U74:V80" si="11">C74+E74+G74+I74+K74+M74+O74+Q74+S74</f>
        <v>15826</v>
      </c>
      <c r="V74" s="187">
        <f t="shared" si="11"/>
        <v>10113</v>
      </c>
      <c r="X74" s="479"/>
      <c r="Y74" s="479"/>
      <c r="Z74" s="480"/>
      <c r="AA74" s="480"/>
      <c r="AB74" s="480"/>
      <c r="AC74" s="480"/>
      <c r="AD74" s="480"/>
      <c r="AE74" s="480"/>
      <c r="AF74" s="480"/>
      <c r="AG74" s="480"/>
      <c r="AH74" s="480"/>
      <c r="AI74" s="480"/>
      <c r="AJ74" s="480"/>
      <c r="AK74" s="480"/>
      <c r="AL74" s="480"/>
      <c r="AM74" s="480"/>
      <c r="AN74" s="480"/>
      <c r="AO74" s="480"/>
      <c r="AP74" s="480"/>
      <c r="AQ74" s="480"/>
      <c r="AR74" s="478"/>
      <c r="AS74" s="479"/>
      <c r="AT74" s="522"/>
      <c r="AU74" s="522"/>
      <c r="AV74" s="522"/>
      <c r="AW74" s="522"/>
      <c r="AX74" s="522"/>
      <c r="AY74" s="522"/>
      <c r="AZ74" s="522"/>
      <c r="BA74" s="522"/>
      <c r="BB74" s="522"/>
      <c r="BC74" s="522"/>
      <c r="BD74" s="522"/>
      <c r="BE74" s="522"/>
      <c r="BF74" s="522"/>
      <c r="BG74" s="522"/>
      <c r="BH74" s="522"/>
      <c r="BI74" s="522"/>
      <c r="BJ74" s="522"/>
      <c r="BK74" s="522"/>
      <c r="BL74" s="478"/>
      <c r="BM74" s="478"/>
      <c r="BN74" s="478"/>
      <c r="BO74" s="478"/>
      <c r="BP74" s="478"/>
      <c r="BQ74" s="478"/>
      <c r="BR74" s="478"/>
      <c r="BS74" s="478"/>
      <c r="BT74" s="478"/>
      <c r="BU74" s="478"/>
      <c r="BV74" s="478"/>
    </row>
    <row r="75" spans="1:74" s="323" customFormat="1" ht="24.75" customHeight="1" x14ac:dyDescent="0.3">
      <c r="A75" s="181" t="s">
        <v>191</v>
      </c>
      <c r="B75" s="190" t="s">
        <v>192</v>
      </c>
      <c r="C75" s="191">
        <f>SUM(C76:C78)</f>
        <v>6437</v>
      </c>
      <c r="D75" s="191">
        <f>SUM(D76:D78)</f>
        <v>14941</v>
      </c>
      <c r="E75" s="191">
        <f t="shared" ref="E75:T75" si="12">SUM(E76:E78)</f>
        <v>4779</v>
      </c>
      <c r="F75" s="191">
        <f t="shared" si="12"/>
        <v>8807</v>
      </c>
      <c r="G75" s="191">
        <f t="shared" si="12"/>
        <v>4533</v>
      </c>
      <c r="H75" s="191">
        <f t="shared" si="12"/>
        <v>7810</v>
      </c>
      <c r="I75" s="191">
        <f t="shared" si="12"/>
        <v>5127</v>
      </c>
      <c r="J75" s="191">
        <f t="shared" si="12"/>
        <v>8162</v>
      </c>
      <c r="K75" s="191">
        <f t="shared" si="12"/>
        <v>2770</v>
      </c>
      <c r="L75" s="191">
        <f t="shared" si="12"/>
        <v>4900</v>
      </c>
      <c r="M75" s="191">
        <f t="shared" si="12"/>
        <v>1939</v>
      </c>
      <c r="N75" s="191">
        <f t="shared" si="12"/>
        <v>2424</v>
      </c>
      <c r="O75" s="191">
        <f t="shared" si="12"/>
        <v>2892</v>
      </c>
      <c r="P75" s="191">
        <f t="shared" si="12"/>
        <v>2029</v>
      </c>
      <c r="Q75" s="191">
        <f t="shared" si="12"/>
        <v>0</v>
      </c>
      <c r="R75" s="191">
        <f t="shared" si="12"/>
        <v>0</v>
      </c>
      <c r="S75" s="191">
        <f t="shared" si="12"/>
        <v>0</v>
      </c>
      <c r="T75" s="191">
        <f t="shared" si="12"/>
        <v>0</v>
      </c>
      <c r="U75" s="191">
        <f t="shared" si="11"/>
        <v>28477</v>
      </c>
      <c r="V75" s="192">
        <f t="shared" si="11"/>
        <v>49073</v>
      </c>
      <c r="X75" s="559"/>
      <c r="Y75" s="481"/>
      <c r="Z75" s="480"/>
      <c r="AA75" s="480"/>
      <c r="AB75" s="480"/>
      <c r="AC75" s="480"/>
      <c r="AD75" s="480"/>
      <c r="AE75" s="480"/>
      <c r="AF75" s="480"/>
      <c r="AG75" s="480"/>
      <c r="AH75" s="480"/>
      <c r="AI75" s="480"/>
      <c r="AJ75" s="480"/>
      <c r="AK75" s="480"/>
      <c r="AL75" s="480"/>
      <c r="AM75" s="480"/>
      <c r="AN75" s="480"/>
      <c r="AO75" s="480"/>
      <c r="AP75" s="480"/>
      <c r="AQ75" s="480"/>
      <c r="AR75" s="522"/>
      <c r="AS75" s="481"/>
      <c r="AT75" s="522"/>
      <c r="AU75" s="522"/>
      <c r="AV75" s="522"/>
      <c r="AW75" s="522"/>
      <c r="AX75" s="522"/>
      <c r="AY75" s="522"/>
      <c r="AZ75" s="522"/>
      <c r="BA75" s="522"/>
      <c r="BB75" s="522"/>
      <c r="BC75" s="522"/>
      <c r="BD75" s="522"/>
      <c r="BE75" s="522"/>
      <c r="BF75" s="522"/>
      <c r="BG75" s="522"/>
      <c r="BH75" s="522"/>
      <c r="BI75" s="522"/>
      <c r="BJ75" s="522"/>
      <c r="BK75" s="522"/>
      <c r="BL75" s="15"/>
      <c r="BM75" s="478"/>
      <c r="BN75" s="478"/>
      <c r="BO75" s="478"/>
      <c r="BP75" s="478"/>
      <c r="BQ75" s="478"/>
      <c r="BR75" s="478"/>
      <c r="BS75" s="478"/>
      <c r="BT75" s="478"/>
      <c r="BU75" s="478"/>
      <c r="BV75" s="478"/>
    </row>
    <row r="76" spans="1:74" s="338" customFormat="1" ht="21" customHeight="1" x14ac:dyDescent="0.25">
      <c r="A76" s="181"/>
      <c r="B76" s="185" t="s">
        <v>193</v>
      </c>
      <c r="C76" s="574">
        <v>3985</v>
      </c>
      <c r="D76" s="574">
        <v>6625</v>
      </c>
      <c r="E76" s="574">
        <v>3100</v>
      </c>
      <c r="F76" s="574">
        <v>5467</v>
      </c>
      <c r="G76" s="574">
        <v>3394</v>
      </c>
      <c r="H76" s="574">
        <v>6070</v>
      </c>
      <c r="I76" s="574">
        <v>3754</v>
      </c>
      <c r="J76" s="574">
        <v>6409</v>
      </c>
      <c r="K76" s="574">
        <v>2069</v>
      </c>
      <c r="L76" s="574">
        <v>3253</v>
      </c>
      <c r="M76" s="574">
        <v>1220</v>
      </c>
      <c r="N76" s="574">
        <v>1260</v>
      </c>
      <c r="O76" s="574">
        <v>2299</v>
      </c>
      <c r="P76" s="574">
        <v>998</v>
      </c>
      <c r="Q76" s="574">
        <v>0</v>
      </c>
      <c r="R76" s="574">
        <v>0</v>
      </c>
      <c r="S76" s="574">
        <v>0</v>
      </c>
      <c r="T76" s="574">
        <v>0</v>
      </c>
      <c r="U76" s="574">
        <f t="shared" si="11"/>
        <v>19821</v>
      </c>
      <c r="V76" s="187">
        <f t="shared" si="11"/>
        <v>30082</v>
      </c>
      <c r="X76" s="479"/>
      <c r="Y76" s="479"/>
      <c r="Z76" s="480"/>
      <c r="AA76" s="480"/>
      <c r="AB76" s="480"/>
      <c r="AC76" s="480"/>
      <c r="AD76" s="480"/>
      <c r="AE76" s="480"/>
      <c r="AF76" s="480"/>
      <c r="AG76" s="480"/>
      <c r="AH76" s="480"/>
      <c r="AI76" s="480"/>
      <c r="AJ76" s="480"/>
      <c r="AK76" s="480"/>
      <c r="AL76" s="480"/>
      <c r="AM76" s="480"/>
      <c r="AN76" s="480"/>
      <c r="AO76" s="480"/>
      <c r="AP76" s="480"/>
      <c r="AQ76" s="480"/>
      <c r="AR76" s="484"/>
      <c r="AS76" s="479"/>
      <c r="AT76" s="522"/>
      <c r="AU76" s="522"/>
      <c r="AV76" s="522"/>
      <c r="AW76" s="522"/>
      <c r="AX76" s="522"/>
      <c r="AY76" s="522"/>
      <c r="AZ76" s="522"/>
      <c r="BA76" s="522"/>
      <c r="BB76" s="522"/>
      <c r="BC76" s="522"/>
      <c r="BD76" s="522"/>
      <c r="BE76" s="522"/>
      <c r="BF76" s="522"/>
      <c r="BG76" s="522"/>
      <c r="BH76" s="522"/>
      <c r="BI76" s="522"/>
      <c r="BJ76" s="522"/>
      <c r="BK76" s="522"/>
      <c r="BL76" s="484"/>
      <c r="BM76" s="484"/>
      <c r="BN76" s="484"/>
      <c r="BO76" s="484"/>
      <c r="BP76" s="484"/>
      <c r="BQ76" s="484"/>
      <c r="BR76" s="484"/>
      <c r="BS76" s="484"/>
      <c r="BT76" s="484"/>
      <c r="BU76" s="484"/>
      <c r="BV76" s="484"/>
    </row>
    <row r="77" spans="1:74" s="132" customFormat="1" ht="21" customHeight="1" x14ac:dyDescent="0.3">
      <c r="A77" s="181"/>
      <c r="B77" s="185" t="s">
        <v>194</v>
      </c>
      <c r="C77" s="574">
        <v>436</v>
      </c>
      <c r="D77" s="574">
        <v>146</v>
      </c>
      <c r="E77" s="574">
        <v>205</v>
      </c>
      <c r="F77" s="574">
        <v>54</v>
      </c>
      <c r="G77" s="574">
        <v>159</v>
      </c>
      <c r="H77" s="574">
        <v>43</v>
      </c>
      <c r="I77" s="574">
        <v>105</v>
      </c>
      <c r="J77" s="574">
        <v>87</v>
      </c>
      <c r="K77" s="574">
        <v>171</v>
      </c>
      <c r="L77" s="574">
        <v>42</v>
      </c>
      <c r="M77" s="574">
        <v>115</v>
      </c>
      <c r="N77" s="574">
        <v>19</v>
      </c>
      <c r="O77" s="574">
        <v>125</v>
      </c>
      <c r="P77" s="574">
        <v>172</v>
      </c>
      <c r="Q77" s="574">
        <v>0</v>
      </c>
      <c r="R77" s="574">
        <v>0</v>
      </c>
      <c r="S77" s="574">
        <v>0</v>
      </c>
      <c r="T77" s="574">
        <v>0</v>
      </c>
      <c r="U77" s="574">
        <f t="shared" si="11"/>
        <v>1316</v>
      </c>
      <c r="V77" s="187">
        <f t="shared" si="11"/>
        <v>563</v>
      </c>
      <c r="X77" s="479"/>
      <c r="Y77" s="479"/>
      <c r="Z77" s="480"/>
      <c r="AA77" s="480"/>
      <c r="AB77" s="480"/>
      <c r="AC77" s="480"/>
      <c r="AD77" s="480"/>
      <c r="AE77" s="480"/>
      <c r="AF77" s="480"/>
      <c r="AG77" s="480"/>
      <c r="AH77" s="480"/>
      <c r="AI77" s="480"/>
      <c r="AJ77" s="480"/>
      <c r="AK77" s="480"/>
      <c r="AL77" s="480"/>
      <c r="AM77" s="480"/>
      <c r="AN77" s="480"/>
      <c r="AO77" s="480"/>
      <c r="AP77" s="480"/>
      <c r="AQ77" s="480"/>
      <c r="AR77" s="485"/>
      <c r="AS77" s="479"/>
      <c r="AT77" s="522"/>
      <c r="AU77" s="522"/>
      <c r="AV77" s="522"/>
      <c r="AW77" s="522"/>
      <c r="AX77" s="522"/>
      <c r="AY77" s="522"/>
      <c r="AZ77" s="522"/>
      <c r="BA77" s="522"/>
      <c r="BB77" s="522"/>
      <c r="BC77" s="522"/>
      <c r="BD77" s="522"/>
      <c r="BE77" s="522"/>
      <c r="BF77" s="522"/>
      <c r="BG77" s="522"/>
      <c r="BH77" s="522"/>
      <c r="BI77" s="522"/>
      <c r="BJ77" s="522"/>
      <c r="BK77" s="522"/>
      <c r="BL77" s="485"/>
      <c r="BM77" s="485"/>
      <c r="BN77" s="485"/>
      <c r="BO77" s="485"/>
      <c r="BP77" s="485"/>
      <c r="BQ77" s="485"/>
      <c r="BR77" s="485"/>
      <c r="BS77" s="485"/>
      <c r="BT77" s="485"/>
      <c r="BU77" s="485"/>
      <c r="BV77" s="485"/>
    </row>
    <row r="78" spans="1:74" ht="21" customHeight="1" x14ac:dyDescent="0.25">
      <c r="A78" s="181"/>
      <c r="B78" s="185" t="s">
        <v>195</v>
      </c>
      <c r="C78" s="574">
        <v>2016</v>
      </c>
      <c r="D78" s="574">
        <v>8170</v>
      </c>
      <c r="E78" s="574">
        <v>1474</v>
      </c>
      <c r="F78" s="574">
        <v>3286</v>
      </c>
      <c r="G78" s="574">
        <v>980</v>
      </c>
      <c r="H78" s="574">
        <v>1697</v>
      </c>
      <c r="I78" s="574">
        <v>1268</v>
      </c>
      <c r="J78" s="574">
        <v>1666</v>
      </c>
      <c r="K78" s="574">
        <v>530</v>
      </c>
      <c r="L78" s="574">
        <v>1605</v>
      </c>
      <c r="M78" s="574">
        <v>604</v>
      </c>
      <c r="N78" s="574">
        <v>1145</v>
      </c>
      <c r="O78" s="574">
        <v>468</v>
      </c>
      <c r="P78" s="574">
        <v>859</v>
      </c>
      <c r="Q78" s="574">
        <v>0</v>
      </c>
      <c r="R78" s="574">
        <v>0</v>
      </c>
      <c r="S78" s="574">
        <v>0</v>
      </c>
      <c r="T78" s="574">
        <v>0</v>
      </c>
      <c r="U78" s="574">
        <f t="shared" si="11"/>
        <v>7340</v>
      </c>
      <c r="V78" s="187">
        <f t="shared" si="11"/>
        <v>18428</v>
      </c>
      <c r="W78" s="1"/>
      <c r="X78" s="479"/>
      <c r="Y78" s="479"/>
      <c r="Z78" s="480"/>
      <c r="AA78" s="480"/>
      <c r="AB78" s="480"/>
      <c r="AC78" s="480"/>
      <c r="AD78" s="480"/>
      <c r="AE78" s="480"/>
      <c r="AF78" s="480"/>
      <c r="AG78" s="480"/>
      <c r="AH78" s="480"/>
      <c r="AI78" s="480"/>
      <c r="AJ78" s="480"/>
      <c r="AK78" s="480"/>
      <c r="AL78" s="480"/>
      <c r="AM78" s="480"/>
      <c r="AN78" s="480"/>
      <c r="AO78" s="480"/>
      <c r="AP78" s="480"/>
      <c r="AQ78" s="480"/>
      <c r="AS78" s="479"/>
      <c r="AT78" s="522"/>
      <c r="AU78" s="522"/>
      <c r="AV78" s="522"/>
      <c r="AW78" s="522"/>
      <c r="AX78" s="522"/>
      <c r="AY78" s="522"/>
      <c r="AZ78" s="522"/>
      <c r="BA78" s="522"/>
      <c r="BB78" s="522"/>
      <c r="BC78" s="522"/>
      <c r="BD78" s="522"/>
      <c r="BE78" s="522"/>
      <c r="BF78" s="522"/>
      <c r="BG78" s="522"/>
      <c r="BH78" s="522"/>
      <c r="BI78" s="522"/>
      <c r="BJ78" s="522"/>
      <c r="BK78" s="522"/>
    </row>
    <row r="79" spans="1:74" ht="24.75" customHeight="1" x14ac:dyDescent="0.25">
      <c r="A79" s="181" t="s">
        <v>196</v>
      </c>
      <c r="B79" s="190" t="s">
        <v>197</v>
      </c>
      <c r="C79" s="191">
        <v>1199</v>
      </c>
      <c r="D79" s="191">
        <v>3776</v>
      </c>
      <c r="E79" s="191">
        <v>70</v>
      </c>
      <c r="F79" s="191">
        <v>66</v>
      </c>
      <c r="G79" s="191">
        <v>11</v>
      </c>
      <c r="H79" s="191">
        <v>2</v>
      </c>
      <c r="I79" s="191">
        <v>0</v>
      </c>
      <c r="J79" s="191">
        <v>0</v>
      </c>
      <c r="K79" s="191">
        <v>0</v>
      </c>
      <c r="L79" s="191">
        <v>0</v>
      </c>
      <c r="M79" s="191">
        <v>0</v>
      </c>
      <c r="N79" s="191">
        <v>0</v>
      </c>
      <c r="O79" s="191">
        <v>0</v>
      </c>
      <c r="P79" s="191">
        <v>0</v>
      </c>
      <c r="Q79" s="191">
        <v>0</v>
      </c>
      <c r="R79" s="191">
        <v>0</v>
      </c>
      <c r="S79" s="191">
        <v>0</v>
      </c>
      <c r="T79" s="191">
        <v>0</v>
      </c>
      <c r="U79" s="574">
        <f t="shared" si="11"/>
        <v>1280</v>
      </c>
      <c r="V79" s="192">
        <f t="shared" si="11"/>
        <v>3844</v>
      </c>
      <c r="X79" s="479"/>
      <c r="Y79" s="479"/>
      <c r="Z79" s="480"/>
      <c r="AA79" s="480"/>
      <c r="AB79" s="480"/>
      <c r="AC79" s="480"/>
      <c r="AD79" s="480"/>
      <c r="AE79" s="480"/>
      <c r="AF79" s="480"/>
      <c r="AG79" s="480"/>
      <c r="AH79" s="480"/>
      <c r="AI79" s="480"/>
      <c r="AJ79" s="480"/>
      <c r="AK79" s="480"/>
      <c r="AL79" s="480"/>
      <c r="AM79" s="480"/>
      <c r="AN79" s="480"/>
      <c r="AO79" s="480"/>
      <c r="AP79" s="480"/>
      <c r="AQ79" s="480"/>
      <c r="AS79" s="479"/>
      <c r="AT79" s="522"/>
      <c r="AU79" s="522"/>
      <c r="AV79" s="522"/>
      <c r="AW79" s="522"/>
      <c r="AX79" s="522"/>
      <c r="AY79" s="522"/>
      <c r="AZ79" s="522"/>
      <c r="BA79" s="522"/>
      <c r="BB79" s="522"/>
      <c r="BC79" s="522"/>
      <c r="BD79" s="522"/>
      <c r="BE79" s="522"/>
      <c r="BF79" s="522"/>
      <c r="BG79" s="522"/>
      <c r="BH79" s="522"/>
      <c r="BI79" s="522"/>
      <c r="BJ79" s="522"/>
      <c r="BK79" s="522"/>
    </row>
    <row r="80" spans="1:74" ht="24.75" customHeight="1" x14ac:dyDescent="0.25">
      <c r="A80" s="181" t="s">
        <v>198</v>
      </c>
      <c r="B80" s="190" t="s">
        <v>199</v>
      </c>
      <c r="C80" s="191">
        <v>168</v>
      </c>
      <c r="D80" s="191">
        <v>234</v>
      </c>
      <c r="E80" s="191">
        <v>196</v>
      </c>
      <c r="F80" s="191">
        <v>225</v>
      </c>
      <c r="G80" s="191">
        <v>358</v>
      </c>
      <c r="H80" s="191">
        <v>385</v>
      </c>
      <c r="I80" s="191">
        <v>428</v>
      </c>
      <c r="J80" s="191">
        <v>435</v>
      </c>
      <c r="K80" s="191">
        <v>155</v>
      </c>
      <c r="L80" s="191">
        <v>197</v>
      </c>
      <c r="M80" s="191">
        <v>88</v>
      </c>
      <c r="N80" s="191">
        <v>151</v>
      </c>
      <c r="O80" s="191">
        <v>196</v>
      </c>
      <c r="P80" s="191">
        <v>52</v>
      </c>
      <c r="Q80" s="191">
        <v>0</v>
      </c>
      <c r="R80" s="191">
        <v>0</v>
      </c>
      <c r="S80" s="191">
        <v>0</v>
      </c>
      <c r="T80" s="191">
        <v>0</v>
      </c>
      <c r="U80" s="191">
        <f t="shared" si="11"/>
        <v>1589</v>
      </c>
      <c r="V80" s="192">
        <f t="shared" si="11"/>
        <v>1679</v>
      </c>
      <c r="X80" s="479"/>
      <c r="Y80" s="479"/>
      <c r="Z80" s="480"/>
      <c r="AA80" s="480"/>
      <c r="AB80" s="480"/>
      <c r="AC80" s="480"/>
      <c r="AD80" s="480"/>
      <c r="AE80" s="480"/>
      <c r="AF80" s="480"/>
      <c r="AG80" s="480"/>
      <c r="AH80" s="480"/>
      <c r="AI80" s="480"/>
      <c r="AJ80" s="480"/>
      <c r="AK80" s="480"/>
      <c r="AL80" s="480"/>
      <c r="AM80" s="480"/>
      <c r="AN80" s="480"/>
      <c r="AO80" s="480"/>
      <c r="AP80" s="480"/>
      <c r="AQ80" s="480"/>
      <c r="AS80" s="479"/>
      <c r="AT80" s="522"/>
      <c r="AU80" s="522"/>
      <c r="AV80" s="522"/>
      <c r="AW80" s="522"/>
      <c r="AX80" s="522"/>
      <c r="AY80" s="522"/>
      <c r="AZ80" s="522"/>
      <c r="BA80" s="522"/>
      <c r="BB80" s="522"/>
      <c r="BC80" s="522"/>
      <c r="BD80" s="522"/>
      <c r="BE80" s="522"/>
      <c r="BF80" s="522"/>
      <c r="BG80" s="522"/>
      <c r="BH80" s="522"/>
      <c r="BI80" s="522"/>
      <c r="BJ80" s="522"/>
      <c r="BK80" s="522"/>
    </row>
    <row r="81" spans="1:43" ht="24.75" customHeight="1" thickBot="1" x14ac:dyDescent="0.3">
      <c r="A81" s="199" t="s">
        <v>9</v>
      </c>
      <c r="B81" s="200"/>
      <c r="C81" s="201">
        <f>C80+C79+C75+C72+C68+C67+C66+C61+C55+C54+C53+C48+C47+C43+C39+C35+C34+C14+C13+C9+C38</f>
        <v>162330</v>
      </c>
      <c r="D81" s="201">
        <f t="shared" ref="D81:T81" si="13">D80+D79+D75+D72+D68+D67+D66+D61+D55+D54+D53+D48+D47+D43+D39+D35+D34+D14+D13+D9+D38</f>
        <v>171348</v>
      </c>
      <c r="E81" s="201">
        <f t="shared" si="13"/>
        <v>161268</v>
      </c>
      <c r="F81" s="201">
        <f t="shared" si="13"/>
        <v>153198</v>
      </c>
      <c r="G81" s="201">
        <f t="shared" si="13"/>
        <v>207349</v>
      </c>
      <c r="H81" s="201">
        <f t="shared" si="13"/>
        <v>192105</v>
      </c>
      <c r="I81" s="201">
        <f t="shared" si="13"/>
        <v>340865</v>
      </c>
      <c r="J81" s="201">
        <f t="shared" si="13"/>
        <v>353562</v>
      </c>
      <c r="K81" s="201">
        <f t="shared" si="13"/>
        <v>274264</v>
      </c>
      <c r="L81" s="201">
        <f t="shared" si="13"/>
        <v>303944</v>
      </c>
      <c r="M81" s="201">
        <f t="shared" si="13"/>
        <v>279296</v>
      </c>
      <c r="N81" s="201">
        <f t="shared" si="13"/>
        <v>305553</v>
      </c>
      <c r="O81" s="201">
        <f t="shared" si="13"/>
        <v>298146</v>
      </c>
      <c r="P81" s="201">
        <f t="shared" si="13"/>
        <v>250567</v>
      </c>
      <c r="Q81" s="201">
        <f t="shared" si="13"/>
        <v>167411</v>
      </c>
      <c r="R81" s="201">
        <f t="shared" si="13"/>
        <v>161623</v>
      </c>
      <c r="S81" s="201">
        <f t="shared" si="13"/>
        <v>234721</v>
      </c>
      <c r="T81" s="201">
        <f t="shared" si="13"/>
        <v>228326</v>
      </c>
      <c r="U81" s="201">
        <f>C81+E81+G81+I81+K81+M81+O81+Q81+S81</f>
        <v>2125650</v>
      </c>
      <c r="V81" s="202">
        <f>D81+F81+H81+J81+L81+N81+P81+R81+T81</f>
        <v>2120226</v>
      </c>
      <c r="W81" s="1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J81" s="479"/>
      <c r="AK81" s="479"/>
      <c r="AL81" s="479"/>
      <c r="AM81" s="479"/>
      <c r="AN81" s="479"/>
      <c r="AO81" s="479"/>
      <c r="AP81" s="479"/>
      <c r="AQ81" s="479"/>
    </row>
    <row r="82" spans="1:43" x14ac:dyDescent="0.25">
      <c r="T82" s="562"/>
      <c r="U82" s="352"/>
      <c r="W82" s="1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J82" s="479"/>
      <c r="AK82" s="479"/>
      <c r="AL82" s="479"/>
      <c r="AM82" s="479"/>
      <c r="AN82" s="479"/>
      <c r="AO82" s="479"/>
      <c r="AP82" s="479"/>
      <c r="AQ82" s="479"/>
    </row>
    <row r="83" spans="1:43" x14ac:dyDescent="0.25">
      <c r="W83" s="1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J83" s="479"/>
      <c r="AK83" s="479"/>
      <c r="AL83" s="479"/>
      <c r="AM83" s="479"/>
      <c r="AN83" s="479"/>
      <c r="AO83" s="479"/>
      <c r="AP83" s="479"/>
      <c r="AQ83" s="479"/>
    </row>
    <row r="84" spans="1:43" x14ac:dyDescent="0.25">
      <c r="W84" s="1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J84" s="479"/>
      <c r="AK84" s="479"/>
      <c r="AL84" s="479"/>
      <c r="AM84" s="479"/>
      <c r="AN84" s="479"/>
      <c r="AO84" s="479"/>
      <c r="AP84" s="479"/>
      <c r="AQ84" s="479"/>
    </row>
    <row r="85" spans="1:43" x14ac:dyDescent="0.25">
      <c r="AJ85" s="479"/>
      <c r="AK85" s="479"/>
      <c r="AL85" s="479"/>
      <c r="AM85" s="479"/>
      <c r="AN85" s="479"/>
      <c r="AO85" s="479"/>
      <c r="AP85" s="479"/>
      <c r="AQ85" s="479"/>
    </row>
    <row r="86" spans="1:43" x14ac:dyDescent="0.25">
      <c r="AJ86" s="479"/>
      <c r="AK86" s="479"/>
      <c r="AL86" s="479"/>
      <c r="AM86" s="479"/>
      <c r="AN86" s="479"/>
      <c r="AO86" s="479"/>
      <c r="AP86" s="479"/>
      <c r="AQ86" s="479"/>
    </row>
    <row r="87" spans="1:43" x14ac:dyDescent="0.25">
      <c r="AJ87" s="479"/>
      <c r="AK87" s="479"/>
      <c r="AL87" s="479"/>
      <c r="AM87" s="479"/>
      <c r="AN87" s="479"/>
      <c r="AO87" s="479"/>
      <c r="AP87" s="479"/>
      <c r="AQ87" s="479"/>
    </row>
    <row r="88" spans="1:43" x14ac:dyDescent="0.25">
      <c r="AJ88" s="479"/>
      <c r="AK88" s="479"/>
      <c r="AL88" s="479"/>
      <c r="AM88" s="479"/>
      <c r="AN88" s="479"/>
      <c r="AO88" s="479"/>
      <c r="AP88" s="479"/>
      <c r="AQ88" s="479"/>
    </row>
    <row r="89" spans="1:43" x14ac:dyDescent="0.25">
      <c r="AJ89" s="479"/>
      <c r="AK89" s="479"/>
      <c r="AL89" s="479"/>
      <c r="AM89" s="479"/>
      <c r="AN89" s="479"/>
      <c r="AO89" s="479"/>
      <c r="AP89" s="479"/>
      <c r="AQ89" s="479"/>
    </row>
    <row r="90" spans="1:43" x14ac:dyDescent="0.25">
      <c r="AJ90" s="479"/>
      <c r="AK90" s="479"/>
      <c r="AL90" s="479"/>
      <c r="AM90" s="479"/>
      <c r="AN90" s="479"/>
      <c r="AO90" s="479"/>
      <c r="AP90" s="479"/>
      <c r="AQ90" s="479"/>
    </row>
    <row r="91" spans="1:43" x14ac:dyDescent="0.25">
      <c r="AJ91" s="479"/>
      <c r="AK91" s="479"/>
      <c r="AL91" s="479"/>
      <c r="AM91" s="479"/>
      <c r="AN91" s="479"/>
      <c r="AO91" s="479"/>
      <c r="AP91" s="479"/>
      <c r="AQ91" s="479"/>
    </row>
    <row r="92" spans="1:43" x14ac:dyDescent="0.25">
      <c r="AJ92" s="479"/>
      <c r="AK92" s="479"/>
      <c r="AL92" s="479"/>
      <c r="AM92" s="479"/>
      <c r="AN92" s="479"/>
      <c r="AO92" s="479"/>
      <c r="AP92" s="479"/>
      <c r="AQ92" s="479"/>
    </row>
    <row r="93" spans="1:43" x14ac:dyDescent="0.25">
      <c r="AJ93" s="479"/>
      <c r="AK93" s="479"/>
      <c r="AL93" s="479"/>
      <c r="AM93" s="479"/>
      <c r="AN93" s="479"/>
      <c r="AO93" s="479"/>
      <c r="AP93" s="479"/>
      <c r="AQ93" s="479"/>
    </row>
    <row r="94" spans="1:43" x14ac:dyDescent="0.25">
      <c r="AJ94" s="479"/>
      <c r="AK94" s="479"/>
      <c r="AL94" s="479"/>
      <c r="AM94" s="479"/>
      <c r="AN94" s="479"/>
      <c r="AO94" s="479"/>
      <c r="AP94" s="479"/>
      <c r="AQ94" s="479"/>
    </row>
    <row r="95" spans="1:43" x14ac:dyDescent="0.25">
      <c r="AJ95" s="479"/>
      <c r="AK95" s="479"/>
      <c r="AL95" s="479"/>
      <c r="AM95" s="479"/>
      <c r="AN95" s="479"/>
      <c r="AO95" s="479"/>
      <c r="AP95" s="479"/>
      <c r="AQ95" s="479"/>
    </row>
  </sheetData>
  <mergeCells count="16"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I7:J7"/>
    <mergeCell ref="K7:L7"/>
    <mergeCell ref="M7:N7"/>
    <mergeCell ref="O7:P7"/>
    <mergeCell ref="Q7:R7"/>
  </mergeCells>
  <printOptions horizontalCentered="1"/>
  <pageMargins left="0.39370078740157483" right="0.39370078740157483" top="0.78740157480314965" bottom="0.70866141732283472" header="0.31496062992125984" footer="0.31496062992125984"/>
  <pageSetup paperSize="9" scale="50" fitToHeight="2" orientation="landscape" r:id="rId1"/>
  <headerFooter alignWithMargins="0"/>
  <rowBreaks count="1" manualBreakCount="1">
    <brk id="42" max="21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BL97"/>
  <sheetViews>
    <sheetView zoomScale="72" zoomScaleNormal="72" zoomScaleSheetLayoutView="75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63.6640625" style="343" customWidth="1"/>
    <col min="3" max="20" width="9.6640625" style="136" customWidth="1"/>
    <col min="21" max="22" width="10.33203125" style="136" customWidth="1"/>
    <col min="23" max="24" width="26.33203125" style="136" customWidth="1"/>
    <col min="25" max="25" width="4.88671875" style="136" customWidth="1"/>
    <col min="26" max="26" width="7.5546875" style="136" customWidth="1"/>
    <col min="27" max="27" width="7.33203125" style="136" customWidth="1"/>
    <col min="28" max="28" width="5.33203125" style="136" customWidth="1"/>
    <col min="29" max="29" width="7.33203125" style="136" customWidth="1"/>
    <col min="30" max="30" width="5.33203125" style="136" customWidth="1"/>
    <col min="31" max="31" width="7.33203125" style="136" customWidth="1"/>
    <col min="32" max="32" width="5.33203125" style="136" customWidth="1"/>
    <col min="33" max="33" width="7.33203125" style="136" customWidth="1"/>
    <col min="34" max="34" width="5.33203125" style="136" customWidth="1"/>
    <col min="35" max="35" width="7.33203125" style="15" customWidth="1"/>
    <col min="36" max="36" width="6.33203125" style="15" customWidth="1"/>
    <col min="37" max="37" width="7.33203125" style="15" customWidth="1"/>
    <col min="38" max="38" width="6.33203125" style="15" customWidth="1"/>
    <col min="39" max="39" width="7.33203125" style="15" customWidth="1"/>
    <col min="40" max="40" width="6.33203125" style="15" customWidth="1"/>
    <col min="41" max="41" width="7.33203125" style="15" customWidth="1"/>
    <col min="42" max="42" width="6.33203125" style="15" customWidth="1"/>
    <col min="43" max="43" width="7.33203125" style="15" customWidth="1"/>
    <col min="44" max="44" width="14.6640625" style="15" customWidth="1"/>
    <col min="45" max="45" width="4.88671875" style="15" customWidth="1"/>
    <col min="46" max="46" width="24" style="15" customWidth="1"/>
    <col min="47" max="47" width="22.33203125" style="15" customWidth="1"/>
    <col min="48" max="48" width="5.33203125" style="15" customWidth="1"/>
    <col min="49" max="49" width="7.33203125" style="15" customWidth="1"/>
    <col min="50" max="50" width="5.33203125" style="15" customWidth="1"/>
    <col min="51" max="51" width="7.33203125" style="15" customWidth="1"/>
    <col min="52" max="52" width="5.33203125" style="15" customWidth="1"/>
    <col min="53" max="53" width="7.33203125" style="15" customWidth="1"/>
    <col min="54" max="54" width="5.33203125" style="15" customWidth="1"/>
    <col min="55" max="55" width="7.33203125" style="15" customWidth="1"/>
    <col min="56" max="56" width="5.33203125" style="15" customWidth="1"/>
    <col min="57" max="57" width="7.33203125" style="15" customWidth="1"/>
    <col min="58" max="58" width="5.33203125" style="15" customWidth="1"/>
    <col min="59" max="59" width="7.33203125" style="15" customWidth="1"/>
    <col min="60" max="60" width="5.33203125" style="15" customWidth="1"/>
    <col min="61" max="61" width="7.33203125" style="15" customWidth="1"/>
    <col min="62" max="62" width="5.33203125" style="15" customWidth="1"/>
    <col min="63" max="63" width="7.33203125" style="15" customWidth="1"/>
    <col min="64" max="64" width="26.33203125" style="15" customWidth="1"/>
    <col min="65" max="16384" width="26.33203125" style="1"/>
  </cols>
  <sheetData>
    <row r="1" spans="1:64" s="344" customFormat="1" ht="33" customHeight="1" x14ac:dyDescent="0.25">
      <c r="A1" s="781" t="str">
        <f>"Indeling van de werknemers op "&amp;Feuil1!A7&amp;" "&amp;Feuil1!A8&amp;" naar activiteitstak en naar dimensieklasse van de vestigingseenheden"</f>
        <v>Indeling van de werknemers op 31 december 2023 naar activiteitstak en naar dimensieklasse van de vestigingseenheden</v>
      </c>
      <c r="B1" s="782"/>
      <c r="C1" s="782"/>
      <c r="D1" s="782"/>
      <c r="E1" s="782"/>
      <c r="F1" s="782"/>
      <c r="G1" s="782"/>
      <c r="H1" s="782"/>
      <c r="I1" s="782"/>
      <c r="J1" s="782"/>
      <c r="K1" s="782"/>
      <c r="L1" s="782"/>
      <c r="M1" s="782"/>
      <c r="N1" s="782"/>
      <c r="O1" s="782"/>
      <c r="P1" s="782"/>
      <c r="Q1" s="782"/>
      <c r="R1" s="782"/>
      <c r="S1" s="782"/>
      <c r="T1" s="782"/>
      <c r="U1" s="782"/>
      <c r="V1" s="782"/>
      <c r="Y1" s="474"/>
      <c r="Z1" s="474"/>
      <c r="AA1" s="474"/>
      <c r="AB1" s="474"/>
      <c r="AC1" s="474"/>
      <c r="AD1" s="474"/>
      <c r="AE1" s="474"/>
      <c r="AF1" s="474"/>
      <c r="AG1" s="474"/>
      <c r="AH1" s="474"/>
      <c r="AI1" s="474"/>
      <c r="AJ1" s="474"/>
      <c r="AK1" s="474"/>
      <c r="AL1" s="474"/>
      <c r="AM1" s="474"/>
      <c r="AN1" s="474"/>
      <c r="AO1" s="474"/>
      <c r="AP1" s="474"/>
      <c r="AQ1" s="474"/>
      <c r="AR1" s="474"/>
      <c r="AS1" s="474"/>
      <c r="AT1" s="474"/>
      <c r="AU1" s="474"/>
      <c r="AV1" s="474"/>
      <c r="AW1" s="474"/>
      <c r="AX1" s="474"/>
      <c r="AY1" s="474"/>
      <c r="AZ1" s="474"/>
      <c r="BA1" s="474"/>
      <c r="BB1" s="474"/>
      <c r="BC1" s="474"/>
      <c r="BD1" s="474"/>
      <c r="BE1" s="474"/>
      <c r="BF1" s="474"/>
      <c r="BG1" s="474"/>
      <c r="BH1" s="474"/>
      <c r="BI1" s="474"/>
      <c r="BJ1" s="474"/>
      <c r="BK1" s="474"/>
      <c r="BL1" s="474"/>
    </row>
    <row r="2" spans="1:64" s="345" customFormat="1" ht="21.9" customHeight="1" x14ac:dyDescent="0.25">
      <c r="A2" s="783" t="s">
        <v>27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784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  <c r="AJ2" s="475"/>
      <c r="AK2" s="475"/>
      <c r="AL2" s="475"/>
      <c r="AM2" s="475"/>
      <c r="AN2" s="475"/>
      <c r="AO2" s="475"/>
      <c r="AP2" s="475"/>
      <c r="AQ2" s="475"/>
      <c r="AR2" s="475"/>
      <c r="AS2" s="475"/>
      <c r="AT2" s="475"/>
      <c r="AU2" s="475"/>
      <c r="AV2" s="475"/>
      <c r="AW2" s="475"/>
      <c r="AX2" s="475"/>
      <c r="AY2" s="475"/>
      <c r="AZ2" s="475"/>
      <c r="BA2" s="475"/>
      <c r="BB2" s="475"/>
      <c r="BC2" s="475"/>
      <c r="BD2" s="475"/>
      <c r="BE2" s="475"/>
      <c r="BF2" s="475"/>
      <c r="BG2" s="475"/>
      <c r="BH2" s="475"/>
      <c r="BI2" s="475"/>
      <c r="BJ2" s="475"/>
      <c r="BK2" s="475"/>
      <c r="BL2" s="475"/>
    </row>
    <row r="3" spans="1:64" s="345" customFormat="1" ht="21.9" customHeight="1" x14ac:dyDescent="0.25">
      <c r="A3" s="783" t="s">
        <v>245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Y3" s="475"/>
      <c r="Z3" s="475"/>
      <c r="AA3" s="475"/>
      <c r="AB3" s="475"/>
      <c r="AC3" s="475"/>
      <c r="AD3" s="475"/>
      <c r="AE3" s="475"/>
      <c r="AF3" s="475"/>
      <c r="AG3" s="475"/>
      <c r="AH3" s="475"/>
      <c r="AI3" s="475"/>
      <c r="AJ3" s="475"/>
      <c r="AK3" s="475"/>
      <c r="AL3" s="475"/>
      <c r="AM3" s="475"/>
      <c r="AN3" s="475"/>
      <c r="AO3" s="475"/>
      <c r="AP3" s="475"/>
      <c r="AQ3" s="475"/>
      <c r="AR3" s="475"/>
      <c r="AS3" s="475"/>
      <c r="AT3" s="475"/>
      <c r="AU3" s="475"/>
      <c r="AV3" s="475"/>
      <c r="AW3" s="475"/>
      <c r="AX3" s="475"/>
      <c r="AY3" s="475"/>
      <c r="AZ3" s="475"/>
      <c r="BA3" s="475"/>
      <c r="BB3" s="475"/>
      <c r="BC3" s="475"/>
      <c r="BD3" s="475"/>
      <c r="BE3" s="475"/>
      <c r="BF3" s="475"/>
      <c r="BG3" s="475"/>
      <c r="BH3" s="475"/>
      <c r="BI3" s="475"/>
      <c r="BJ3" s="475"/>
      <c r="BK3" s="475"/>
      <c r="BL3" s="475"/>
    </row>
    <row r="4" spans="1:64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  <c r="BK4" s="476"/>
      <c r="BL4" s="476"/>
    </row>
    <row r="5" spans="1:64" s="313" customFormat="1" ht="18.899999999999999" customHeight="1" thickBot="1" x14ac:dyDescent="0.35">
      <c r="A5" s="768" t="s">
        <v>246</v>
      </c>
      <c r="B5" s="769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V5" s="317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  <c r="BK5" s="476"/>
      <c r="BL5" s="476"/>
    </row>
    <row r="6" spans="1:64" s="313" customFormat="1" ht="27.9" customHeight="1" x14ac:dyDescent="0.3">
      <c r="A6" s="785" t="s">
        <v>106</v>
      </c>
      <c r="B6" s="786"/>
      <c r="C6" s="791" t="s">
        <v>243</v>
      </c>
      <c r="D6" s="792"/>
      <c r="E6" s="793"/>
      <c r="F6" s="793"/>
      <c r="G6" s="793"/>
      <c r="H6" s="793"/>
      <c r="I6" s="793"/>
      <c r="J6" s="793"/>
      <c r="K6" s="793"/>
      <c r="L6" s="793"/>
      <c r="M6" s="793"/>
      <c r="N6" s="793"/>
      <c r="O6" s="793"/>
      <c r="P6" s="793"/>
      <c r="Q6" s="793"/>
      <c r="R6" s="793"/>
      <c r="S6" s="793"/>
      <c r="T6" s="794"/>
      <c r="U6" s="791" t="s">
        <v>9</v>
      </c>
      <c r="V6" s="795"/>
      <c r="Y6" s="476"/>
      <c r="Z6" s="476"/>
      <c r="AA6" s="476"/>
      <c r="AB6" s="476"/>
      <c r="AC6" s="476"/>
      <c r="AD6" s="476"/>
      <c r="AE6" s="476"/>
      <c r="AF6" s="476"/>
      <c r="AG6" s="476"/>
      <c r="AH6" s="476"/>
      <c r="AI6" s="476"/>
      <c r="AJ6" s="476"/>
      <c r="AK6" s="476"/>
      <c r="AL6" s="476"/>
      <c r="AM6" s="476"/>
      <c r="AN6" s="476"/>
      <c r="AO6" s="476"/>
      <c r="AP6" s="476"/>
      <c r="AQ6" s="476"/>
      <c r="AR6" s="476"/>
      <c r="AS6" s="476"/>
      <c r="AT6" s="476"/>
      <c r="AU6" s="476"/>
      <c r="AV6" s="476"/>
      <c r="AW6" s="476"/>
      <c r="AX6" s="476"/>
      <c r="AY6" s="476"/>
      <c r="AZ6" s="476"/>
      <c r="BA6" s="476"/>
      <c r="BB6" s="476"/>
      <c r="BC6" s="476"/>
      <c r="BD6" s="476"/>
      <c r="BE6" s="476"/>
      <c r="BF6" s="476"/>
      <c r="BG6" s="476"/>
      <c r="BH6" s="476"/>
      <c r="BI6" s="476"/>
      <c r="BJ6" s="476"/>
      <c r="BK6" s="476"/>
      <c r="BL6" s="476"/>
    </row>
    <row r="7" spans="1:64" ht="45" customHeight="1" x14ac:dyDescent="0.25">
      <c r="A7" s="787"/>
      <c r="B7" s="788"/>
      <c r="C7" s="798" t="s">
        <v>18</v>
      </c>
      <c r="D7" s="799"/>
      <c r="E7" s="798" t="s">
        <v>244</v>
      </c>
      <c r="F7" s="799"/>
      <c r="G7" s="798" t="s">
        <v>235</v>
      </c>
      <c r="H7" s="799"/>
      <c r="I7" s="798" t="s">
        <v>236</v>
      </c>
      <c r="J7" s="799"/>
      <c r="K7" s="798" t="s">
        <v>237</v>
      </c>
      <c r="L7" s="799"/>
      <c r="M7" s="798" t="s">
        <v>238</v>
      </c>
      <c r="N7" s="799"/>
      <c r="O7" s="798" t="s">
        <v>239</v>
      </c>
      <c r="P7" s="799"/>
      <c r="Q7" s="798" t="s">
        <v>240</v>
      </c>
      <c r="R7" s="799"/>
      <c r="S7" s="798" t="s">
        <v>241</v>
      </c>
      <c r="T7" s="801"/>
      <c r="U7" s="796"/>
      <c r="V7" s="797"/>
      <c r="W7" s="1"/>
      <c r="X7" s="1"/>
      <c r="Y7" s="15"/>
      <c r="Z7" s="15"/>
      <c r="AA7" s="15"/>
      <c r="AB7" s="15"/>
      <c r="AC7" s="15"/>
      <c r="AD7" s="15"/>
      <c r="AE7" s="15"/>
      <c r="AF7" s="15"/>
      <c r="AG7" s="15"/>
      <c r="AH7" s="15"/>
    </row>
    <row r="8" spans="1:64" ht="35.1" customHeight="1" x14ac:dyDescent="0.25">
      <c r="A8" s="789"/>
      <c r="B8" s="790"/>
      <c r="C8" s="346" t="s">
        <v>7</v>
      </c>
      <c r="D8" s="347" t="s">
        <v>8</v>
      </c>
      <c r="E8" s="346" t="s">
        <v>7</v>
      </c>
      <c r="F8" s="347" t="s">
        <v>8</v>
      </c>
      <c r="G8" s="346" t="s">
        <v>7</v>
      </c>
      <c r="H8" s="347" t="s">
        <v>8</v>
      </c>
      <c r="I8" s="346" t="s">
        <v>7</v>
      </c>
      <c r="J8" s="347" t="s">
        <v>8</v>
      </c>
      <c r="K8" s="346" t="s">
        <v>7</v>
      </c>
      <c r="L8" s="347" t="s">
        <v>8</v>
      </c>
      <c r="M8" s="346" t="s">
        <v>7</v>
      </c>
      <c r="N8" s="347" t="s">
        <v>8</v>
      </c>
      <c r="O8" s="346" t="s">
        <v>7</v>
      </c>
      <c r="P8" s="347" t="s">
        <v>8</v>
      </c>
      <c r="Q8" s="346" t="s">
        <v>7</v>
      </c>
      <c r="R8" s="347" t="s">
        <v>8</v>
      </c>
      <c r="S8" s="346" t="s">
        <v>7</v>
      </c>
      <c r="T8" s="347" t="s">
        <v>8</v>
      </c>
      <c r="U8" s="346" t="s">
        <v>7</v>
      </c>
      <c r="V8" s="348" t="s">
        <v>8</v>
      </c>
      <c r="W8" s="1"/>
      <c r="X8" s="1"/>
      <c r="Y8" s="15"/>
      <c r="Z8" s="15"/>
      <c r="AA8" s="15"/>
      <c r="AB8" s="15"/>
      <c r="AC8" s="15"/>
      <c r="AD8" s="15"/>
      <c r="AE8" s="15"/>
      <c r="AF8" s="15"/>
      <c r="AG8" s="15"/>
      <c r="AH8" s="15"/>
    </row>
    <row r="9" spans="1:64" s="323" customFormat="1" ht="25.5" customHeight="1" x14ac:dyDescent="0.25">
      <c r="A9" s="181" t="s">
        <v>107</v>
      </c>
      <c r="B9" s="182" t="s">
        <v>108</v>
      </c>
      <c r="C9" s="183">
        <f>SUM(C10:C12)</f>
        <v>3866</v>
      </c>
      <c r="D9" s="183">
        <f t="shared" ref="D9:T9" si="0">SUM(D10:D12)</f>
        <v>1178</v>
      </c>
      <c r="E9" s="183">
        <f t="shared" si="0"/>
        <v>2111</v>
      </c>
      <c r="F9" s="183">
        <f t="shared" si="0"/>
        <v>757</v>
      </c>
      <c r="G9" s="183">
        <f t="shared" si="0"/>
        <v>1944</v>
      </c>
      <c r="H9" s="183">
        <f t="shared" si="0"/>
        <v>831</v>
      </c>
      <c r="I9" s="183">
        <f t="shared" si="0"/>
        <v>2106</v>
      </c>
      <c r="J9" s="183">
        <f t="shared" si="0"/>
        <v>1190</v>
      </c>
      <c r="K9" s="183">
        <f t="shared" si="0"/>
        <v>974</v>
      </c>
      <c r="L9" s="183">
        <f t="shared" si="0"/>
        <v>645</v>
      </c>
      <c r="M9" s="183">
        <f t="shared" si="0"/>
        <v>196</v>
      </c>
      <c r="N9" s="183">
        <f t="shared" si="0"/>
        <v>256</v>
      </c>
      <c r="O9" s="183">
        <f t="shared" si="0"/>
        <v>34</v>
      </c>
      <c r="P9" s="183">
        <f t="shared" si="0"/>
        <v>98</v>
      </c>
      <c r="Q9" s="183">
        <f t="shared" si="0"/>
        <v>0</v>
      </c>
      <c r="R9" s="183">
        <f t="shared" si="0"/>
        <v>0</v>
      </c>
      <c r="S9" s="183">
        <f t="shared" si="0"/>
        <v>0</v>
      </c>
      <c r="T9" s="183">
        <f t="shared" si="0"/>
        <v>0</v>
      </c>
      <c r="U9" s="183">
        <f>C9+E9+G9+I9+K9+M9+O9+Q9+S9</f>
        <v>11231</v>
      </c>
      <c r="V9" s="184">
        <f>D9+F9+H9+J9+L9+N9+P9+R9+T9</f>
        <v>4955</v>
      </c>
      <c r="X9" s="324"/>
      <c r="Y9" s="477"/>
      <c r="Z9" s="478"/>
      <c r="AA9" s="478"/>
      <c r="AB9" s="478"/>
      <c r="AC9" s="478"/>
      <c r="AD9" s="478"/>
      <c r="AE9" s="478"/>
      <c r="AF9" s="478"/>
      <c r="AG9" s="478"/>
      <c r="AH9" s="478"/>
      <c r="AI9" s="478"/>
      <c r="AJ9" s="478"/>
      <c r="AK9" s="478"/>
      <c r="AL9" s="478"/>
      <c r="AM9" s="478"/>
      <c r="AN9" s="478"/>
      <c r="AO9" s="478"/>
      <c r="AP9" s="478"/>
      <c r="AQ9" s="478"/>
      <c r="AR9" s="478"/>
      <c r="AS9" s="477"/>
      <c r="AT9" s="478"/>
      <c r="AU9" s="478"/>
      <c r="AV9" s="478"/>
      <c r="AW9" s="478"/>
      <c r="AX9" s="478"/>
      <c r="AY9" s="478"/>
      <c r="AZ9" s="478"/>
      <c r="BA9" s="478"/>
      <c r="BB9" s="478"/>
      <c r="BC9" s="478"/>
      <c r="BD9" s="478"/>
      <c r="BE9" s="478"/>
      <c r="BF9" s="478"/>
      <c r="BG9" s="478"/>
      <c r="BH9" s="478"/>
      <c r="BI9" s="478"/>
      <c r="BJ9" s="478"/>
      <c r="BK9" s="478"/>
      <c r="BL9" s="478"/>
    </row>
    <row r="10" spans="1:64" ht="21" customHeight="1" x14ac:dyDescent="0.25">
      <c r="A10" s="181"/>
      <c r="B10" s="185" t="s">
        <v>109</v>
      </c>
      <c r="C10" s="574">
        <v>3564</v>
      </c>
      <c r="D10" s="574">
        <v>1153</v>
      </c>
      <c r="E10" s="574">
        <v>1927</v>
      </c>
      <c r="F10" s="574">
        <v>741</v>
      </c>
      <c r="G10" s="574">
        <v>1845</v>
      </c>
      <c r="H10" s="574">
        <v>818</v>
      </c>
      <c r="I10" s="574">
        <v>2040</v>
      </c>
      <c r="J10" s="574">
        <v>1189</v>
      </c>
      <c r="K10" s="574">
        <v>974</v>
      </c>
      <c r="L10" s="574">
        <v>645</v>
      </c>
      <c r="M10" s="574">
        <v>196</v>
      </c>
      <c r="N10" s="574">
        <v>256</v>
      </c>
      <c r="O10" s="574">
        <v>34</v>
      </c>
      <c r="P10" s="574">
        <v>98</v>
      </c>
      <c r="Q10" s="574">
        <v>0</v>
      </c>
      <c r="R10" s="574">
        <v>0</v>
      </c>
      <c r="S10" s="574">
        <v>0</v>
      </c>
      <c r="T10" s="574">
        <v>0</v>
      </c>
      <c r="U10" s="574">
        <f t="shared" ref="U10:V73" si="1">C10+E10+G10+I10+K10+M10+O10+Q10+S10</f>
        <v>10580</v>
      </c>
      <c r="V10" s="187">
        <f t="shared" si="1"/>
        <v>4900</v>
      </c>
      <c r="W10" s="1"/>
      <c r="X10" s="189"/>
      <c r="Y10" s="479"/>
      <c r="Z10" s="480"/>
      <c r="AA10" s="480"/>
      <c r="AB10" s="480"/>
      <c r="AC10" s="480"/>
      <c r="AD10" s="480"/>
      <c r="AE10" s="480"/>
      <c r="AF10" s="480"/>
      <c r="AG10" s="480"/>
      <c r="AH10" s="480"/>
      <c r="AI10" s="480"/>
      <c r="AJ10" s="480"/>
      <c r="AK10" s="480"/>
      <c r="AL10" s="480"/>
      <c r="AM10" s="480"/>
      <c r="AN10" s="480"/>
      <c r="AO10" s="480"/>
      <c r="AP10" s="480"/>
      <c r="AQ10" s="480"/>
      <c r="AR10" s="450"/>
      <c r="AS10" s="479"/>
      <c r="AT10" s="450"/>
      <c r="AU10" s="450"/>
      <c r="AV10" s="450"/>
      <c r="AW10" s="450"/>
      <c r="AX10" s="450"/>
      <c r="AY10" s="450"/>
      <c r="AZ10" s="450"/>
      <c r="BA10" s="450"/>
      <c r="BB10" s="450"/>
      <c r="BC10" s="450"/>
      <c r="BD10" s="450"/>
      <c r="BE10" s="450"/>
      <c r="BF10" s="450"/>
      <c r="BG10" s="450"/>
      <c r="BH10" s="450"/>
      <c r="BI10" s="450"/>
      <c r="BJ10" s="450"/>
      <c r="BK10" s="450"/>
    </row>
    <row r="11" spans="1:64" ht="21" customHeight="1" x14ac:dyDescent="0.25">
      <c r="A11" s="181"/>
      <c r="B11" s="185" t="s">
        <v>110</v>
      </c>
      <c r="C11" s="574">
        <v>285</v>
      </c>
      <c r="D11" s="574">
        <v>12</v>
      </c>
      <c r="E11" s="574">
        <v>170</v>
      </c>
      <c r="F11" s="574">
        <v>4</v>
      </c>
      <c r="G11" s="574">
        <v>89</v>
      </c>
      <c r="H11" s="574">
        <v>0</v>
      </c>
      <c r="I11" s="574">
        <v>66</v>
      </c>
      <c r="J11" s="574">
        <v>1</v>
      </c>
      <c r="K11" s="574">
        <v>0</v>
      </c>
      <c r="L11" s="574">
        <v>0</v>
      </c>
      <c r="M11" s="574">
        <v>0</v>
      </c>
      <c r="N11" s="574">
        <v>0</v>
      </c>
      <c r="O11" s="574">
        <v>0</v>
      </c>
      <c r="P11" s="574">
        <v>0</v>
      </c>
      <c r="Q11" s="574">
        <v>0</v>
      </c>
      <c r="R11" s="574">
        <v>0</v>
      </c>
      <c r="S11" s="574">
        <v>0</v>
      </c>
      <c r="T11" s="574">
        <v>0</v>
      </c>
      <c r="U11" s="574">
        <f t="shared" si="1"/>
        <v>610</v>
      </c>
      <c r="V11" s="187">
        <f t="shared" si="1"/>
        <v>17</v>
      </c>
      <c r="W11" s="1"/>
      <c r="X11" s="189"/>
      <c r="Y11" s="479"/>
      <c r="Z11" s="480"/>
      <c r="AA11" s="480"/>
      <c r="AB11" s="480"/>
      <c r="AC11" s="480"/>
      <c r="AD11" s="480"/>
      <c r="AE11" s="480"/>
      <c r="AF11" s="480"/>
      <c r="AG11" s="480"/>
      <c r="AH11" s="480"/>
      <c r="AI11" s="480"/>
      <c r="AJ11" s="480"/>
      <c r="AK11" s="480"/>
      <c r="AL11" s="480"/>
      <c r="AM11" s="480"/>
      <c r="AN11" s="480"/>
      <c r="AO11" s="480"/>
      <c r="AP11" s="480"/>
      <c r="AQ11" s="480"/>
      <c r="AR11" s="450"/>
      <c r="AS11" s="479"/>
      <c r="AT11" s="450"/>
      <c r="AU11" s="450"/>
      <c r="AV11" s="450"/>
      <c r="AW11" s="450"/>
      <c r="AX11" s="450"/>
      <c r="AY11" s="450"/>
      <c r="AZ11" s="450"/>
      <c r="BA11" s="450"/>
      <c r="BB11" s="450"/>
      <c r="BC11" s="450"/>
      <c r="BD11" s="450"/>
      <c r="BE11" s="450"/>
      <c r="BF11" s="450"/>
      <c r="BG11" s="450"/>
      <c r="BH11" s="450"/>
      <c r="BI11" s="450"/>
      <c r="BJ11" s="450"/>
      <c r="BK11" s="450"/>
    </row>
    <row r="12" spans="1:64" s="323" customFormat="1" ht="21" customHeight="1" x14ac:dyDescent="0.25">
      <c r="A12" s="181"/>
      <c r="B12" s="185" t="s">
        <v>111</v>
      </c>
      <c r="C12" s="574">
        <v>17</v>
      </c>
      <c r="D12" s="574">
        <v>13</v>
      </c>
      <c r="E12" s="574">
        <v>14</v>
      </c>
      <c r="F12" s="574">
        <v>12</v>
      </c>
      <c r="G12" s="574">
        <v>10</v>
      </c>
      <c r="H12" s="574">
        <v>13</v>
      </c>
      <c r="I12" s="574">
        <v>0</v>
      </c>
      <c r="J12" s="574">
        <v>0</v>
      </c>
      <c r="K12" s="574">
        <v>0</v>
      </c>
      <c r="L12" s="574">
        <v>0</v>
      </c>
      <c r="M12" s="574">
        <v>0</v>
      </c>
      <c r="N12" s="574">
        <v>0</v>
      </c>
      <c r="O12" s="574">
        <v>0</v>
      </c>
      <c r="P12" s="574">
        <v>0</v>
      </c>
      <c r="Q12" s="574">
        <v>0</v>
      </c>
      <c r="R12" s="574">
        <v>0</v>
      </c>
      <c r="S12" s="574">
        <v>0</v>
      </c>
      <c r="T12" s="574">
        <v>0</v>
      </c>
      <c r="U12" s="574">
        <f t="shared" si="1"/>
        <v>41</v>
      </c>
      <c r="V12" s="187">
        <f t="shared" si="1"/>
        <v>38</v>
      </c>
      <c r="X12" s="189"/>
      <c r="Y12" s="479"/>
      <c r="Z12" s="480"/>
      <c r="AA12" s="480"/>
      <c r="AB12" s="480"/>
      <c r="AC12" s="480"/>
      <c r="AD12" s="480"/>
      <c r="AE12" s="480"/>
      <c r="AF12" s="480"/>
      <c r="AG12" s="480"/>
      <c r="AH12" s="480"/>
      <c r="AI12" s="480"/>
      <c r="AJ12" s="480"/>
      <c r="AK12" s="480"/>
      <c r="AL12" s="480"/>
      <c r="AM12" s="480"/>
      <c r="AN12" s="480"/>
      <c r="AO12" s="480"/>
      <c r="AP12" s="480"/>
      <c r="AQ12" s="480"/>
      <c r="AR12" s="478"/>
      <c r="AS12" s="479"/>
      <c r="AT12" s="450"/>
      <c r="AU12" s="450"/>
      <c r="AV12" s="450"/>
      <c r="AW12" s="450"/>
      <c r="AX12" s="450"/>
      <c r="AY12" s="450"/>
      <c r="AZ12" s="450"/>
      <c r="BA12" s="450"/>
      <c r="BB12" s="450"/>
      <c r="BC12" s="450"/>
      <c r="BD12" s="450"/>
      <c r="BE12" s="450"/>
      <c r="BF12" s="450"/>
      <c r="BG12" s="450"/>
      <c r="BH12" s="450"/>
      <c r="BI12" s="450"/>
      <c r="BJ12" s="450"/>
      <c r="BK12" s="450"/>
      <c r="BL12" s="478"/>
    </row>
    <row r="13" spans="1:64" s="323" customFormat="1" ht="25.5" customHeight="1" x14ac:dyDescent="0.25">
      <c r="A13" s="181" t="s">
        <v>112</v>
      </c>
      <c r="B13" s="190" t="s">
        <v>113</v>
      </c>
      <c r="C13" s="191">
        <v>52</v>
      </c>
      <c r="D13" s="191">
        <v>0</v>
      </c>
      <c r="E13" s="191">
        <v>162</v>
      </c>
      <c r="F13" s="191">
        <v>3</v>
      </c>
      <c r="G13" s="191">
        <v>204</v>
      </c>
      <c r="H13" s="191">
        <v>3</v>
      </c>
      <c r="I13" s="191">
        <v>332</v>
      </c>
      <c r="J13" s="191">
        <v>6</v>
      </c>
      <c r="K13" s="191">
        <v>60</v>
      </c>
      <c r="L13" s="191">
        <v>0</v>
      </c>
      <c r="M13" s="191">
        <v>398</v>
      </c>
      <c r="N13" s="191">
        <v>1</v>
      </c>
      <c r="O13" s="191">
        <v>323</v>
      </c>
      <c r="P13" s="191">
        <v>1</v>
      </c>
      <c r="Q13" s="191">
        <v>0</v>
      </c>
      <c r="R13" s="191">
        <v>0</v>
      </c>
      <c r="S13" s="191">
        <v>0</v>
      </c>
      <c r="T13" s="191">
        <v>0</v>
      </c>
      <c r="U13" s="191">
        <f t="shared" si="1"/>
        <v>1531</v>
      </c>
      <c r="V13" s="192">
        <f t="shared" si="1"/>
        <v>14</v>
      </c>
      <c r="X13" s="189"/>
      <c r="Y13" s="479"/>
      <c r="Z13" s="480"/>
      <c r="AA13" s="480"/>
      <c r="AB13" s="480"/>
      <c r="AC13" s="480"/>
      <c r="AD13" s="480"/>
      <c r="AE13" s="480"/>
      <c r="AF13" s="480"/>
      <c r="AG13" s="480"/>
      <c r="AH13" s="480"/>
      <c r="AI13" s="480"/>
      <c r="AJ13" s="480"/>
      <c r="AK13" s="480"/>
      <c r="AL13" s="480"/>
      <c r="AM13" s="480"/>
      <c r="AN13" s="480"/>
      <c r="AO13" s="480"/>
      <c r="AP13" s="480"/>
      <c r="AQ13" s="480"/>
      <c r="AR13" s="478"/>
      <c r="AS13" s="479"/>
      <c r="AT13" s="450"/>
      <c r="AU13" s="450"/>
      <c r="AV13" s="450"/>
      <c r="AW13" s="450"/>
      <c r="AX13" s="450"/>
      <c r="AY13" s="450"/>
      <c r="AZ13" s="450"/>
      <c r="BA13" s="450"/>
      <c r="BB13" s="450"/>
      <c r="BC13" s="450"/>
      <c r="BD13" s="450"/>
      <c r="BE13" s="450"/>
      <c r="BF13" s="450"/>
      <c r="BG13" s="450"/>
      <c r="BH13" s="450"/>
      <c r="BI13" s="450"/>
      <c r="BJ13" s="450"/>
      <c r="BK13" s="450"/>
      <c r="BL13" s="478"/>
    </row>
    <row r="14" spans="1:64" ht="25.5" customHeight="1" x14ac:dyDescent="0.3">
      <c r="A14" s="181" t="s">
        <v>114</v>
      </c>
      <c r="B14" s="190" t="s">
        <v>115</v>
      </c>
      <c r="C14" s="191">
        <f>SUM(C15:C33)</f>
        <v>7634</v>
      </c>
      <c r="D14" s="191">
        <f t="shared" ref="D14:T14" si="2">SUM(D15:D33)</f>
        <v>1868</v>
      </c>
      <c r="E14" s="191">
        <f t="shared" si="2"/>
        <v>10482</v>
      </c>
      <c r="F14" s="191">
        <f t="shared" si="2"/>
        <v>2014</v>
      </c>
      <c r="G14" s="191">
        <f t="shared" si="2"/>
        <v>16937</v>
      </c>
      <c r="H14" s="191">
        <f t="shared" si="2"/>
        <v>2763</v>
      </c>
      <c r="I14" s="191">
        <f t="shared" si="2"/>
        <v>34618</v>
      </c>
      <c r="J14" s="191">
        <f t="shared" si="2"/>
        <v>5501</v>
      </c>
      <c r="K14" s="191">
        <f t="shared" si="2"/>
        <v>28200</v>
      </c>
      <c r="L14" s="191">
        <f t="shared" si="2"/>
        <v>5125</v>
      </c>
      <c r="M14" s="191">
        <f t="shared" si="2"/>
        <v>37112</v>
      </c>
      <c r="N14" s="191">
        <f t="shared" si="2"/>
        <v>7529</v>
      </c>
      <c r="O14" s="191">
        <f t="shared" si="2"/>
        <v>42266</v>
      </c>
      <c r="P14" s="191">
        <f t="shared" si="2"/>
        <v>8217</v>
      </c>
      <c r="Q14" s="191">
        <f t="shared" si="2"/>
        <v>28252</v>
      </c>
      <c r="R14" s="191">
        <f t="shared" si="2"/>
        <v>5613</v>
      </c>
      <c r="S14" s="191">
        <f t="shared" si="2"/>
        <v>32548</v>
      </c>
      <c r="T14" s="191">
        <f t="shared" si="2"/>
        <v>5458</v>
      </c>
      <c r="U14" s="191">
        <f t="shared" si="1"/>
        <v>238049</v>
      </c>
      <c r="V14" s="192">
        <f t="shared" si="1"/>
        <v>44088</v>
      </c>
      <c r="W14" s="1"/>
      <c r="X14" s="165"/>
      <c r="Y14" s="481"/>
      <c r="Z14" s="480"/>
      <c r="AA14" s="480"/>
      <c r="AB14" s="480"/>
      <c r="AC14" s="480"/>
      <c r="AD14" s="480"/>
      <c r="AE14" s="480"/>
      <c r="AF14" s="480"/>
      <c r="AG14" s="480"/>
      <c r="AH14" s="480"/>
      <c r="AI14" s="480"/>
      <c r="AJ14" s="480"/>
      <c r="AK14" s="480"/>
      <c r="AL14" s="480"/>
      <c r="AM14" s="480"/>
      <c r="AN14" s="480"/>
      <c r="AO14" s="480"/>
      <c r="AP14" s="480"/>
      <c r="AQ14" s="480"/>
      <c r="AR14" s="450"/>
      <c r="AS14" s="481"/>
      <c r="AT14" s="450"/>
      <c r="AU14" s="450"/>
      <c r="AV14" s="450"/>
      <c r="AW14" s="450"/>
      <c r="AX14" s="450"/>
      <c r="AY14" s="450"/>
      <c r="AZ14" s="450"/>
      <c r="BA14" s="450"/>
      <c r="BB14" s="450"/>
      <c r="BC14" s="450"/>
      <c r="BD14" s="450"/>
      <c r="BE14" s="450"/>
      <c r="BF14" s="450"/>
      <c r="BG14" s="450"/>
      <c r="BH14" s="450"/>
      <c r="BI14" s="450"/>
      <c r="BJ14" s="450"/>
      <c r="BK14" s="450"/>
    </row>
    <row r="15" spans="1:64" ht="21" customHeight="1" x14ac:dyDescent="0.25">
      <c r="A15" s="193"/>
      <c r="B15" s="194" t="s">
        <v>116</v>
      </c>
      <c r="C15" s="574">
        <v>1821</v>
      </c>
      <c r="D15" s="574">
        <v>940</v>
      </c>
      <c r="E15" s="574">
        <v>2590</v>
      </c>
      <c r="F15" s="574">
        <v>1011</v>
      </c>
      <c r="G15" s="574">
        <v>3421</v>
      </c>
      <c r="H15" s="574">
        <v>1113</v>
      </c>
      <c r="I15" s="574">
        <v>6928</v>
      </c>
      <c r="J15" s="574">
        <v>2175</v>
      </c>
      <c r="K15" s="574">
        <v>6538</v>
      </c>
      <c r="L15" s="574">
        <v>2163</v>
      </c>
      <c r="M15" s="574">
        <v>8802</v>
      </c>
      <c r="N15" s="574">
        <v>3030</v>
      </c>
      <c r="O15" s="574">
        <v>11302</v>
      </c>
      <c r="P15" s="574">
        <v>3428</v>
      </c>
      <c r="Q15" s="574">
        <v>8583</v>
      </c>
      <c r="R15" s="574">
        <v>2859</v>
      </c>
      <c r="S15" s="574">
        <v>423</v>
      </c>
      <c r="T15" s="574">
        <v>63</v>
      </c>
      <c r="U15" s="574">
        <f t="shared" si="1"/>
        <v>50408</v>
      </c>
      <c r="V15" s="187">
        <f t="shared" si="1"/>
        <v>16782</v>
      </c>
      <c r="W15" s="1"/>
      <c r="X15" s="189"/>
      <c r="Y15" s="479"/>
      <c r="Z15" s="480"/>
      <c r="AA15" s="480"/>
      <c r="AB15" s="480"/>
      <c r="AC15" s="480"/>
      <c r="AD15" s="480"/>
      <c r="AE15" s="480"/>
      <c r="AF15" s="480"/>
      <c r="AG15" s="480"/>
      <c r="AH15" s="480"/>
      <c r="AI15" s="480"/>
      <c r="AJ15" s="480"/>
      <c r="AK15" s="480"/>
      <c r="AL15" s="480"/>
      <c r="AM15" s="480"/>
      <c r="AN15" s="480"/>
      <c r="AO15" s="480"/>
      <c r="AP15" s="480"/>
      <c r="AQ15" s="480"/>
      <c r="AR15" s="450"/>
      <c r="AS15" s="479"/>
      <c r="AT15" s="450"/>
      <c r="AU15" s="450"/>
      <c r="AV15" s="450"/>
      <c r="AW15" s="450"/>
      <c r="AX15" s="450"/>
      <c r="AY15" s="450"/>
      <c r="AZ15" s="450"/>
      <c r="BA15" s="450"/>
      <c r="BB15" s="450"/>
      <c r="BC15" s="450"/>
      <c r="BD15" s="450"/>
      <c r="BE15" s="450"/>
      <c r="BF15" s="450"/>
      <c r="BG15" s="450"/>
      <c r="BH15" s="450"/>
      <c r="BI15" s="450"/>
      <c r="BJ15" s="450"/>
      <c r="BK15" s="450"/>
    </row>
    <row r="16" spans="1:64" s="323" customFormat="1" ht="21" customHeight="1" x14ac:dyDescent="0.25">
      <c r="A16" s="193"/>
      <c r="B16" s="194" t="s">
        <v>117</v>
      </c>
      <c r="C16" s="574">
        <v>209</v>
      </c>
      <c r="D16" s="574">
        <v>309</v>
      </c>
      <c r="E16" s="574">
        <v>314</v>
      </c>
      <c r="F16" s="574">
        <v>295</v>
      </c>
      <c r="G16" s="574">
        <v>438</v>
      </c>
      <c r="H16" s="574">
        <v>407</v>
      </c>
      <c r="I16" s="574">
        <v>991</v>
      </c>
      <c r="J16" s="574">
        <v>857</v>
      </c>
      <c r="K16" s="574">
        <v>1508</v>
      </c>
      <c r="L16" s="574">
        <v>662</v>
      </c>
      <c r="M16" s="574">
        <v>1561</v>
      </c>
      <c r="N16" s="574">
        <v>784</v>
      </c>
      <c r="O16" s="574">
        <v>3386</v>
      </c>
      <c r="P16" s="574">
        <v>1034</v>
      </c>
      <c r="Q16" s="574">
        <v>762</v>
      </c>
      <c r="R16" s="574">
        <v>240</v>
      </c>
      <c r="S16" s="574">
        <v>0</v>
      </c>
      <c r="T16" s="574">
        <v>0</v>
      </c>
      <c r="U16" s="574">
        <f t="shared" si="1"/>
        <v>9169</v>
      </c>
      <c r="V16" s="187">
        <f t="shared" si="1"/>
        <v>4588</v>
      </c>
      <c r="X16" s="189"/>
      <c r="Y16" s="479"/>
      <c r="Z16" s="480"/>
      <c r="AA16" s="480"/>
      <c r="AB16" s="480"/>
      <c r="AC16" s="480"/>
      <c r="AD16" s="480"/>
      <c r="AE16" s="480"/>
      <c r="AF16" s="480"/>
      <c r="AG16" s="480"/>
      <c r="AH16" s="480"/>
      <c r="AI16" s="480"/>
      <c r="AJ16" s="480"/>
      <c r="AK16" s="480"/>
      <c r="AL16" s="480"/>
      <c r="AM16" s="480"/>
      <c r="AN16" s="480"/>
      <c r="AO16" s="480"/>
      <c r="AP16" s="480"/>
      <c r="AQ16" s="480"/>
      <c r="AR16" s="478"/>
      <c r="AS16" s="479"/>
      <c r="AT16" s="450"/>
      <c r="AU16" s="450"/>
      <c r="AV16" s="450"/>
      <c r="AW16" s="450"/>
      <c r="AX16" s="450"/>
      <c r="AY16" s="450"/>
      <c r="AZ16" s="450"/>
      <c r="BA16" s="450"/>
      <c r="BB16" s="450"/>
      <c r="BC16" s="450"/>
      <c r="BD16" s="450"/>
      <c r="BE16" s="450"/>
      <c r="BF16" s="450"/>
      <c r="BG16" s="450"/>
      <c r="BH16" s="450"/>
      <c r="BI16" s="450"/>
      <c r="BJ16" s="450"/>
      <c r="BK16" s="450"/>
      <c r="BL16" s="478"/>
    </row>
    <row r="17" spans="1:63" ht="21" customHeight="1" x14ac:dyDescent="0.25">
      <c r="A17" s="193"/>
      <c r="B17" s="194" t="s">
        <v>118</v>
      </c>
      <c r="C17" s="574">
        <v>340</v>
      </c>
      <c r="D17" s="574">
        <v>18</v>
      </c>
      <c r="E17" s="574">
        <v>591</v>
      </c>
      <c r="F17" s="574">
        <v>25</v>
      </c>
      <c r="G17" s="574">
        <v>964</v>
      </c>
      <c r="H17" s="574">
        <v>41</v>
      </c>
      <c r="I17" s="574">
        <v>1333</v>
      </c>
      <c r="J17" s="574">
        <v>39</v>
      </c>
      <c r="K17" s="574">
        <v>1046</v>
      </c>
      <c r="L17" s="574">
        <v>50</v>
      </c>
      <c r="M17" s="574">
        <v>581</v>
      </c>
      <c r="N17" s="574">
        <v>61</v>
      </c>
      <c r="O17" s="574">
        <v>1644</v>
      </c>
      <c r="P17" s="574">
        <v>97</v>
      </c>
      <c r="Q17" s="574">
        <v>454</v>
      </c>
      <c r="R17" s="574">
        <v>25</v>
      </c>
      <c r="S17" s="574">
        <v>0</v>
      </c>
      <c r="T17" s="574">
        <v>0</v>
      </c>
      <c r="U17" s="574">
        <f t="shared" si="1"/>
        <v>6953</v>
      </c>
      <c r="V17" s="187">
        <f t="shared" si="1"/>
        <v>356</v>
      </c>
      <c r="W17" s="1"/>
      <c r="X17" s="189"/>
      <c r="Y17" s="479"/>
      <c r="Z17" s="480"/>
      <c r="AA17" s="480"/>
      <c r="AB17" s="480"/>
      <c r="AC17" s="480"/>
      <c r="AD17" s="480"/>
      <c r="AE17" s="480"/>
      <c r="AF17" s="480"/>
      <c r="AG17" s="480"/>
      <c r="AH17" s="480"/>
      <c r="AI17" s="480"/>
      <c r="AJ17" s="480"/>
      <c r="AK17" s="480"/>
      <c r="AL17" s="480"/>
      <c r="AM17" s="480"/>
      <c r="AN17" s="480"/>
      <c r="AO17" s="480"/>
      <c r="AP17" s="480"/>
      <c r="AQ17" s="480"/>
      <c r="AR17" s="450"/>
      <c r="AS17" s="479"/>
      <c r="AT17" s="450"/>
      <c r="AU17" s="450"/>
      <c r="AV17" s="450"/>
      <c r="AW17" s="450"/>
      <c r="AX17" s="450"/>
      <c r="AY17" s="450"/>
      <c r="AZ17" s="450"/>
      <c r="BA17" s="450"/>
      <c r="BB17" s="450"/>
      <c r="BC17" s="450"/>
      <c r="BD17" s="450"/>
      <c r="BE17" s="450"/>
      <c r="BF17" s="450"/>
      <c r="BG17" s="450"/>
      <c r="BH17" s="450"/>
      <c r="BI17" s="450"/>
      <c r="BJ17" s="450"/>
      <c r="BK17" s="450"/>
    </row>
    <row r="18" spans="1:63" ht="21" customHeight="1" x14ac:dyDescent="0.25">
      <c r="A18" s="193"/>
      <c r="B18" s="194" t="s">
        <v>119</v>
      </c>
      <c r="C18" s="574">
        <v>35</v>
      </c>
      <c r="D18" s="574">
        <v>9</v>
      </c>
      <c r="E18" s="574">
        <v>111</v>
      </c>
      <c r="F18" s="574">
        <v>30</v>
      </c>
      <c r="G18" s="574">
        <v>142</v>
      </c>
      <c r="H18" s="574">
        <v>65</v>
      </c>
      <c r="I18" s="574">
        <v>734</v>
      </c>
      <c r="J18" s="574">
        <v>206</v>
      </c>
      <c r="K18" s="574">
        <v>763</v>
      </c>
      <c r="L18" s="574">
        <v>197</v>
      </c>
      <c r="M18" s="574">
        <v>2004</v>
      </c>
      <c r="N18" s="574">
        <v>364</v>
      </c>
      <c r="O18" s="574">
        <v>2208</v>
      </c>
      <c r="P18" s="574">
        <v>159</v>
      </c>
      <c r="Q18" s="574">
        <v>1177</v>
      </c>
      <c r="R18" s="574">
        <v>58</v>
      </c>
      <c r="S18" s="574">
        <v>0</v>
      </c>
      <c r="T18" s="574">
        <v>0</v>
      </c>
      <c r="U18" s="574">
        <f t="shared" si="1"/>
        <v>7174</v>
      </c>
      <c r="V18" s="187">
        <f t="shared" si="1"/>
        <v>1088</v>
      </c>
      <c r="W18" s="1"/>
      <c r="X18" s="189"/>
      <c r="Y18" s="479"/>
      <c r="Z18" s="480"/>
      <c r="AA18" s="480"/>
      <c r="AB18" s="480"/>
      <c r="AC18" s="480"/>
      <c r="AD18" s="480"/>
      <c r="AE18" s="480"/>
      <c r="AF18" s="480"/>
      <c r="AG18" s="480"/>
      <c r="AH18" s="480"/>
      <c r="AI18" s="480"/>
      <c r="AJ18" s="480"/>
      <c r="AK18" s="480"/>
      <c r="AL18" s="480"/>
      <c r="AM18" s="480"/>
      <c r="AN18" s="480"/>
      <c r="AO18" s="480"/>
      <c r="AP18" s="480"/>
      <c r="AQ18" s="480"/>
      <c r="AR18" s="450"/>
      <c r="AS18" s="479"/>
      <c r="AT18" s="450"/>
      <c r="AU18" s="450"/>
      <c r="AV18" s="450"/>
      <c r="AW18" s="450"/>
      <c r="AX18" s="450"/>
      <c r="AY18" s="450"/>
      <c r="AZ18" s="450"/>
      <c r="BA18" s="450"/>
      <c r="BB18" s="450"/>
      <c r="BC18" s="450"/>
      <c r="BD18" s="450"/>
      <c r="BE18" s="450"/>
      <c r="BF18" s="450"/>
      <c r="BG18" s="450"/>
      <c r="BH18" s="450"/>
      <c r="BI18" s="450"/>
      <c r="BJ18" s="450"/>
      <c r="BK18" s="450"/>
    </row>
    <row r="19" spans="1:63" ht="21" customHeight="1" x14ac:dyDescent="0.25">
      <c r="A19" s="193"/>
      <c r="B19" s="194" t="s">
        <v>120</v>
      </c>
      <c r="C19" s="574">
        <v>213</v>
      </c>
      <c r="D19" s="574">
        <v>96</v>
      </c>
      <c r="E19" s="574">
        <v>194</v>
      </c>
      <c r="F19" s="574">
        <v>88</v>
      </c>
      <c r="G19" s="574">
        <v>407</v>
      </c>
      <c r="H19" s="574">
        <v>154</v>
      </c>
      <c r="I19" s="574">
        <v>955</v>
      </c>
      <c r="J19" s="574">
        <v>231</v>
      </c>
      <c r="K19" s="574">
        <v>646</v>
      </c>
      <c r="L19" s="574">
        <v>208</v>
      </c>
      <c r="M19" s="574">
        <v>717</v>
      </c>
      <c r="N19" s="574">
        <v>176</v>
      </c>
      <c r="O19" s="574">
        <v>410</v>
      </c>
      <c r="P19" s="574">
        <v>180</v>
      </c>
      <c r="Q19" s="574">
        <v>0</v>
      </c>
      <c r="R19" s="574">
        <v>0</v>
      </c>
      <c r="S19" s="574">
        <v>0</v>
      </c>
      <c r="T19" s="574">
        <v>0</v>
      </c>
      <c r="U19" s="574">
        <f t="shared" si="1"/>
        <v>3542</v>
      </c>
      <c r="V19" s="187">
        <f t="shared" si="1"/>
        <v>1133</v>
      </c>
      <c r="W19" s="1"/>
      <c r="X19" s="189"/>
      <c r="Y19" s="479"/>
      <c r="Z19" s="480"/>
      <c r="AA19" s="480"/>
      <c r="AB19" s="480"/>
      <c r="AC19" s="480"/>
      <c r="AD19" s="480"/>
      <c r="AE19" s="480"/>
      <c r="AF19" s="480"/>
      <c r="AG19" s="480"/>
      <c r="AH19" s="480"/>
      <c r="AI19" s="480"/>
      <c r="AJ19" s="480"/>
      <c r="AK19" s="480"/>
      <c r="AL19" s="480"/>
      <c r="AM19" s="480"/>
      <c r="AN19" s="480"/>
      <c r="AO19" s="480"/>
      <c r="AP19" s="480"/>
      <c r="AQ19" s="480"/>
      <c r="AR19" s="450"/>
      <c r="AS19" s="479"/>
      <c r="AT19" s="450"/>
      <c r="AU19" s="450"/>
      <c r="AV19" s="450"/>
      <c r="AW19" s="450"/>
      <c r="AX19" s="450"/>
      <c r="AY19" s="450"/>
      <c r="AZ19" s="450"/>
      <c r="BA19" s="450"/>
      <c r="BB19" s="450"/>
      <c r="BC19" s="450"/>
      <c r="BD19" s="450"/>
      <c r="BE19" s="450"/>
      <c r="BF19" s="450"/>
      <c r="BG19" s="450"/>
      <c r="BH19" s="450"/>
      <c r="BI19" s="450"/>
      <c r="BJ19" s="450"/>
      <c r="BK19" s="450"/>
    </row>
    <row r="20" spans="1:63" ht="21" customHeight="1" x14ac:dyDescent="0.25">
      <c r="A20" s="193"/>
      <c r="B20" s="194" t="s">
        <v>121</v>
      </c>
      <c r="C20" s="574">
        <v>0</v>
      </c>
      <c r="D20" s="574">
        <v>0</v>
      </c>
      <c r="E20" s="574">
        <v>0</v>
      </c>
      <c r="F20" s="574">
        <v>0</v>
      </c>
      <c r="G20" s="574">
        <v>0</v>
      </c>
      <c r="H20" s="574">
        <v>0</v>
      </c>
      <c r="I20" s="574">
        <v>25</v>
      </c>
      <c r="J20" s="574">
        <v>0</v>
      </c>
      <c r="K20" s="574">
        <v>36</v>
      </c>
      <c r="L20" s="574">
        <v>1</v>
      </c>
      <c r="M20" s="574">
        <v>86</v>
      </c>
      <c r="N20" s="574">
        <v>4</v>
      </c>
      <c r="O20" s="574">
        <v>67</v>
      </c>
      <c r="P20" s="574">
        <v>1</v>
      </c>
      <c r="Q20" s="574">
        <v>0</v>
      </c>
      <c r="R20" s="574">
        <v>0</v>
      </c>
      <c r="S20" s="574">
        <v>438</v>
      </c>
      <c r="T20" s="574">
        <v>18</v>
      </c>
      <c r="U20" s="574">
        <f t="shared" si="1"/>
        <v>652</v>
      </c>
      <c r="V20" s="187">
        <f t="shared" si="1"/>
        <v>24</v>
      </c>
      <c r="W20" s="1"/>
      <c r="X20" s="189"/>
      <c r="Y20" s="479"/>
      <c r="Z20" s="480"/>
      <c r="AA20" s="480"/>
      <c r="AB20" s="480"/>
      <c r="AC20" s="480"/>
      <c r="AD20" s="480"/>
      <c r="AE20" s="480"/>
      <c r="AF20" s="480"/>
      <c r="AG20" s="480"/>
      <c r="AH20" s="480"/>
      <c r="AI20" s="480"/>
      <c r="AJ20" s="480"/>
      <c r="AK20" s="480"/>
      <c r="AL20" s="480"/>
      <c r="AM20" s="480"/>
      <c r="AN20" s="480"/>
      <c r="AO20" s="480"/>
      <c r="AP20" s="480"/>
      <c r="AQ20" s="480"/>
      <c r="AR20" s="450"/>
      <c r="AS20" s="479"/>
      <c r="AT20" s="450"/>
      <c r="AU20" s="450"/>
      <c r="AV20" s="450"/>
      <c r="AW20" s="450"/>
      <c r="AX20" s="450"/>
      <c r="AY20" s="450"/>
      <c r="AZ20" s="450"/>
      <c r="BA20" s="450"/>
      <c r="BB20" s="450"/>
      <c r="BC20" s="450"/>
      <c r="BD20" s="450"/>
      <c r="BE20" s="450"/>
      <c r="BF20" s="450"/>
      <c r="BG20" s="450"/>
      <c r="BH20" s="450"/>
      <c r="BI20" s="450"/>
      <c r="BJ20" s="450"/>
      <c r="BK20" s="450"/>
    </row>
    <row r="21" spans="1:63" ht="21" customHeight="1" x14ac:dyDescent="0.25">
      <c r="A21" s="193"/>
      <c r="B21" s="194" t="s">
        <v>122</v>
      </c>
      <c r="C21" s="574">
        <v>79</v>
      </c>
      <c r="D21" s="574">
        <v>18</v>
      </c>
      <c r="E21" s="574">
        <v>155</v>
      </c>
      <c r="F21" s="574">
        <v>32</v>
      </c>
      <c r="G21" s="574">
        <v>333</v>
      </c>
      <c r="H21" s="574">
        <v>55</v>
      </c>
      <c r="I21" s="574">
        <v>1179</v>
      </c>
      <c r="J21" s="574">
        <v>150</v>
      </c>
      <c r="K21" s="574">
        <v>1402</v>
      </c>
      <c r="L21" s="574">
        <v>92</v>
      </c>
      <c r="M21" s="574">
        <v>3043</v>
      </c>
      <c r="N21" s="574">
        <v>228</v>
      </c>
      <c r="O21" s="574">
        <v>4114</v>
      </c>
      <c r="P21" s="574">
        <v>308</v>
      </c>
      <c r="Q21" s="574">
        <v>2575</v>
      </c>
      <c r="R21" s="574">
        <v>48</v>
      </c>
      <c r="S21" s="574">
        <v>2338</v>
      </c>
      <c r="T21" s="574">
        <v>721</v>
      </c>
      <c r="U21" s="574">
        <f t="shared" si="1"/>
        <v>15218</v>
      </c>
      <c r="V21" s="187">
        <f t="shared" si="1"/>
        <v>1652</v>
      </c>
      <c r="W21" s="1"/>
      <c r="X21" s="189"/>
      <c r="Y21" s="479"/>
      <c r="Z21" s="480"/>
      <c r="AA21" s="480"/>
      <c r="AB21" s="480"/>
      <c r="AC21" s="480"/>
      <c r="AD21" s="480"/>
      <c r="AE21" s="480"/>
      <c r="AF21" s="480"/>
      <c r="AG21" s="480"/>
      <c r="AH21" s="480"/>
      <c r="AI21" s="480"/>
      <c r="AJ21" s="480"/>
      <c r="AK21" s="480"/>
      <c r="AL21" s="480"/>
      <c r="AM21" s="480"/>
      <c r="AN21" s="480"/>
      <c r="AO21" s="480"/>
      <c r="AP21" s="480"/>
      <c r="AQ21" s="480"/>
      <c r="AR21" s="450"/>
      <c r="AS21" s="479"/>
      <c r="AT21" s="450"/>
      <c r="AU21" s="450"/>
      <c r="AV21" s="450"/>
      <c r="AW21" s="450"/>
      <c r="AX21" s="450"/>
      <c r="AY21" s="450"/>
      <c r="AZ21" s="450"/>
      <c r="BA21" s="450"/>
      <c r="BB21" s="450"/>
      <c r="BC21" s="450"/>
      <c r="BD21" s="450"/>
      <c r="BE21" s="450"/>
      <c r="BF21" s="450"/>
      <c r="BG21" s="450"/>
      <c r="BH21" s="450"/>
      <c r="BI21" s="450"/>
      <c r="BJ21" s="450"/>
      <c r="BK21" s="450"/>
    </row>
    <row r="22" spans="1:63" ht="21" customHeight="1" x14ac:dyDescent="0.25">
      <c r="A22" s="193"/>
      <c r="B22" s="194" t="s">
        <v>123</v>
      </c>
      <c r="C22" s="574">
        <v>5</v>
      </c>
      <c r="D22" s="574">
        <v>11</v>
      </c>
      <c r="E22" s="574">
        <v>3</v>
      </c>
      <c r="F22" s="574">
        <v>6</v>
      </c>
      <c r="G22" s="574">
        <v>13</v>
      </c>
      <c r="H22" s="574">
        <v>34</v>
      </c>
      <c r="I22" s="574">
        <v>92</v>
      </c>
      <c r="J22" s="574">
        <v>58</v>
      </c>
      <c r="K22" s="574">
        <v>141</v>
      </c>
      <c r="L22" s="574">
        <v>122</v>
      </c>
      <c r="M22" s="574">
        <v>226</v>
      </c>
      <c r="N22" s="574">
        <v>208</v>
      </c>
      <c r="O22" s="574">
        <v>546</v>
      </c>
      <c r="P22" s="574">
        <v>615</v>
      </c>
      <c r="Q22" s="574">
        <v>963</v>
      </c>
      <c r="R22" s="574">
        <v>560</v>
      </c>
      <c r="S22" s="574">
        <v>2676</v>
      </c>
      <c r="T22" s="574">
        <v>1746</v>
      </c>
      <c r="U22" s="574">
        <f t="shared" si="1"/>
        <v>4665</v>
      </c>
      <c r="V22" s="187">
        <f t="shared" si="1"/>
        <v>3360</v>
      </c>
      <c r="W22" s="1"/>
      <c r="X22" s="189"/>
      <c r="Y22" s="479"/>
      <c r="Z22" s="480"/>
      <c r="AA22" s="480"/>
      <c r="AB22" s="480"/>
      <c r="AC22" s="480"/>
      <c r="AD22" s="480"/>
      <c r="AE22" s="480"/>
      <c r="AF22" s="480"/>
      <c r="AG22" s="480"/>
      <c r="AH22" s="480"/>
      <c r="AI22" s="480"/>
      <c r="AJ22" s="480"/>
      <c r="AK22" s="480"/>
      <c r="AL22" s="480"/>
      <c r="AM22" s="480"/>
      <c r="AN22" s="480"/>
      <c r="AO22" s="480"/>
      <c r="AP22" s="480"/>
      <c r="AQ22" s="480"/>
      <c r="AR22" s="450"/>
      <c r="AS22" s="479"/>
      <c r="AT22" s="450"/>
      <c r="AU22" s="450"/>
      <c r="AV22" s="450"/>
      <c r="AW22" s="450"/>
      <c r="AX22" s="450"/>
      <c r="AY22" s="450"/>
      <c r="AZ22" s="450"/>
      <c r="BA22" s="450"/>
      <c r="BB22" s="450"/>
      <c r="BC22" s="450"/>
      <c r="BD22" s="450"/>
      <c r="BE22" s="450"/>
      <c r="BF22" s="450"/>
      <c r="BG22" s="450"/>
      <c r="BH22" s="450"/>
      <c r="BI22" s="450"/>
      <c r="BJ22" s="450"/>
      <c r="BK22" s="450"/>
    </row>
    <row r="23" spans="1:63" ht="21" customHeight="1" x14ac:dyDescent="0.25">
      <c r="A23" s="193"/>
      <c r="B23" s="194" t="s">
        <v>124</v>
      </c>
      <c r="C23" s="574">
        <v>163</v>
      </c>
      <c r="D23" s="574">
        <v>29</v>
      </c>
      <c r="E23" s="574">
        <v>249</v>
      </c>
      <c r="F23" s="574">
        <v>34</v>
      </c>
      <c r="G23" s="574">
        <v>752</v>
      </c>
      <c r="H23" s="574">
        <v>190</v>
      </c>
      <c r="I23" s="574">
        <v>1994</v>
      </c>
      <c r="J23" s="574">
        <v>280</v>
      </c>
      <c r="K23" s="574">
        <v>2007</v>
      </c>
      <c r="L23" s="574">
        <v>334</v>
      </c>
      <c r="M23" s="574">
        <v>2634</v>
      </c>
      <c r="N23" s="574">
        <v>351</v>
      </c>
      <c r="O23" s="574">
        <v>2374</v>
      </c>
      <c r="P23" s="574">
        <v>336</v>
      </c>
      <c r="Q23" s="574">
        <v>1348</v>
      </c>
      <c r="R23" s="574">
        <v>94</v>
      </c>
      <c r="S23" s="574">
        <v>0</v>
      </c>
      <c r="T23" s="574">
        <v>0</v>
      </c>
      <c r="U23" s="574">
        <f t="shared" si="1"/>
        <v>11521</v>
      </c>
      <c r="V23" s="187">
        <f t="shared" si="1"/>
        <v>1648</v>
      </c>
      <c r="W23" s="1"/>
      <c r="X23" s="189"/>
      <c r="Y23" s="479"/>
      <c r="Z23" s="480"/>
      <c r="AA23" s="480"/>
      <c r="AB23" s="480"/>
      <c r="AC23" s="480"/>
      <c r="AD23" s="480"/>
      <c r="AE23" s="480"/>
      <c r="AF23" s="480"/>
      <c r="AG23" s="480"/>
      <c r="AH23" s="480"/>
      <c r="AI23" s="480"/>
      <c r="AJ23" s="480"/>
      <c r="AK23" s="480"/>
      <c r="AL23" s="480"/>
      <c r="AM23" s="480"/>
      <c r="AN23" s="480"/>
      <c r="AO23" s="480"/>
      <c r="AP23" s="480"/>
      <c r="AQ23" s="480"/>
      <c r="AR23" s="450"/>
      <c r="AS23" s="479"/>
      <c r="AT23" s="450"/>
      <c r="AU23" s="450"/>
      <c r="AV23" s="450"/>
      <c r="AW23" s="450"/>
      <c r="AX23" s="450"/>
      <c r="AY23" s="450"/>
      <c r="AZ23" s="450"/>
      <c r="BA23" s="450"/>
      <c r="BB23" s="450"/>
      <c r="BC23" s="450"/>
      <c r="BD23" s="450"/>
      <c r="BE23" s="450"/>
      <c r="BF23" s="450"/>
      <c r="BG23" s="450"/>
      <c r="BH23" s="450"/>
      <c r="BI23" s="450"/>
      <c r="BJ23" s="450"/>
      <c r="BK23" s="450"/>
    </row>
    <row r="24" spans="1:63" ht="21" customHeight="1" x14ac:dyDescent="0.25">
      <c r="A24" s="193"/>
      <c r="B24" s="194" t="s">
        <v>125</v>
      </c>
      <c r="C24" s="574">
        <v>595</v>
      </c>
      <c r="D24" s="574">
        <v>44</v>
      </c>
      <c r="E24" s="574">
        <v>782</v>
      </c>
      <c r="F24" s="574">
        <v>43</v>
      </c>
      <c r="G24" s="574">
        <v>1605</v>
      </c>
      <c r="H24" s="574">
        <v>30</v>
      </c>
      <c r="I24" s="574">
        <v>3665</v>
      </c>
      <c r="J24" s="574">
        <v>92</v>
      </c>
      <c r="K24" s="574">
        <v>2629</v>
      </c>
      <c r="L24" s="574">
        <v>73</v>
      </c>
      <c r="M24" s="574">
        <v>3210</v>
      </c>
      <c r="N24" s="574">
        <v>83</v>
      </c>
      <c r="O24" s="574">
        <v>3473</v>
      </c>
      <c r="P24" s="574">
        <v>223</v>
      </c>
      <c r="Q24" s="574">
        <v>1664</v>
      </c>
      <c r="R24" s="574">
        <v>210</v>
      </c>
      <c r="S24" s="574">
        <v>0</v>
      </c>
      <c r="T24" s="574">
        <v>0</v>
      </c>
      <c r="U24" s="574">
        <f t="shared" si="1"/>
        <v>17623</v>
      </c>
      <c r="V24" s="187">
        <f t="shared" si="1"/>
        <v>798</v>
      </c>
      <c r="W24" s="1"/>
      <c r="X24" s="189"/>
      <c r="Y24" s="479"/>
      <c r="Z24" s="480"/>
      <c r="AA24" s="480"/>
      <c r="AB24" s="480"/>
      <c r="AC24" s="480"/>
      <c r="AD24" s="480"/>
      <c r="AE24" s="480"/>
      <c r="AF24" s="480"/>
      <c r="AG24" s="480"/>
      <c r="AH24" s="480"/>
      <c r="AI24" s="480"/>
      <c r="AJ24" s="480"/>
      <c r="AK24" s="480"/>
      <c r="AL24" s="480"/>
      <c r="AM24" s="480"/>
      <c r="AN24" s="480"/>
      <c r="AO24" s="480"/>
      <c r="AP24" s="480"/>
      <c r="AQ24" s="480"/>
      <c r="AR24" s="450"/>
      <c r="AS24" s="479"/>
      <c r="AT24" s="450"/>
      <c r="AU24" s="450"/>
      <c r="AV24" s="450"/>
      <c r="AW24" s="450"/>
      <c r="AX24" s="450"/>
      <c r="AY24" s="450"/>
      <c r="AZ24" s="450"/>
      <c r="BA24" s="450"/>
      <c r="BB24" s="450"/>
      <c r="BC24" s="450"/>
      <c r="BD24" s="450"/>
      <c r="BE24" s="450"/>
      <c r="BF24" s="450"/>
      <c r="BG24" s="450"/>
      <c r="BH24" s="450"/>
      <c r="BI24" s="450"/>
      <c r="BJ24" s="450"/>
      <c r="BK24" s="450"/>
    </row>
    <row r="25" spans="1:63" ht="21" customHeight="1" x14ac:dyDescent="0.25">
      <c r="A25" s="193"/>
      <c r="B25" s="194" t="s">
        <v>126</v>
      </c>
      <c r="C25" s="574">
        <v>39</v>
      </c>
      <c r="D25" s="574">
        <v>1</v>
      </c>
      <c r="E25" s="574">
        <v>94</v>
      </c>
      <c r="F25" s="574">
        <v>11</v>
      </c>
      <c r="G25" s="574">
        <v>182</v>
      </c>
      <c r="H25" s="574">
        <v>3</v>
      </c>
      <c r="I25" s="574">
        <v>392</v>
      </c>
      <c r="J25" s="574">
        <v>5</v>
      </c>
      <c r="K25" s="574">
        <v>776</v>
      </c>
      <c r="L25" s="574">
        <v>55</v>
      </c>
      <c r="M25" s="574">
        <v>2119</v>
      </c>
      <c r="N25" s="574">
        <v>65</v>
      </c>
      <c r="O25" s="574">
        <v>1472</v>
      </c>
      <c r="P25" s="574">
        <v>6</v>
      </c>
      <c r="Q25" s="574">
        <v>3133</v>
      </c>
      <c r="R25" s="574">
        <v>45</v>
      </c>
      <c r="S25" s="574">
        <v>6282</v>
      </c>
      <c r="T25" s="574">
        <v>72</v>
      </c>
      <c r="U25" s="574">
        <f t="shared" si="1"/>
        <v>14489</v>
      </c>
      <c r="V25" s="187">
        <f t="shared" si="1"/>
        <v>263</v>
      </c>
      <c r="W25" s="1"/>
      <c r="X25" s="189"/>
      <c r="Y25" s="479"/>
      <c r="Z25" s="480"/>
      <c r="AA25" s="480"/>
      <c r="AB25" s="480"/>
      <c r="AC25" s="480"/>
      <c r="AD25" s="480"/>
      <c r="AE25" s="480"/>
      <c r="AF25" s="480"/>
      <c r="AG25" s="480"/>
      <c r="AH25" s="480"/>
      <c r="AI25" s="480"/>
      <c r="AJ25" s="480"/>
      <c r="AK25" s="480"/>
      <c r="AL25" s="480"/>
      <c r="AM25" s="480"/>
      <c r="AN25" s="480"/>
      <c r="AO25" s="480"/>
      <c r="AP25" s="480"/>
      <c r="AQ25" s="480"/>
      <c r="AR25" s="450"/>
      <c r="AS25" s="479"/>
      <c r="AT25" s="450"/>
      <c r="AU25" s="450"/>
      <c r="AV25" s="450"/>
      <c r="AW25" s="450"/>
      <c r="AX25" s="450"/>
      <c r="AY25" s="450"/>
      <c r="AZ25" s="450"/>
      <c r="BA25" s="450"/>
      <c r="BB25" s="450"/>
      <c r="BC25" s="450"/>
      <c r="BD25" s="450"/>
      <c r="BE25" s="450"/>
      <c r="BF25" s="450"/>
      <c r="BG25" s="450"/>
      <c r="BH25" s="450"/>
      <c r="BI25" s="450"/>
      <c r="BJ25" s="450"/>
      <c r="BK25" s="450"/>
    </row>
    <row r="26" spans="1:63" ht="21" customHeight="1" x14ac:dyDescent="0.25">
      <c r="A26" s="193"/>
      <c r="B26" s="194" t="s">
        <v>127</v>
      </c>
      <c r="C26" s="574">
        <v>2079</v>
      </c>
      <c r="D26" s="574">
        <v>105</v>
      </c>
      <c r="E26" s="574">
        <v>2968</v>
      </c>
      <c r="F26" s="574">
        <v>118</v>
      </c>
      <c r="G26" s="574">
        <v>4842</v>
      </c>
      <c r="H26" s="574">
        <v>245</v>
      </c>
      <c r="I26" s="574">
        <v>8807</v>
      </c>
      <c r="J26" s="574">
        <v>408</v>
      </c>
      <c r="K26" s="574">
        <v>4979</v>
      </c>
      <c r="L26" s="574">
        <v>479</v>
      </c>
      <c r="M26" s="574">
        <v>4597</v>
      </c>
      <c r="N26" s="574">
        <v>356</v>
      </c>
      <c r="O26" s="574">
        <v>3490</v>
      </c>
      <c r="P26" s="574">
        <v>573</v>
      </c>
      <c r="Q26" s="574">
        <v>2199</v>
      </c>
      <c r="R26" s="574">
        <v>209</v>
      </c>
      <c r="S26" s="574">
        <v>1167</v>
      </c>
      <c r="T26" s="574">
        <v>71</v>
      </c>
      <c r="U26" s="574">
        <f t="shared" si="1"/>
        <v>35128</v>
      </c>
      <c r="V26" s="187">
        <f t="shared" si="1"/>
        <v>2564</v>
      </c>
      <c r="W26" s="1"/>
      <c r="X26" s="189"/>
      <c r="Y26" s="479"/>
      <c r="Z26" s="480"/>
      <c r="AA26" s="480"/>
      <c r="AB26" s="480"/>
      <c r="AC26" s="480"/>
      <c r="AD26" s="480"/>
      <c r="AE26" s="480"/>
      <c r="AF26" s="480"/>
      <c r="AG26" s="480"/>
      <c r="AH26" s="480"/>
      <c r="AI26" s="480"/>
      <c r="AJ26" s="480"/>
      <c r="AK26" s="480"/>
      <c r="AL26" s="480"/>
      <c r="AM26" s="480"/>
      <c r="AN26" s="480"/>
      <c r="AO26" s="480"/>
      <c r="AP26" s="480"/>
      <c r="AQ26" s="480"/>
      <c r="AR26" s="450"/>
      <c r="AS26" s="479"/>
      <c r="AT26" s="450"/>
      <c r="AU26" s="450"/>
      <c r="AV26" s="450"/>
      <c r="AW26" s="450"/>
      <c r="AX26" s="450"/>
      <c r="AY26" s="450"/>
      <c r="AZ26" s="450"/>
      <c r="BA26" s="450"/>
      <c r="BB26" s="450"/>
      <c r="BC26" s="450"/>
      <c r="BD26" s="450"/>
      <c r="BE26" s="450"/>
      <c r="BF26" s="450"/>
      <c r="BG26" s="450"/>
      <c r="BH26" s="450"/>
      <c r="BI26" s="450"/>
      <c r="BJ26" s="450"/>
      <c r="BK26" s="450"/>
    </row>
    <row r="27" spans="1:63" ht="21" customHeight="1" x14ac:dyDescent="0.25">
      <c r="A27" s="193"/>
      <c r="B27" s="194" t="s">
        <v>128</v>
      </c>
      <c r="C27" s="574">
        <v>25</v>
      </c>
      <c r="D27" s="574">
        <v>4</v>
      </c>
      <c r="E27" s="574">
        <v>39</v>
      </c>
      <c r="F27" s="574">
        <v>30</v>
      </c>
      <c r="G27" s="574">
        <v>54</v>
      </c>
      <c r="H27" s="574">
        <v>35</v>
      </c>
      <c r="I27" s="574">
        <v>133</v>
      </c>
      <c r="J27" s="574">
        <v>167</v>
      </c>
      <c r="K27" s="574">
        <v>199</v>
      </c>
      <c r="L27" s="574">
        <v>79</v>
      </c>
      <c r="M27" s="574">
        <v>368</v>
      </c>
      <c r="N27" s="574">
        <v>478</v>
      </c>
      <c r="O27" s="574">
        <v>464</v>
      </c>
      <c r="P27" s="574">
        <v>390</v>
      </c>
      <c r="Q27" s="574">
        <v>388</v>
      </c>
      <c r="R27" s="574">
        <v>205</v>
      </c>
      <c r="S27" s="574">
        <v>93</v>
      </c>
      <c r="T27" s="574">
        <v>206</v>
      </c>
      <c r="U27" s="574">
        <f t="shared" si="1"/>
        <v>1763</v>
      </c>
      <c r="V27" s="187">
        <f t="shared" si="1"/>
        <v>1594</v>
      </c>
      <c r="W27" s="1"/>
      <c r="X27" s="189"/>
      <c r="Y27" s="479"/>
      <c r="Z27" s="480"/>
      <c r="AA27" s="480"/>
      <c r="AB27" s="480"/>
      <c r="AC27" s="480"/>
      <c r="AD27" s="480"/>
      <c r="AE27" s="480"/>
      <c r="AF27" s="480"/>
      <c r="AG27" s="480"/>
      <c r="AH27" s="480"/>
      <c r="AI27" s="480"/>
      <c r="AJ27" s="480"/>
      <c r="AK27" s="480"/>
      <c r="AL27" s="480"/>
      <c r="AM27" s="480"/>
      <c r="AN27" s="480"/>
      <c r="AO27" s="480"/>
      <c r="AP27" s="480"/>
      <c r="AQ27" s="480"/>
      <c r="AR27" s="450"/>
      <c r="AS27" s="479"/>
      <c r="AT27" s="450"/>
      <c r="AU27" s="450"/>
      <c r="AV27" s="450"/>
      <c r="AW27" s="450"/>
      <c r="AX27" s="450"/>
      <c r="AY27" s="450"/>
      <c r="AZ27" s="450"/>
      <c r="BA27" s="450"/>
      <c r="BB27" s="450"/>
      <c r="BC27" s="450"/>
      <c r="BD27" s="450"/>
      <c r="BE27" s="450"/>
      <c r="BF27" s="450"/>
      <c r="BG27" s="450"/>
      <c r="BH27" s="450"/>
      <c r="BI27" s="450"/>
      <c r="BJ27" s="450"/>
      <c r="BK27" s="450"/>
    </row>
    <row r="28" spans="1:63" ht="21" customHeight="1" x14ac:dyDescent="0.25">
      <c r="A28" s="193"/>
      <c r="B28" s="194" t="s">
        <v>129</v>
      </c>
      <c r="C28" s="574">
        <v>64</v>
      </c>
      <c r="D28" s="574">
        <v>18</v>
      </c>
      <c r="E28" s="574">
        <v>157</v>
      </c>
      <c r="F28" s="574">
        <v>15</v>
      </c>
      <c r="G28" s="574">
        <v>273</v>
      </c>
      <c r="H28" s="574">
        <v>43</v>
      </c>
      <c r="I28" s="574">
        <v>692</v>
      </c>
      <c r="J28" s="574">
        <v>139</v>
      </c>
      <c r="K28" s="574">
        <v>482</v>
      </c>
      <c r="L28" s="574">
        <v>65</v>
      </c>
      <c r="M28" s="574">
        <v>979</v>
      </c>
      <c r="N28" s="574">
        <v>106</v>
      </c>
      <c r="O28" s="574">
        <v>1228</v>
      </c>
      <c r="P28" s="574">
        <v>439</v>
      </c>
      <c r="Q28" s="574">
        <v>1287</v>
      </c>
      <c r="R28" s="574">
        <v>257</v>
      </c>
      <c r="S28" s="574">
        <v>75</v>
      </c>
      <c r="T28" s="574">
        <v>14</v>
      </c>
      <c r="U28" s="574">
        <f t="shared" si="1"/>
        <v>5237</v>
      </c>
      <c r="V28" s="187">
        <f t="shared" si="1"/>
        <v>1096</v>
      </c>
      <c r="W28" s="1"/>
      <c r="X28" s="189"/>
      <c r="Y28" s="479"/>
      <c r="Z28" s="480"/>
      <c r="AA28" s="480"/>
      <c r="AB28" s="480"/>
      <c r="AC28" s="480"/>
      <c r="AD28" s="480"/>
      <c r="AE28" s="480"/>
      <c r="AF28" s="480"/>
      <c r="AG28" s="480"/>
      <c r="AH28" s="480"/>
      <c r="AI28" s="480"/>
      <c r="AJ28" s="480"/>
      <c r="AK28" s="480"/>
      <c r="AL28" s="480"/>
      <c r="AM28" s="480"/>
      <c r="AN28" s="480"/>
      <c r="AO28" s="480"/>
      <c r="AP28" s="480"/>
      <c r="AQ28" s="480"/>
      <c r="AR28" s="450"/>
      <c r="AS28" s="479"/>
      <c r="AT28" s="450"/>
      <c r="AU28" s="450"/>
      <c r="AV28" s="450"/>
      <c r="AW28" s="450"/>
      <c r="AX28" s="450"/>
      <c r="AY28" s="450"/>
      <c r="AZ28" s="450"/>
      <c r="BA28" s="450"/>
      <c r="BB28" s="450"/>
      <c r="BC28" s="450"/>
      <c r="BD28" s="450"/>
      <c r="BE28" s="450"/>
      <c r="BF28" s="450"/>
      <c r="BG28" s="450"/>
      <c r="BH28" s="450"/>
      <c r="BI28" s="450"/>
      <c r="BJ28" s="450"/>
      <c r="BK28" s="450"/>
    </row>
    <row r="29" spans="1:63" ht="21" customHeight="1" x14ac:dyDescent="0.25">
      <c r="A29" s="193"/>
      <c r="B29" s="194" t="s">
        <v>130</v>
      </c>
      <c r="C29" s="574">
        <v>301</v>
      </c>
      <c r="D29" s="574">
        <v>18</v>
      </c>
      <c r="E29" s="574">
        <v>559</v>
      </c>
      <c r="F29" s="574">
        <v>22</v>
      </c>
      <c r="G29" s="574">
        <v>1095</v>
      </c>
      <c r="H29" s="574">
        <v>25</v>
      </c>
      <c r="I29" s="574">
        <v>2808</v>
      </c>
      <c r="J29" s="574">
        <v>85</v>
      </c>
      <c r="K29" s="574">
        <v>1654</v>
      </c>
      <c r="L29" s="574">
        <v>115</v>
      </c>
      <c r="M29" s="574">
        <v>2247</v>
      </c>
      <c r="N29" s="574">
        <v>208</v>
      </c>
      <c r="O29" s="574">
        <v>1895</v>
      </c>
      <c r="P29" s="574">
        <v>75</v>
      </c>
      <c r="Q29" s="574">
        <v>1737</v>
      </c>
      <c r="R29" s="574">
        <v>141</v>
      </c>
      <c r="S29" s="574">
        <v>4856</v>
      </c>
      <c r="T29" s="574">
        <v>770</v>
      </c>
      <c r="U29" s="574">
        <f t="shared" si="1"/>
        <v>17152</v>
      </c>
      <c r="V29" s="187">
        <f t="shared" si="1"/>
        <v>1459</v>
      </c>
      <c r="W29" s="1"/>
      <c r="X29" s="189"/>
      <c r="Y29" s="479"/>
      <c r="Z29" s="480"/>
      <c r="AA29" s="480"/>
      <c r="AB29" s="480"/>
      <c r="AC29" s="480"/>
      <c r="AD29" s="480"/>
      <c r="AE29" s="480"/>
      <c r="AF29" s="480"/>
      <c r="AG29" s="480"/>
      <c r="AH29" s="480"/>
      <c r="AI29" s="480"/>
      <c r="AJ29" s="480"/>
      <c r="AK29" s="480"/>
      <c r="AL29" s="480"/>
      <c r="AM29" s="480"/>
      <c r="AN29" s="480"/>
      <c r="AO29" s="480"/>
      <c r="AP29" s="480"/>
      <c r="AQ29" s="480"/>
      <c r="AR29" s="450"/>
      <c r="AS29" s="479"/>
      <c r="AT29" s="450"/>
      <c r="AU29" s="450"/>
      <c r="AV29" s="450"/>
      <c r="AW29" s="450"/>
      <c r="AX29" s="450"/>
      <c r="AY29" s="450"/>
      <c r="AZ29" s="450"/>
      <c r="BA29" s="450"/>
      <c r="BB29" s="450"/>
      <c r="BC29" s="450"/>
      <c r="BD29" s="450"/>
      <c r="BE29" s="450"/>
      <c r="BF29" s="450"/>
      <c r="BG29" s="450"/>
      <c r="BH29" s="450"/>
      <c r="BI29" s="450"/>
      <c r="BJ29" s="450"/>
      <c r="BK29" s="450"/>
    </row>
    <row r="30" spans="1:63" ht="21" customHeight="1" x14ac:dyDescent="0.25">
      <c r="A30" s="193"/>
      <c r="B30" s="194" t="s">
        <v>131</v>
      </c>
      <c r="C30" s="574">
        <v>121</v>
      </c>
      <c r="D30" s="574">
        <v>3</v>
      </c>
      <c r="E30" s="574">
        <v>144</v>
      </c>
      <c r="F30" s="574">
        <v>11</v>
      </c>
      <c r="G30" s="574">
        <v>278</v>
      </c>
      <c r="H30" s="574">
        <v>10</v>
      </c>
      <c r="I30" s="574">
        <v>650</v>
      </c>
      <c r="J30" s="574">
        <v>35</v>
      </c>
      <c r="K30" s="574">
        <v>1030</v>
      </c>
      <c r="L30" s="574">
        <v>67</v>
      </c>
      <c r="M30" s="574">
        <v>1486</v>
      </c>
      <c r="N30" s="574">
        <v>334</v>
      </c>
      <c r="O30" s="574">
        <v>1734</v>
      </c>
      <c r="P30" s="574">
        <v>153</v>
      </c>
      <c r="Q30" s="574">
        <v>1424</v>
      </c>
      <c r="R30" s="574">
        <v>488</v>
      </c>
      <c r="S30" s="574">
        <v>13001</v>
      </c>
      <c r="T30" s="574">
        <v>1701</v>
      </c>
      <c r="U30" s="574">
        <f t="shared" si="1"/>
        <v>19868</v>
      </c>
      <c r="V30" s="187">
        <f t="shared" si="1"/>
        <v>2802</v>
      </c>
      <c r="W30" s="1"/>
      <c r="X30" s="189"/>
      <c r="Y30" s="479"/>
      <c r="Z30" s="480"/>
      <c r="AA30" s="480"/>
      <c r="AB30" s="480"/>
      <c r="AC30" s="480"/>
      <c r="AD30" s="480"/>
      <c r="AE30" s="480"/>
      <c r="AF30" s="480"/>
      <c r="AG30" s="480"/>
      <c r="AH30" s="480"/>
      <c r="AI30" s="480"/>
      <c r="AJ30" s="480"/>
      <c r="AK30" s="480"/>
      <c r="AL30" s="480"/>
      <c r="AM30" s="480"/>
      <c r="AN30" s="480"/>
      <c r="AO30" s="480"/>
      <c r="AP30" s="480"/>
      <c r="AQ30" s="480"/>
      <c r="AR30" s="450"/>
      <c r="AS30" s="479"/>
      <c r="AT30" s="450"/>
      <c r="AU30" s="450"/>
      <c r="AV30" s="450"/>
      <c r="AW30" s="450"/>
      <c r="AX30" s="450"/>
      <c r="AY30" s="450"/>
      <c r="AZ30" s="450"/>
      <c r="BA30" s="450"/>
      <c r="BB30" s="450"/>
      <c r="BC30" s="450"/>
      <c r="BD30" s="450"/>
      <c r="BE30" s="450"/>
      <c r="BF30" s="450"/>
      <c r="BG30" s="450"/>
      <c r="BH30" s="450"/>
      <c r="BI30" s="450"/>
      <c r="BJ30" s="450"/>
      <c r="BK30" s="450"/>
    </row>
    <row r="31" spans="1:63" ht="21" customHeight="1" x14ac:dyDescent="0.25">
      <c r="A31" s="193"/>
      <c r="B31" s="194" t="s">
        <v>132</v>
      </c>
      <c r="C31" s="574">
        <v>27</v>
      </c>
      <c r="D31" s="574">
        <v>2</v>
      </c>
      <c r="E31" s="574">
        <v>57</v>
      </c>
      <c r="F31" s="574">
        <v>8</v>
      </c>
      <c r="G31" s="574">
        <v>50</v>
      </c>
      <c r="H31" s="574">
        <v>4</v>
      </c>
      <c r="I31" s="574">
        <v>137</v>
      </c>
      <c r="J31" s="574">
        <v>20</v>
      </c>
      <c r="K31" s="574">
        <v>147</v>
      </c>
      <c r="L31" s="574">
        <v>22</v>
      </c>
      <c r="M31" s="574">
        <v>161</v>
      </c>
      <c r="N31" s="574">
        <v>21</v>
      </c>
      <c r="O31" s="574">
        <v>173</v>
      </c>
      <c r="P31" s="574">
        <v>8</v>
      </c>
      <c r="Q31" s="574">
        <v>353</v>
      </c>
      <c r="R31" s="574">
        <v>5</v>
      </c>
      <c r="S31" s="574">
        <v>1199</v>
      </c>
      <c r="T31" s="574">
        <v>76</v>
      </c>
      <c r="U31" s="574">
        <f t="shared" si="1"/>
        <v>2304</v>
      </c>
      <c r="V31" s="187">
        <f t="shared" si="1"/>
        <v>166</v>
      </c>
      <c r="W31" s="1"/>
      <c r="X31" s="189"/>
      <c r="Y31" s="479"/>
      <c r="Z31" s="480"/>
      <c r="AA31" s="480"/>
      <c r="AB31" s="480"/>
      <c r="AC31" s="480"/>
      <c r="AD31" s="480"/>
      <c r="AE31" s="480"/>
      <c r="AF31" s="480"/>
      <c r="AG31" s="480"/>
      <c r="AH31" s="480"/>
      <c r="AI31" s="480"/>
      <c r="AJ31" s="480"/>
      <c r="AK31" s="480"/>
      <c r="AL31" s="480"/>
      <c r="AM31" s="480"/>
      <c r="AN31" s="480"/>
      <c r="AO31" s="480"/>
      <c r="AP31" s="480"/>
      <c r="AQ31" s="480"/>
      <c r="AR31" s="450"/>
      <c r="AS31" s="479"/>
      <c r="AT31" s="450"/>
      <c r="AU31" s="450"/>
      <c r="AV31" s="450"/>
      <c r="AW31" s="450"/>
      <c r="AX31" s="450"/>
      <c r="AY31" s="450"/>
      <c r="AZ31" s="450"/>
      <c r="BA31" s="450"/>
      <c r="BB31" s="450"/>
      <c r="BC31" s="450"/>
      <c r="BD31" s="450"/>
      <c r="BE31" s="450"/>
      <c r="BF31" s="450"/>
      <c r="BG31" s="450"/>
      <c r="BH31" s="450"/>
      <c r="BI31" s="450"/>
      <c r="BJ31" s="450"/>
      <c r="BK31" s="450"/>
    </row>
    <row r="32" spans="1:63" ht="21" customHeight="1" x14ac:dyDescent="0.25">
      <c r="A32" s="193"/>
      <c r="B32" s="194" t="s">
        <v>133</v>
      </c>
      <c r="C32" s="574">
        <v>814</v>
      </c>
      <c r="D32" s="574">
        <v>223</v>
      </c>
      <c r="E32" s="574">
        <v>801</v>
      </c>
      <c r="F32" s="574">
        <v>217</v>
      </c>
      <c r="G32" s="574">
        <v>1145</v>
      </c>
      <c r="H32" s="574">
        <v>291</v>
      </c>
      <c r="I32" s="574">
        <v>1832</v>
      </c>
      <c r="J32" s="574">
        <v>499</v>
      </c>
      <c r="K32" s="574">
        <v>1171</v>
      </c>
      <c r="L32" s="574">
        <v>327</v>
      </c>
      <c r="M32" s="574">
        <v>1091</v>
      </c>
      <c r="N32" s="574">
        <v>586</v>
      </c>
      <c r="O32" s="574">
        <v>931</v>
      </c>
      <c r="P32" s="574">
        <v>171</v>
      </c>
      <c r="Q32" s="574">
        <v>205</v>
      </c>
      <c r="R32" s="574">
        <v>169</v>
      </c>
      <c r="S32" s="574">
        <v>0</v>
      </c>
      <c r="T32" s="574">
        <v>0</v>
      </c>
      <c r="U32" s="574">
        <f t="shared" si="1"/>
        <v>7990</v>
      </c>
      <c r="V32" s="187">
        <f t="shared" si="1"/>
        <v>2483</v>
      </c>
      <c r="W32" s="1"/>
      <c r="X32" s="189"/>
      <c r="Y32" s="479"/>
      <c r="Z32" s="480"/>
      <c r="AA32" s="480"/>
      <c r="AB32" s="480"/>
      <c r="AC32" s="480"/>
      <c r="AD32" s="480"/>
      <c r="AE32" s="480"/>
      <c r="AF32" s="480"/>
      <c r="AG32" s="480"/>
      <c r="AH32" s="480"/>
      <c r="AI32" s="480"/>
      <c r="AJ32" s="480"/>
      <c r="AK32" s="480"/>
      <c r="AL32" s="480"/>
      <c r="AM32" s="480"/>
      <c r="AN32" s="480"/>
      <c r="AO32" s="480"/>
      <c r="AP32" s="480"/>
      <c r="AQ32" s="480"/>
      <c r="AR32" s="450"/>
      <c r="AS32" s="479"/>
      <c r="AT32" s="450"/>
      <c r="AU32" s="450"/>
      <c r="AV32" s="450"/>
      <c r="AW32" s="450"/>
      <c r="AX32" s="450"/>
      <c r="AY32" s="450"/>
      <c r="AZ32" s="450"/>
      <c r="BA32" s="450"/>
      <c r="BB32" s="450"/>
      <c r="BC32" s="450"/>
      <c r="BD32" s="450"/>
      <c r="BE32" s="450"/>
      <c r="BF32" s="450"/>
      <c r="BG32" s="450"/>
      <c r="BH32" s="450"/>
      <c r="BI32" s="450"/>
      <c r="BJ32" s="450"/>
      <c r="BK32" s="450"/>
    </row>
    <row r="33" spans="1:64" ht="21" customHeight="1" x14ac:dyDescent="0.25">
      <c r="A33" s="193"/>
      <c r="B33" s="194" t="s">
        <v>134</v>
      </c>
      <c r="C33" s="574">
        <v>704</v>
      </c>
      <c r="D33" s="574">
        <v>20</v>
      </c>
      <c r="E33" s="574">
        <v>674</v>
      </c>
      <c r="F33" s="574">
        <v>18</v>
      </c>
      <c r="G33" s="574">
        <v>943</v>
      </c>
      <c r="H33" s="574">
        <v>18</v>
      </c>
      <c r="I33" s="574">
        <v>1271</v>
      </c>
      <c r="J33" s="574">
        <v>55</v>
      </c>
      <c r="K33" s="574">
        <v>1046</v>
      </c>
      <c r="L33" s="574">
        <v>14</v>
      </c>
      <c r="M33" s="574">
        <v>1200</v>
      </c>
      <c r="N33" s="574">
        <v>86</v>
      </c>
      <c r="O33" s="574">
        <v>1355</v>
      </c>
      <c r="P33" s="574">
        <v>21</v>
      </c>
      <c r="Q33" s="574">
        <v>0</v>
      </c>
      <c r="R33" s="574">
        <v>0</v>
      </c>
      <c r="S33" s="574">
        <v>0</v>
      </c>
      <c r="T33" s="574">
        <v>0</v>
      </c>
      <c r="U33" s="574">
        <f t="shared" si="1"/>
        <v>7193</v>
      </c>
      <c r="V33" s="187">
        <f t="shared" si="1"/>
        <v>232</v>
      </c>
      <c r="W33" s="1"/>
      <c r="X33" s="189"/>
      <c r="Y33" s="479"/>
      <c r="Z33" s="480"/>
      <c r="AA33" s="480"/>
      <c r="AB33" s="480"/>
      <c r="AC33" s="480"/>
      <c r="AD33" s="480"/>
      <c r="AE33" s="480"/>
      <c r="AF33" s="480"/>
      <c r="AG33" s="480"/>
      <c r="AH33" s="480"/>
      <c r="AI33" s="480"/>
      <c r="AJ33" s="480"/>
      <c r="AK33" s="480"/>
      <c r="AL33" s="480"/>
      <c r="AM33" s="480"/>
      <c r="AN33" s="480"/>
      <c r="AO33" s="480"/>
      <c r="AP33" s="480"/>
      <c r="AQ33" s="480"/>
      <c r="AR33" s="450"/>
      <c r="AS33" s="479"/>
      <c r="AT33" s="450"/>
      <c r="AU33" s="450"/>
      <c r="AV33" s="450"/>
      <c r="AW33" s="450"/>
      <c r="AX33" s="450"/>
      <c r="AY33" s="450"/>
      <c r="AZ33" s="450"/>
      <c r="BA33" s="450"/>
      <c r="BB33" s="450"/>
      <c r="BC33" s="450"/>
      <c r="BD33" s="450"/>
      <c r="BE33" s="450"/>
      <c r="BF33" s="450"/>
      <c r="BG33" s="450"/>
      <c r="BH33" s="450"/>
      <c r="BI33" s="450"/>
      <c r="BJ33" s="450"/>
      <c r="BK33" s="450"/>
    </row>
    <row r="34" spans="1:64" ht="25.5" customHeight="1" x14ac:dyDescent="0.25">
      <c r="A34" s="181" t="s">
        <v>135</v>
      </c>
      <c r="B34" s="196" t="s">
        <v>136</v>
      </c>
      <c r="C34" s="191">
        <v>12</v>
      </c>
      <c r="D34" s="191">
        <v>3</v>
      </c>
      <c r="E34" s="191">
        <v>28</v>
      </c>
      <c r="F34" s="191">
        <v>1</v>
      </c>
      <c r="G34" s="191">
        <v>5</v>
      </c>
      <c r="H34" s="191">
        <v>7</v>
      </c>
      <c r="I34" s="191">
        <v>23</v>
      </c>
      <c r="J34" s="191">
        <v>0</v>
      </c>
      <c r="K34" s="191">
        <v>40</v>
      </c>
      <c r="L34" s="191">
        <v>2</v>
      </c>
      <c r="M34" s="191">
        <v>0</v>
      </c>
      <c r="N34" s="191">
        <v>0</v>
      </c>
      <c r="O34" s="191">
        <v>0</v>
      </c>
      <c r="P34" s="191">
        <v>0</v>
      </c>
      <c r="Q34" s="191">
        <v>0</v>
      </c>
      <c r="R34" s="191">
        <v>0</v>
      </c>
      <c r="S34" s="191">
        <v>0</v>
      </c>
      <c r="T34" s="191">
        <v>0</v>
      </c>
      <c r="U34" s="191">
        <f t="shared" si="1"/>
        <v>108</v>
      </c>
      <c r="V34" s="192">
        <f t="shared" si="1"/>
        <v>13</v>
      </c>
      <c r="W34" s="1"/>
      <c r="X34" s="189"/>
      <c r="Y34" s="479"/>
      <c r="Z34" s="480"/>
      <c r="AA34" s="480"/>
      <c r="AB34" s="480"/>
      <c r="AC34" s="480"/>
      <c r="AD34" s="480"/>
      <c r="AE34" s="480"/>
      <c r="AF34" s="480"/>
      <c r="AG34" s="480"/>
      <c r="AH34" s="480"/>
      <c r="AI34" s="480"/>
      <c r="AJ34" s="480"/>
      <c r="AK34" s="480"/>
      <c r="AL34" s="480"/>
      <c r="AM34" s="480"/>
      <c r="AN34" s="480"/>
      <c r="AO34" s="480"/>
      <c r="AP34" s="480"/>
      <c r="AQ34" s="480"/>
      <c r="AR34" s="450"/>
      <c r="AS34" s="479"/>
      <c r="AT34" s="450"/>
      <c r="AU34" s="450"/>
      <c r="AV34" s="450"/>
      <c r="AW34" s="450"/>
      <c r="AX34" s="450"/>
      <c r="AY34" s="450"/>
      <c r="AZ34" s="450"/>
      <c r="BA34" s="450"/>
      <c r="BB34" s="450"/>
      <c r="BC34" s="450"/>
      <c r="BD34" s="450"/>
      <c r="BE34" s="450"/>
      <c r="BF34" s="450"/>
      <c r="BG34" s="450"/>
      <c r="BH34" s="450"/>
      <c r="BI34" s="450"/>
      <c r="BJ34" s="450"/>
      <c r="BK34" s="450"/>
    </row>
    <row r="35" spans="1:64" ht="25.5" customHeight="1" x14ac:dyDescent="0.3">
      <c r="A35" s="181" t="s">
        <v>137</v>
      </c>
      <c r="B35" s="196" t="s">
        <v>138</v>
      </c>
      <c r="C35" s="191">
        <f>SUM(C36:C37)</f>
        <v>436</v>
      </c>
      <c r="D35" s="191">
        <f t="shared" ref="D35:T35" si="3">SUM(D36:D37)</f>
        <v>16</v>
      </c>
      <c r="E35" s="191">
        <f t="shared" si="3"/>
        <v>628</v>
      </c>
      <c r="F35" s="191">
        <f t="shared" si="3"/>
        <v>20</v>
      </c>
      <c r="G35" s="191">
        <f t="shared" si="3"/>
        <v>1454</v>
      </c>
      <c r="H35" s="191">
        <f t="shared" si="3"/>
        <v>52</v>
      </c>
      <c r="I35" s="191">
        <f t="shared" si="3"/>
        <v>3300</v>
      </c>
      <c r="J35" s="191">
        <f t="shared" si="3"/>
        <v>148</v>
      </c>
      <c r="K35" s="191">
        <f t="shared" si="3"/>
        <v>2232</v>
      </c>
      <c r="L35" s="191">
        <f t="shared" si="3"/>
        <v>87</v>
      </c>
      <c r="M35" s="191">
        <f t="shared" si="3"/>
        <v>1131</v>
      </c>
      <c r="N35" s="191">
        <f t="shared" si="3"/>
        <v>40</v>
      </c>
      <c r="O35" s="191">
        <f t="shared" si="3"/>
        <v>562</v>
      </c>
      <c r="P35" s="191">
        <f t="shared" si="3"/>
        <v>16</v>
      </c>
      <c r="Q35" s="191">
        <f t="shared" si="3"/>
        <v>0</v>
      </c>
      <c r="R35" s="191">
        <f t="shared" si="3"/>
        <v>0</v>
      </c>
      <c r="S35" s="191">
        <f t="shared" si="3"/>
        <v>0</v>
      </c>
      <c r="T35" s="191">
        <f t="shared" si="3"/>
        <v>0</v>
      </c>
      <c r="U35" s="191">
        <f t="shared" si="1"/>
        <v>9743</v>
      </c>
      <c r="V35" s="192">
        <f t="shared" si="1"/>
        <v>379</v>
      </c>
      <c r="W35" s="1"/>
      <c r="X35" s="126"/>
      <c r="Y35" s="481"/>
      <c r="Z35" s="480"/>
      <c r="AA35" s="480"/>
      <c r="AB35" s="480"/>
      <c r="AC35" s="480"/>
      <c r="AD35" s="480"/>
      <c r="AE35" s="480"/>
      <c r="AF35" s="480"/>
      <c r="AG35" s="480"/>
      <c r="AH35" s="480"/>
      <c r="AI35" s="480"/>
      <c r="AJ35" s="480"/>
      <c r="AK35" s="480"/>
      <c r="AL35" s="480"/>
      <c r="AM35" s="480"/>
      <c r="AN35" s="480"/>
      <c r="AO35" s="480"/>
      <c r="AP35" s="480"/>
      <c r="AQ35" s="480"/>
      <c r="AR35" s="450"/>
      <c r="AS35" s="481"/>
      <c r="AT35" s="450"/>
      <c r="AU35" s="450"/>
      <c r="AV35" s="450"/>
      <c r="AW35" s="450"/>
      <c r="AX35" s="450"/>
      <c r="AY35" s="450"/>
      <c r="AZ35" s="450"/>
      <c r="BA35" s="450"/>
      <c r="BB35" s="450"/>
      <c r="BC35" s="450"/>
      <c r="BD35" s="450"/>
      <c r="BE35" s="450"/>
      <c r="BF35" s="450"/>
      <c r="BG35" s="450"/>
      <c r="BH35" s="450"/>
      <c r="BI35" s="450"/>
      <c r="BJ35" s="450"/>
      <c r="BK35" s="450"/>
    </row>
    <row r="36" spans="1:64" ht="21" customHeight="1" x14ac:dyDescent="0.25">
      <c r="A36" s="181"/>
      <c r="B36" s="197" t="s">
        <v>139</v>
      </c>
      <c r="C36" s="574">
        <v>0</v>
      </c>
      <c r="D36" s="574">
        <v>0</v>
      </c>
      <c r="E36" s="574">
        <v>0</v>
      </c>
      <c r="F36" s="574">
        <v>0</v>
      </c>
      <c r="G36" s="574">
        <v>0</v>
      </c>
      <c r="H36" s="574">
        <v>0</v>
      </c>
      <c r="I36" s="574">
        <v>0</v>
      </c>
      <c r="J36" s="574">
        <v>0</v>
      </c>
      <c r="K36" s="574">
        <v>0</v>
      </c>
      <c r="L36" s="574">
        <v>0</v>
      </c>
      <c r="M36" s="574">
        <v>0</v>
      </c>
      <c r="N36" s="574">
        <v>0</v>
      </c>
      <c r="O36" s="574">
        <v>0</v>
      </c>
      <c r="P36" s="574">
        <v>0</v>
      </c>
      <c r="Q36" s="574">
        <v>0</v>
      </c>
      <c r="R36" s="574">
        <v>0</v>
      </c>
      <c r="S36" s="574">
        <v>0</v>
      </c>
      <c r="T36" s="574">
        <v>0</v>
      </c>
      <c r="U36" s="574">
        <f t="shared" si="1"/>
        <v>0</v>
      </c>
      <c r="V36" s="187">
        <f t="shared" si="1"/>
        <v>0</v>
      </c>
      <c r="W36" s="1"/>
      <c r="X36" s="189"/>
      <c r="Y36" s="479"/>
      <c r="Z36" s="480"/>
      <c r="AA36" s="480"/>
      <c r="AB36" s="480"/>
      <c r="AC36" s="480"/>
      <c r="AD36" s="480"/>
      <c r="AE36" s="480"/>
      <c r="AF36" s="480"/>
      <c r="AG36" s="480"/>
      <c r="AH36" s="480"/>
      <c r="AI36" s="480"/>
      <c r="AJ36" s="480"/>
      <c r="AK36" s="480"/>
      <c r="AL36" s="480"/>
      <c r="AM36" s="480"/>
      <c r="AN36" s="480"/>
      <c r="AO36" s="480"/>
      <c r="AP36" s="480"/>
      <c r="AQ36" s="480"/>
      <c r="AR36" s="450"/>
      <c r="AS36" s="479"/>
      <c r="AT36" s="450"/>
      <c r="AU36" s="450"/>
      <c r="AV36" s="450"/>
      <c r="AW36" s="450"/>
      <c r="AX36" s="450"/>
      <c r="AY36" s="450"/>
      <c r="AZ36" s="450"/>
      <c r="BA36" s="450"/>
      <c r="BB36" s="450"/>
      <c r="BC36" s="450"/>
      <c r="BD36" s="450"/>
      <c r="BE36" s="450"/>
      <c r="BF36" s="450"/>
      <c r="BG36" s="450"/>
      <c r="BH36" s="450"/>
      <c r="BI36" s="450"/>
      <c r="BJ36" s="450"/>
      <c r="BK36" s="450"/>
    </row>
    <row r="37" spans="1:64" ht="30" customHeight="1" x14ac:dyDescent="0.25">
      <c r="A37" s="181"/>
      <c r="B37" s="197" t="s">
        <v>140</v>
      </c>
      <c r="C37" s="574">
        <v>436</v>
      </c>
      <c r="D37" s="574">
        <v>16</v>
      </c>
      <c r="E37" s="574">
        <v>628</v>
      </c>
      <c r="F37" s="574">
        <v>20</v>
      </c>
      <c r="G37" s="574">
        <v>1454</v>
      </c>
      <c r="H37" s="574">
        <v>52</v>
      </c>
      <c r="I37" s="574">
        <v>3300</v>
      </c>
      <c r="J37" s="574">
        <v>148</v>
      </c>
      <c r="K37" s="574">
        <v>2232</v>
      </c>
      <c r="L37" s="574">
        <v>87</v>
      </c>
      <c r="M37" s="574">
        <v>1131</v>
      </c>
      <c r="N37" s="574">
        <v>40</v>
      </c>
      <c r="O37" s="574">
        <v>562</v>
      </c>
      <c r="P37" s="574">
        <v>16</v>
      </c>
      <c r="Q37" s="574">
        <v>0</v>
      </c>
      <c r="R37" s="574">
        <v>0</v>
      </c>
      <c r="S37" s="574">
        <v>0</v>
      </c>
      <c r="T37" s="574">
        <v>0</v>
      </c>
      <c r="U37" s="574">
        <f t="shared" si="1"/>
        <v>9743</v>
      </c>
      <c r="V37" s="187">
        <f t="shared" si="1"/>
        <v>379</v>
      </c>
      <c r="W37" s="1"/>
      <c r="X37" s="189"/>
      <c r="Y37" s="479"/>
      <c r="Z37" s="480"/>
      <c r="AA37" s="480"/>
      <c r="AB37" s="480"/>
      <c r="AC37" s="480"/>
      <c r="AD37" s="480"/>
      <c r="AE37" s="480"/>
      <c r="AF37" s="480"/>
      <c r="AG37" s="480"/>
      <c r="AH37" s="480"/>
      <c r="AI37" s="480"/>
      <c r="AJ37" s="480"/>
      <c r="AK37" s="480"/>
      <c r="AL37" s="480"/>
      <c r="AM37" s="480"/>
      <c r="AN37" s="480"/>
      <c r="AO37" s="480"/>
      <c r="AP37" s="480"/>
      <c r="AQ37" s="480"/>
      <c r="AR37" s="450"/>
      <c r="AS37" s="479"/>
      <c r="AT37" s="450"/>
      <c r="AU37" s="450"/>
      <c r="AV37" s="450"/>
      <c r="AW37" s="450"/>
      <c r="AX37" s="450"/>
      <c r="AY37" s="450"/>
      <c r="AZ37" s="450"/>
      <c r="BA37" s="450"/>
      <c r="BB37" s="450"/>
      <c r="BC37" s="450"/>
      <c r="BD37" s="450"/>
      <c r="BE37" s="450"/>
      <c r="BF37" s="450"/>
      <c r="BG37" s="450"/>
      <c r="BH37" s="450"/>
      <c r="BI37" s="450"/>
      <c r="BJ37" s="450"/>
      <c r="BK37" s="450"/>
    </row>
    <row r="38" spans="1:64" ht="25.5" customHeight="1" x14ac:dyDescent="0.25">
      <c r="A38" s="181" t="s">
        <v>141</v>
      </c>
      <c r="B38" s="190" t="s">
        <v>142</v>
      </c>
      <c r="C38" s="191">
        <v>30478</v>
      </c>
      <c r="D38" s="191">
        <v>611</v>
      </c>
      <c r="E38" s="191">
        <v>22597</v>
      </c>
      <c r="F38" s="191">
        <v>346</v>
      </c>
      <c r="G38" s="191">
        <v>25324</v>
      </c>
      <c r="H38" s="191">
        <v>330</v>
      </c>
      <c r="I38" s="191">
        <v>28803</v>
      </c>
      <c r="J38" s="191">
        <v>371</v>
      </c>
      <c r="K38" s="191">
        <v>16134</v>
      </c>
      <c r="L38" s="191">
        <v>124</v>
      </c>
      <c r="M38" s="191">
        <v>12954</v>
      </c>
      <c r="N38" s="191">
        <v>57</v>
      </c>
      <c r="O38" s="191">
        <v>12372</v>
      </c>
      <c r="P38" s="191">
        <v>80</v>
      </c>
      <c r="Q38" s="191">
        <v>3832</v>
      </c>
      <c r="R38" s="191">
        <v>29</v>
      </c>
      <c r="S38" s="191">
        <v>502</v>
      </c>
      <c r="T38" s="191">
        <v>8</v>
      </c>
      <c r="U38" s="191">
        <f t="shared" si="1"/>
        <v>152996</v>
      </c>
      <c r="V38" s="192">
        <f t="shared" si="1"/>
        <v>1956</v>
      </c>
      <c r="W38" s="1"/>
      <c r="X38" s="189"/>
      <c r="Y38" s="479"/>
      <c r="Z38" s="480"/>
      <c r="AA38" s="480"/>
      <c r="AB38" s="480"/>
      <c r="AC38" s="480"/>
      <c r="AD38" s="480"/>
      <c r="AE38" s="480"/>
      <c r="AF38" s="480"/>
      <c r="AG38" s="480"/>
      <c r="AH38" s="480"/>
      <c r="AI38" s="480"/>
      <c r="AJ38" s="480"/>
      <c r="AK38" s="480"/>
      <c r="AL38" s="480"/>
      <c r="AM38" s="480"/>
      <c r="AN38" s="480"/>
      <c r="AO38" s="480"/>
      <c r="AP38" s="480"/>
      <c r="AQ38" s="480"/>
      <c r="AR38" s="450"/>
      <c r="AS38" s="479"/>
      <c r="AT38" s="450"/>
      <c r="AU38" s="450"/>
      <c r="AV38" s="450"/>
      <c r="AW38" s="450"/>
      <c r="AX38" s="450"/>
      <c r="AY38" s="450"/>
      <c r="AZ38" s="450"/>
      <c r="BA38" s="450"/>
      <c r="BB38" s="450"/>
      <c r="BC38" s="450"/>
      <c r="BD38" s="450"/>
      <c r="BE38" s="450"/>
      <c r="BF38" s="450"/>
      <c r="BG38" s="450"/>
      <c r="BH38" s="450"/>
      <c r="BI38" s="450"/>
      <c r="BJ38" s="450"/>
      <c r="BK38" s="450"/>
    </row>
    <row r="39" spans="1:64" s="349" customFormat="1" ht="25.5" customHeight="1" x14ac:dyDescent="0.3">
      <c r="A39" s="181" t="s">
        <v>143</v>
      </c>
      <c r="B39" s="196" t="s">
        <v>144</v>
      </c>
      <c r="C39" s="191">
        <f>SUM(C40:C42)</f>
        <v>15122</v>
      </c>
      <c r="D39" s="191">
        <f t="shared" ref="D39:T39" si="4">SUM(D40:D42)</f>
        <v>3153</v>
      </c>
      <c r="E39" s="191">
        <f t="shared" si="4"/>
        <v>15879</v>
      </c>
      <c r="F39" s="191">
        <f t="shared" si="4"/>
        <v>3151</v>
      </c>
      <c r="G39" s="191">
        <f t="shared" si="4"/>
        <v>18544</v>
      </c>
      <c r="H39" s="191">
        <f t="shared" si="4"/>
        <v>2976</v>
      </c>
      <c r="I39" s="191">
        <f t="shared" si="4"/>
        <v>22358</v>
      </c>
      <c r="J39" s="191">
        <f t="shared" si="4"/>
        <v>3257</v>
      </c>
      <c r="K39" s="191">
        <f t="shared" si="4"/>
        <v>8488</v>
      </c>
      <c r="L39" s="191">
        <f t="shared" si="4"/>
        <v>1442</v>
      </c>
      <c r="M39" s="191">
        <f t="shared" si="4"/>
        <v>5393</v>
      </c>
      <c r="N39" s="191">
        <f t="shared" si="4"/>
        <v>1329</v>
      </c>
      <c r="O39" s="191">
        <f t="shared" si="4"/>
        <v>6830</v>
      </c>
      <c r="P39" s="191">
        <f t="shared" si="4"/>
        <v>1317</v>
      </c>
      <c r="Q39" s="191">
        <f t="shared" si="4"/>
        <v>4628</v>
      </c>
      <c r="R39" s="191">
        <f t="shared" si="4"/>
        <v>715</v>
      </c>
      <c r="S39" s="191">
        <f t="shared" si="4"/>
        <v>2181</v>
      </c>
      <c r="T39" s="191">
        <f t="shared" si="4"/>
        <v>236</v>
      </c>
      <c r="U39" s="191">
        <f t="shared" si="1"/>
        <v>99423</v>
      </c>
      <c r="V39" s="192">
        <f t="shared" si="1"/>
        <v>17576</v>
      </c>
      <c r="X39" s="154"/>
      <c r="Y39" s="481"/>
      <c r="Z39" s="480"/>
      <c r="AA39" s="480"/>
      <c r="AB39" s="480"/>
      <c r="AC39" s="480"/>
      <c r="AD39" s="480"/>
      <c r="AE39" s="480"/>
      <c r="AF39" s="480"/>
      <c r="AG39" s="480"/>
      <c r="AH39" s="480"/>
      <c r="AI39" s="480"/>
      <c r="AJ39" s="480"/>
      <c r="AK39" s="480"/>
      <c r="AL39" s="480"/>
      <c r="AM39" s="480"/>
      <c r="AN39" s="480"/>
      <c r="AO39" s="480"/>
      <c r="AP39" s="480"/>
      <c r="AQ39" s="480"/>
      <c r="AR39" s="450"/>
      <c r="AS39" s="481"/>
      <c r="AT39" s="450"/>
      <c r="AU39" s="450"/>
      <c r="AV39" s="450"/>
      <c r="AW39" s="450"/>
      <c r="AX39" s="450"/>
      <c r="AY39" s="450"/>
      <c r="AZ39" s="450"/>
      <c r="BA39" s="450"/>
      <c r="BB39" s="450"/>
      <c r="BC39" s="450"/>
      <c r="BD39" s="450"/>
      <c r="BE39" s="450"/>
      <c r="BF39" s="450"/>
      <c r="BG39" s="450"/>
      <c r="BH39" s="450"/>
      <c r="BI39" s="450"/>
      <c r="BJ39" s="450"/>
      <c r="BK39" s="450"/>
      <c r="BL39" s="449"/>
    </row>
    <row r="40" spans="1:64" ht="30" customHeight="1" x14ac:dyDescent="0.25">
      <c r="A40" s="181"/>
      <c r="B40" s="197" t="s">
        <v>145</v>
      </c>
      <c r="C40" s="574">
        <v>6431</v>
      </c>
      <c r="D40" s="574">
        <v>242</v>
      </c>
      <c r="E40" s="574">
        <v>5744</v>
      </c>
      <c r="F40" s="574">
        <v>226</v>
      </c>
      <c r="G40" s="574">
        <v>5988</v>
      </c>
      <c r="H40" s="574">
        <v>235</v>
      </c>
      <c r="I40" s="574">
        <v>7280</v>
      </c>
      <c r="J40" s="574">
        <v>266</v>
      </c>
      <c r="K40" s="574">
        <v>2027</v>
      </c>
      <c r="L40" s="574">
        <v>60</v>
      </c>
      <c r="M40" s="574">
        <v>776</v>
      </c>
      <c r="N40" s="574">
        <v>93</v>
      </c>
      <c r="O40" s="574">
        <v>1257</v>
      </c>
      <c r="P40" s="574">
        <v>208</v>
      </c>
      <c r="Q40" s="574">
        <v>0</v>
      </c>
      <c r="R40" s="574">
        <v>0</v>
      </c>
      <c r="S40" s="574">
        <v>0</v>
      </c>
      <c r="T40" s="574">
        <v>0</v>
      </c>
      <c r="U40" s="574">
        <f t="shared" si="1"/>
        <v>29503</v>
      </c>
      <c r="V40" s="187">
        <f t="shared" si="1"/>
        <v>1330</v>
      </c>
      <c r="W40" s="1"/>
      <c r="X40" s="189"/>
      <c r="Y40" s="479"/>
      <c r="Z40" s="480"/>
      <c r="AA40" s="480"/>
      <c r="AB40" s="480"/>
      <c r="AC40" s="480"/>
      <c r="AD40" s="480"/>
      <c r="AE40" s="480"/>
      <c r="AF40" s="480"/>
      <c r="AG40" s="480"/>
      <c r="AH40" s="480"/>
      <c r="AI40" s="480"/>
      <c r="AJ40" s="480"/>
      <c r="AK40" s="480"/>
      <c r="AL40" s="480"/>
      <c r="AM40" s="480"/>
      <c r="AN40" s="480"/>
      <c r="AO40" s="480"/>
      <c r="AP40" s="480"/>
      <c r="AQ40" s="480"/>
      <c r="AR40" s="450"/>
      <c r="AS40" s="479"/>
      <c r="AT40" s="450"/>
      <c r="AU40" s="450"/>
      <c r="AV40" s="450"/>
      <c r="AW40" s="450"/>
      <c r="AX40" s="450"/>
      <c r="AY40" s="450"/>
      <c r="AZ40" s="450"/>
      <c r="BA40" s="450"/>
      <c r="BB40" s="450"/>
      <c r="BC40" s="450"/>
      <c r="BD40" s="450"/>
      <c r="BE40" s="450"/>
      <c r="BF40" s="450"/>
      <c r="BG40" s="450"/>
      <c r="BH40" s="450"/>
      <c r="BI40" s="450"/>
      <c r="BJ40" s="450"/>
      <c r="BK40" s="450"/>
    </row>
    <row r="41" spans="1:64" ht="21" customHeight="1" x14ac:dyDescent="0.25">
      <c r="A41" s="181"/>
      <c r="B41" s="197" t="s">
        <v>146</v>
      </c>
      <c r="C41" s="574">
        <v>3890</v>
      </c>
      <c r="D41" s="574">
        <v>510</v>
      </c>
      <c r="E41" s="574">
        <v>5221</v>
      </c>
      <c r="F41" s="574">
        <v>738</v>
      </c>
      <c r="G41" s="574">
        <v>8108</v>
      </c>
      <c r="H41" s="574">
        <v>977</v>
      </c>
      <c r="I41" s="574">
        <v>11532</v>
      </c>
      <c r="J41" s="574">
        <v>1584</v>
      </c>
      <c r="K41" s="574">
        <v>5678</v>
      </c>
      <c r="L41" s="574">
        <v>1044</v>
      </c>
      <c r="M41" s="574">
        <v>4066</v>
      </c>
      <c r="N41" s="574">
        <v>858</v>
      </c>
      <c r="O41" s="574">
        <v>4126</v>
      </c>
      <c r="P41" s="574">
        <v>746</v>
      </c>
      <c r="Q41" s="574">
        <v>2015</v>
      </c>
      <c r="R41" s="574">
        <v>469</v>
      </c>
      <c r="S41" s="574">
        <v>0</v>
      </c>
      <c r="T41" s="574">
        <v>0</v>
      </c>
      <c r="U41" s="574">
        <f t="shared" si="1"/>
        <v>44636</v>
      </c>
      <c r="V41" s="187">
        <f t="shared" si="1"/>
        <v>6926</v>
      </c>
      <c r="W41" s="1"/>
      <c r="X41" s="189"/>
      <c r="Y41" s="479"/>
      <c r="Z41" s="480"/>
      <c r="AA41" s="480"/>
      <c r="AB41" s="480"/>
      <c r="AC41" s="480"/>
      <c r="AD41" s="480"/>
      <c r="AE41" s="480"/>
      <c r="AF41" s="480"/>
      <c r="AG41" s="480"/>
      <c r="AH41" s="480"/>
      <c r="AI41" s="480"/>
      <c r="AJ41" s="480"/>
      <c r="AK41" s="480"/>
      <c r="AL41" s="480"/>
      <c r="AM41" s="480"/>
      <c r="AN41" s="480"/>
      <c r="AO41" s="480"/>
      <c r="AP41" s="480"/>
      <c r="AQ41" s="480"/>
      <c r="AR41" s="450"/>
      <c r="AS41" s="479"/>
      <c r="AT41" s="450"/>
      <c r="AU41" s="450"/>
      <c r="AV41" s="450"/>
      <c r="AW41" s="450"/>
      <c r="AX41" s="450"/>
      <c r="AY41" s="450"/>
      <c r="AZ41" s="450"/>
      <c r="BA41" s="450"/>
      <c r="BB41" s="450"/>
      <c r="BC41" s="450"/>
      <c r="BD41" s="450"/>
      <c r="BE41" s="450"/>
      <c r="BF41" s="450"/>
      <c r="BG41" s="450"/>
      <c r="BH41" s="450"/>
      <c r="BI41" s="450"/>
      <c r="BJ41" s="450"/>
      <c r="BK41" s="450"/>
    </row>
    <row r="42" spans="1:64" ht="21" customHeight="1" x14ac:dyDescent="0.25">
      <c r="A42" s="181"/>
      <c r="B42" s="197" t="s">
        <v>147</v>
      </c>
      <c r="C42" s="574">
        <v>4801</v>
      </c>
      <c r="D42" s="574">
        <v>2401</v>
      </c>
      <c r="E42" s="574">
        <v>4914</v>
      </c>
      <c r="F42" s="574">
        <v>2187</v>
      </c>
      <c r="G42" s="574">
        <v>4448</v>
      </c>
      <c r="H42" s="574">
        <v>1764</v>
      </c>
      <c r="I42" s="574">
        <v>3546</v>
      </c>
      <c r="J42" s="574">
        <v>1407</v>
      </c>
      <c r="K42" s="574">
        <v>783</v>
      </c>
      <c r="L42" s="574">
        <v>338</v>
      </c>
      <c r="M42" s="574">
        <v>551</v>
      </c>
      <c r="N42" s="574">
        <v>378</v>
      </c>
      <c r="O42" s="574">
        <v>1447</v>
      </c>
      <c r="P42" s="574">
        <v>363</v>
      </c>
      <c r="Q42" s="574">
        <v>2613</v>
      </c>
      <c r="R42" s="574">
        <v>246</v>
      </c>
      <c r="S42" s="574">
        <v>2181</v>
      </c>
      <c r="T42" s="574">
        <v>236</v>
      </c>
      <c r="U42" s="574">
        <f t="shared" si="1"/>
        <v>25284</v>
      </c>
      <c r="V42" s="187">
        <f t="shared" si="1"/>
        <v>9320</v>
      </c>
      <c r="W42" s="1"/>
      <c r="X42" s="189"/>
      <c r="Y42" s="479"/>
      <c r="Z42" s="480"/>
      <c r="AA42" s="480"/>
      <c r="AB42" s="480"/>
      <c r="AC42" s="480"/>
      <c r="AD42" s="480"/>
      <c r="AE42" s="480"/>
      <c r="AF42" s="480"/>
      <c r="AG42" s="480"/>
      <c r="AH42" s="480"/>
      <c r="AI42" s="480"/>
      <c r="AJ42" s="480"/>
      <c r="AK42" s="480"/>
      <c r="AL42" s="480"/>
      <c r="AM42" s="480"/>
      <c r="AN42" s="480"/>
      <c r="AO42" s="480"/>
      <c r="AP42" s="480"/>
      <c r="AQ42" s="480"/>
      <c r="AR42" s="450"/>
      <c r="AS42" s="479"/>
      <c r="AT42" s="450"/>
      <c r="AU42" s="450"/>
      <c r="AV42" s="450"/>
      <c r="AW42" s="450"/>
      <c r="AX42" s="450"/>
      <c r="AY42" s="450"/>
      <c r="AZ42" s="450"/>
      <c r="BA42" s="450"/>
      <c r="BB42" s="450"/>
      <c r="BC42" s="450"/>
      <c r="BD42" s="450"/>
      <c r="BE42" s="450"/>
      <c r="BF42" s="450"/>
      <c r="BG42" s="450"/>
      <c r="BH42" s="450"/>
      <c r="BI42" s="450"/>
      <c r="BJ42" s="450"/>
      <c r="BK42" s="450"/>
    </row>
    <row r="43" spans="1:64" ht="25.5" customHeight="1" x14ac:dyDescent="0.3">
      <c r="A43" s="181" t="s">
        <v>148</v>
      </c>
      <c r="B43" s="190" t="s">
        <v>149</v>
      </c>
      <c r="C43" s="191">
        <f>SUM(C44:C46)</f>
        <v>7237</v>
      </c>
      <c r="D43" s="191">
        <f t="shared" ref="D43:T43" si="5">SUM(D44:D46)</f>
        <v>351</v>
      </c>
      <c r="E43" s="191">
        <f t="shared" si="5"/>
        <v>9321</v>
      </c>
      <c r="F43" s="191">
        <f t="shared" si="5"/>
        <v>437</v>
      </c>
      <c r="G43" s="191">
        <f t="shared" si="5"/>
        <v>12646</v>
      </c>
      <c r="H43" s="191">
        <f t="shared" si="5"/>
        <v>585</v>
      </c>
      <c r="I43" s="191">
        <f t="shared" si="5"/>
        <v>23751</v>
      </c>
      <c r="J43" s="191">
        <f t="shared" si="5"/>
        <v>1294</v>
      </c>
      <c r="K43" s="191">
        <f t="shared" si="5"/>
        <v>14472</v>
      </c>
      <c r="L43" s="191">
        <f t="shared" si="5"/>
        <v>1152</v>
      </c>
      <c r="M43" s="191">
        <f t="shared" si="5"/>
        <v>10617</v>
      </c>
      <c r="N43" s="191">
        <f t="shared" si="5"/>
        <v>955</v>
      </c>
      <c r="O43" s="191">
        <f t="shared" si="5"/>
        <v>10803</v>
      </c>
      <c r="P43" s="191">
        <f t="shared" si="5"/>
        <v>1638</v>
      </c>
      <c r="Q43" s="191">
        <f t="shared" si="5"/>
        <v>1838</v>
      </c>
      <c r="R43" s="191">
        <f t="shared" si="5"/>
        <v>48</v>
      </c>
      <c r="S43" s="191">
        <f t="shared" si="5"/>
        <v>792</v>
      </c>
      <c r="T43" s="191">
        <f t="shared" si="5"/>
        <v>74</v>
      </c>
      <c r="U43" s="191">
        <f t="shared" ref="U43" si="6">U46+U45+U44</f>
        <v>91477</v>
      </c>
      <c r="V43" s="192">
        <f t="shared" si="1"/>
        <v>6534</v>
      </c>
      <c r="W43" s="1"/>
      <c r="X43" s="195"/>
      <c r="Y43" s="481"/>
      <c r="Z43" s="480"/>
      <c r="AA43" s="480"/>
      <c r="AB43" s="480"/>
      <c r="AC43" s="480"/>
      <c r="AD43" s="480"/>
      <c r="AE43" s="480"/>
      <c r="AF43" s="480"/>
      <c r="AG43" s="480"/>
      <c r="AH43" s="480"/>
      <c r="AI43" s="480"/>
      <c r="AJ43" s="480"/>
      <c r="AK43" s="480"/>
      <c r="AL43" s="480"/>
      <c r="AM43" s="480"/>
      <c r="AN43" s="480"/>
      <c r="AO43" s="480"/>
      <c r="AP43" s="480"/>
      <c r="AQ43" s="480"/>
      <c r="AR43" s="450"/>
      <c r="AS43" s="481"/>
      <c r="AT43" s="450"/>
      <c r="AU43" s="450"/>
      <c r="AV43" s="450"/>
      <c r="AW43" s="450"/>
      <c r="AX43" s="450"/>
      <c r="AY43" s="450"/>
      <c r="AZ43" s="450"/>
      <c r="BA43" s="450"/>
      <c r="BB43" s="450"/>
      <c r="BC43" s="450"/>
      <c r="BD43" s="450"/>
      <c r="BE43" s="450"/>
      <c r="BF43" s="450"/>
      <c r="BG43" s="450"/>
      <c r="BH43" s="450"/>
      <c r="BI43" s="450"/>
      <c r="BJ43" s="450"/>
      <c r="BK43" s="450"/>
    </row>
    <row r="44" spans="1:64" ht="21" customHeight="1" x14ac:dyDescent="0.25">
      <c r="A44" s="181"/>
      <c r="B44" s="185" t="s">
        <v>150</v>
      </c>
      <c r="C44" s="574">
        <v>5956</v>
      </c>
      <c r="D44" s="574">
        <v>247</v>
      </c>
      <c r="E44" s="574">
        <v>7362</v>
      </c>
      <c r="F44" s="574">
        <v>319</v>
      </c>
      <c r="G44" s="574">
        <v>10334</v>
      </c>
      <c r="H44" s="574">
        <v>386</v>
      </c>
      <c r="I44" s="574">
        <v>18876</v>
      </c>
      <c r="J44" s="574">
        <v>841</v>
      </c>
      <c r="K44" s="574">
        <v>11102</v>
      </c>
      <c r="L44" s="574">
        <v>687</v>
      </c>
      <c r="M44" s="574">
        <v>7138</v>
      </c>
      <c r="N44" s="574">
        <v>420</v>
      </c>
      <c r="O44" s="574">
        <v>3525</v>
      </c>
      <c r="P44" s="574">
        <v>94</v>
      </c>
      <c r="Q44" s="574">
        <v>0</v>
      </c>
      <c r="R44" s="574">
        <v>0</v>
      </c>
      <c r="S44" s="574">
        <v>0</v>
      </c>
      <c r="T44" s="574">
        <v>0</v>
      </c>
      <c r="U44" s="574">
        <f t="shared" si="1"/>
        <v>64293</v>
      </c>
      <c r="V44" s="187">
        <f t="shared" si="1"/>
        <v>2994</v>
      </c>
      <c r="W44" s="1"/>
      <c r="X44" s="189"/>
      <c r="Y44" s="479"/>
      <c r="Z44" s="480"/>
      <c r="AA44" s="480"/>
      <c r="AB44" s="480"/>
      <c r="AC44" s="480"/>
      <c r="AD44" s="480"/>
      <c r="AE44" s="480"/>
      <c r="AF44" s="480"/>
      <c r="AG44" s="480"/>
      <c r="AH44" s="480"/>
      <c r="AI44" s="480"/>
      <c r="AJ44" s="480"/>
      <c r="AK44" s="480"/>
      <c r="AL44" s="480"/>
      <c r="AM44" s="480"/>
      <c r="AN44" s="480"/>
      <c r="AO44" s="480"/>
      <c r="AP44" s="480"/>
      <c r="AQ44" s="480"/>
      <c r="AR44" s="450"/>
      <c r="AS44" s="479"/>
      <c r="AT44" s="450"/>
      <c r="AU44" s="450"/>
      <c r="AV44" s="450"/>
      <c r="AW44" s="450"/>
      <c r="AX44" s="450"/>
      <c r="AY44" s="450"/>
      <c r="AZ44" s="450"/>
      <c r="BA44" s="450"/>
      <c r="BB44" s="450"/>
      <c r="BC44" s="450"/>
      <c r="BD44" s="450"/>
      <c r="BE44" s="450"/>
      <c r="BF44" s="450"/>
      <c r="BG44" s="450"/>
      <c r="BH44" s="450"/>
      <c r="BI44" s="450"/>
      <c r="BJ44" s="450"/>
      <c r="BK44" s="450"/>
    </row>
    <row r="45" spans="1:64" s="323" customFormat="1" ht="21" customHeight="1" x14ac:dyDescent="0.25">
      <c r="A45" s="181"/>
      <c r="B45" s="185" t="s">
        <v>151</v>
      </c>
      <c r="C45" s="574">
        <v>488</v>
      </c>
      <c r="D45" s="574">
        <v>44</v>
      </c>
      <c r="E45" s="574">
        <v>891</v>
      </c>
      <c r="F45" s="574">
        <v>70</v>
      </c>
      <c r="G45" s="574">
        <v>1309</v>
      </c>
      <c r="H45" s="574">
        <v>125</v>
      </c>
      <c r="I45" s="574">
        <v>3730</v>
      </c>
      <c r="J45" s="574">
        <v>369</v>
      </c>
      <c r="K45" s="574">
        <v>2584</v>
      </c>
      <c r="L45" s="574">
        <v>421</v>
      </c>
      <c r="M45" s="574">
        <v>3479</v>
      </c>
      <c r="N45" s="574">
        <v>535</v>
      </c>
      <c r="O45" s="574">
        <v>7122</v>
      </c>
      <c r="P45" s="574">
        <v>1542</v>
      </c>
      <c r="Q45" s="574">
        <v>1815</v>
      </c>
      <c r="R45" s="574">
        <v>48</v>
      </c>
      <c r="S45" s="574">
        <v>792</v>
      </c>
      <c r="T45" s="574">
        <v>74</v>
      </c>
      <c r="U45" s="574">
        <f t="shared" si="1"/>
        <v>22210</v>
      </c>
      <c r="V45" s="187">
        <f t="shared" si="1"/>
        <v>3228</v>
      </c>
      <c r="X45" s="189"/>
      <c r="Y45" s="479"/>
      <c r="Z45" s="480"/>
      <c r="AA45" s="480"/>
      <c r="AB45" s="480"/>
      <c r="AC45" s="480"/>
      <c r="AD45" s="480"/>
      <c r="AE45" s="480"/>
      <c r="AF45" s="480"/>
      <c r="AG45" s="480"/>
      <c r="AH45" s="480"/>
      <c r="AI45" s="480"/>
      <c r="AJ45" s="480"/>
      <c r="AK45" s="480"/>
      <c r="AL45" s="480"/>
      <c r="AM45" s="480"/>
      <c r="AN45" s="480"/>
      <c r="AO45" s="480"/>
      <c r="AP45" s="480"/>
      <c r="AQ45" s="480"/>
      <c r="AR45" s="478"/>
      <c r="AS45" s="479"/>
      <c r="AT45" s="450"/>
      <c r="AU45" s="450"/>
      <c r="AV45" s="450"/>
      <c r="AW45" s="450"/>
      <c r="AX45" s="450"/>
      <c r="AY45" s="450"/>
      <c r="AZ45" s="450"/>
      <c r="BA45" s="450"/>
      <c r="BB45" s="450"/>
      <c r="BC45" s="450"/>
      <c r="BD45" s="450"/>
      <c r="BE45" s="450"/>
      <c r="BF45" s="450"/>
      <c r="BG45" s="450"/>
      <c r="BH45" s="450"/>
      <c r="BI45" s="450"/>
      <c r="BJ45" s="450"/>
      <c r="BK45" s="450"/>
      <c r="BL45" s="478"/>
    </row>
    <row r="46" spans="1:64" s="323" customFormat="1" ht="21" customHeight="1" x14ac:dyDescent="0.25">
      <c r="A46" s="181"/>
      <c r="B46" s="185" t="s">
        <v>152</v>
      </c>
      <c r="C46" s="574">
        <v>793</v>
      </c>
      <c r="D46" s="574">
        <v>60</v>
      </c>
      <c r="E46" s="574">
        <v>1068</v>
      </c>
      <c r="F46" s="574">
        <v>48</v>
      </c>
      <c r="G46" s="574">
        <v>1003</v>
      </c>
      <c r="H46" s="574">
        <v>74</v>
      </c>
      <c r="I46" s="574">
        <v>1145</v>
      </c>
      <c r="J46" s="574">
        <v>84</v>
      </c>
      <c r="K46" s="574">
        <v>786</v>
      </c>
      <c r="L46" s="574">
        <v>44</v>
      </c>
      <c r="M46" s="574">
        <v>0</v>
      </c>
      <c r="N46" s="574">
        <v>0</v>
      </c>
      <c r="O46" s="574">
        <v>156</v>
      </c>
      <c r="P46" s="574">
        <v>2</v>
      </c>
      <c r="Q46" s="574">
        <v>23</v>
      </c>
      <c r="R46" s="574">
        <v>0</v>
      </c>
      <c r="S46" s="574">
        <v>0</v>
      </c>
      <c r="T46" s="574">
        <v>0</v>
      </c>
      <c r="U46" s="574">
        <f t="shared" si="1"/>
        <v>4974</v>
      </c>
      <c r="V46" s="187">
        <f t="shared" si="1"/>
        <v>312</v>
      </c>
      <c r="X46" s="189"/>
      <c r="Y46" s="479"/>
      <c r="Z46" s="480"/>
      <c r="AA46" s="480"/>
      <c r="AB46" s="480"/>
      <c r="AC46" s="480"/>
      <c r="AD46" s="480"/>
      <c r="AE46" s="480"/>
      <c r="AF46" s="480"/>
      <c r="AG46" s="480"/>
      <c r="AH46" s="480"/>
      <c r="AI46" s="480"/>
      <c r="AJ46" s="480"/>
      <c r="AK46" s="480"/>
      <c r="AL46" s="480"/>
      <c r="AM46" s="480"/>
      <c r="AN46" s="480"/>
      <c r="AO46" s="480"/>
      <c r="AP46" s="480"/>
      <c r="AQ46" s="480"/>
      <c r="AR46" s="478"/>
      <c r="AS46" s="479"/>
      <c r="AT46" s="450"/>
      <c r="AU46" s="450"/>
      <c r="AV46" s="450"/>
      <c r="AW46" s="450"/>
      <c r="AX46" s="450"/>
      <c r="AY46" s="450"/>
      <c r="AZ46" s="450"/>
      <c r="BA46" s="450"/>
      <c r="BB46" s="450"/>
      <c r="BC46" s="450"/>
      <c r="BD46" s="450"/>
      <c r="BE46" s="450"/>
      <c r="BF46" s="450"/>
      <c r="BG46" s="450"/>
      <c r="BH46" s="450"/>
      <c r="BI46" s="450"/>
      <c r="BJ46" s="450"/>
      <c r="BK46" s="450"/>
      <c r="BL46" s="478"/>
    </row>
    <row r="47" spans="1:64" s="323" customFormat="1" ht="25.5" customHeight="1" x14ac:dyDescent="0.25">
      <c r="A47" s="181" t="s">
        <v>153</v>
      </c>
      <c r="B47" s="190" t="s">
        <v>154</v>
      </c>
      <c r="C47" s="191">
        <v>15663</v>
      </c>
      <c r="D47" s="191">
        <v>15598</v>
      </c>
      <c r="E47" s="191">
        <v>16696</v>
      </c>
      <c r="F47" s="191">
        <v>14231</v>
      </c>
      <c r="G47" s="191">
        <v>16509</v>
      </c>
      <c r="H47" s="191">
        <v>12437</v>
      </c>
      <c r="I47" s="191">
        <v>11734</v>
      </c>
      <c r="J47" s="191">
        <v>8688</v>
      </c>
      <c r="K47" s="191">
        <v>2708</v>
      </c>
      <c r="L47" s="191">
        <v>2327</v>
      </c>
      <c r="M47" s="191">
        <v>1680</v>
      </c>
      <c r="N47" s="191">
        <v>1714</v>
      </c>
      <c r="O47" s="191">
        <v>884</v>
      </c>
      <c r="P47" s="191">
        <v>1059</v>
      </c>
      <c r="Q47" s="191">
        <v>464</v>
      </c>
      <c r="R47" s="191">
        <v>518</v>
      </c>
      <c r="S47" s="191">
        <v>1432</v>
      </c>
      <c r="T47" s="191">
        <v>1764</v>
      </c>
      <c r="U47" s="191">
        <f t="shared" si="1"/>
        <v>67770</v>
      </c>
      <c r="V47" s="192">
        <f t="shared" si="1"/>
        <v>58336</v>
      </c>
      <c r="X47" s="189"/>
      <c r="Y47" s="479"/>
      <c r="Z47" s="480"/>
      <c r="AA47" s="480"/>
      <c r="AB47" s="480"/>
      <c r="AC47" s="480"/>
      <c r="AD47" s="480"/>
      <c r="AE47" s="480"/>
      <c r="AF47" s="480"/>
      <c r="AG47" s="480"/>
      <c r="AH47" s="480"/>
      <c r="AI47" s="480"/>
      <c r="AJ47" s="480"/>
      <c r="AK47" s="480"/>
      <c r="AL47" s="480"/>
      <c r="AM47" s="480"/>
      <c r="AN47" s="480"/>
      <c r="AO47" s="480"/>
      <c r="AP47" s="480"/>
      <c r="AQ47" s="480"/>
      <c r="AR47" s="478"/>
      <c r="AS47" s="479"/>
      <c r="AT47" s="450"/>
      <c r="AU47" s="450"/>
      <c r="AV47" s="450"/>
      <c r="AW47" s="450"/>
      <c r="AX47" s="450"/>
      <c r="AY47" s="450"/>
      <c r="AZ47" s="450"/>
      <c r="BA47" s="450"/>
      <c r="BB47" s="450"/>
      <c r="BC47" s="450"/>
      <c r="BD47" s="450"/>
      <c r="BE47" s="450"/>
      <c r="BF47" s="450"/>
      <c r="BG47" s="450"/>
      <c r="BH47" s="450"/>
      <c r="BI47" s="450"/>
      <c r="BJ47" s="450"/>
      <c r="BK47" s="450"/>
      <c r="BL47" s="478"/>
    </row>
    <row r="48" spans="1:64" s="350" customFormat="1" ht="25.5" customHeight="1" x14ac:dyDescent="0.3">
      <c r="A48" s="181" t="s">
        <v>155</v>
      </c>
      <c r="B48" s="190" t="s">
        <v>156</v>
      </c>
      <c r="C48" s="191">
        <f>SUM(C49:C52)</f>
        <v>117</v>
      </c>
      <c r="D48" s="191">
        <f t="shared" ref="D48:T48" si="7">SUM(D49:D52)</f>
        <v>78</v>
      </c>
      <c r="E48" s="191">
        <f t="shared" si="7"/>
        <v>100</v>
      </c>
      <c r="F48" s="191">
        <f t="shared" si="7"/>
        <v>60</v>
      </c>
      <c r="G48" s="191">
        <f t="shared" si="7"/>
        <v>181</v>
      </c>
      <c r="H48" s="191">
        <f t="shared" si="7"/>
        <v>97</v>
      </c>
      <c r="I48" s="191">
        <f t="shared" si="7"/>
        <v>208</v>
      </c>
      <c r="J48" s="191">
        <f t="shared" si="7"/>
        <v>92</v>
      </c>
      <c r="K48" s="191">
        <f t="shared" si="7"/>
        <v>65</v>
      </c>
      <c r="L48" s="191">
        <f t="shared" si="7"/>
        <v>27</v>
      </c>
      <c r="M48" s="191">
        <f t="shared" si="7"/>
        <v>95</v>
      </c>
      <c r="N48" s="191">
        <f t="shared" si="7"/>
        <v>45</v>
      </c>
      <c r="O48" s="191">
        <f t="shared" si="7"/>
        <v>245</v>
      </c>
      <c r="P48" s="191">
        <f t="shared" si="7"/>
        <v>33</v>
      </c>
      <c r="Q48" s="191">
        <f t="shared" si="7"/>
        <v>0</v>
      </c>
      <c r="R48" s="191">
        <f t="shared" si="7"/>
        <v>0</v>
      </c>
      <c r="S48" s="191">
        <f t="shared" si="7"/>
        <v>0</v>
      </c>
      <c r="T48" s="191">
        <f t="shared" si="7"/>
        <v>0</v>
      </c>
      <c r="U48" s="191">
        <f t="shared" si="1"/>
        <v>1011</v>
      </c>
      <c r="V48" s="192">
        <f t="shared" si="1"/>
        <v>432</v>
      </c>
      <c r="X48" s="189"/>
      <c r="Y48" s="481"/>
      <c r="Z48" s="480"/>
      <c r="AA48" s="480"/>
      <c r="AB48" s="480"/>
      <c r="AC48" s="480"/>
      <c r="AD48" s="480"/>
      <c r="AE48" s="480"/>
      <c r="AF48" s="480"/>
      <c r="AG48" s="480"/>
      <c r="AH48" s="480"/>
      <c r="AI48" s="480"/>
      <c r="AJ48" s="480"/>
      <c r="AK48" s="480"/>
      <c r="AL48" s="480"/>
      <c r="AM48" s="480"/>
      <c r="AN48" s="480"/>
      <c r="AO48" s="480"/>
      <c r="AP48" s="480"/>
      <c r="AQ48" s="480"/>
      <c r="AR48" s="450"/>
      <c r="AS48" s="481"/>
      <c r="AT48" s="450"/>
      <c r="AU48" s="450"/>
      <c r="AV48" s="450"/>
      <c r="AW48" s="450"/>
      <c r="AX48" s="450"/>
      <c r="AY48" s="450"/>
      <c r="AZ48" s="450"/>
      <c r="BA48" s="450"/>
      <c r="BB48" s="450"/>
      <c r="BC48" s="450"/>
      <c r="BD48" s="450"/>
      <c r="BE48" s="450"/>
      <c r="BF48" s="450"/>
      <c r="BG48" s="450"/>
      <c r="BH48" s="450"/>
      <c r="BI48" s="450"/>
      <c r="BJ48" s="450"/>
      <c r="BK48" s="450"/>
      <c r="BL48" s="482"/>
    </row>
    <row r="49" spans="1:64" ht="21" customHeight="1" x14ac:dyDescent="0.25">
      <c r="A49" s="181"/>
      <c r="B49" s="185" t="s">
        <v>157</v>
      </c>
      <c r="C49" s="574">
        <v>6</v>
      </c>
      <c r="D49" s="574">
        <v>10</v>
      </c>
      <c r="E49" s="574">
        <v>9</v>
      </c>
      <c r="F49" s="574">
        <v>13</v>
      </c>
      <c r="G49" s="574">
        <v>8</v>
      </c>
      <c r="H49" s="574">
        <v>5</v>
      </c>
      <c r="I49" s="574">
        <v>4</v>
      </c>
      <c r="J49" s="574">
        <v>12</v>
      </c>
      <c r="K49" s="574">
        <v>5</v>
      </c>
      <c r="L49" s="574">
        <v>4</v>
      </c>
      <c r="M49" s="574">
        <v>10</v>
      </c>
      <c r="N49" s="574">
        <v>0</v>
      </c>
      <c r="O49" s="574">
        <v>243</v>
      </c>
      <c r="P49" s="574">
        <v>31</v>
      </c>
      <c r="Q49" s="574">
        <v>0</v>
      </c>
      <c r="R49" s="574">
        <v>0</v>
      </c>
      <c r="S49" s="574">
        <v>0</v>
      </c>
      <c r="T49" s="574">
        <v>0</v>
      </c>
      <c r="U49" s="574">
        <f t="shared" si="1"/>
        <v>285</v>
      </c>
      <c r="V49" s="187">
        <f t="shared" si="1"/>
        <v>75</v>
      </c>
      <c r="W49" s="1"/>
      <c r="X49" s="189"/>
      <c r="Y49" s="479"/>
      <c r="Z49" s="480"/>
      <c r="AA49" s="480"/>
      <c r="AB49" s="480"/>
      <c r="AC49" s="480"/>
      <c r="AD49" s="480"/>
      <c r="AE49" s="480"/>
      <c r="AF49" s="480"/>
      <c r="AG49" s="480"/>
      <c r="AH49" s="480"/>
      <c r="AI49" s="480"/>
      <c r="AJ49" s="480"/>
      <c r="AK49" s="480"/>
      <c r="AL49" s="480"/>
      <c r="AM49" s="480"/>
      <c r="AN49" s="480"/>
      <c r="AO49" s="480"/>
      <c r="AP49" s="480"/>
      <c r="AQ49" s="480"/>
      <c r="AR49" s="450"/>
      <c r="AS49" s="479"/>
      <c r="AT49" s="450"/>
      <c r="AU49" s="450"/>
      <c r="AV49" s="450"/>
      <c r="AW49" s="450"/>
      <c r="AX49" s="450"/>
      <c r="AY49" s="450"/>
      <c r="AZ49" s="450"/>
      <c r="BA49" s="450"/>
      <c r="BB49" s="450"/>
      <c r="BC49" s="450"/>
      <c r="BD49" s="450"/>
      <c r="BE49" s="450"/>
      <c r="BF49" s="450"/>
      <c r="BG49" s="450"/>
      <c r="BH49" s="450"/>
      <c r="BI49" s="450"/>
      <c r="BJ49" s="450"/>
      <c r="BK49" s="450"/>
    </row>
    <row r="50" spans="1:64" s="349" customFormat="1" ht="21" customHeight="1" x14ac:dyDescent="0.25">
      <c r="A50" s="181"/>
      <c r="B50" s="185" t="s">
        <v>158</v>
      </c>
      <c r="C50" s="574">
        <v>28</v>
      </c>
      <c r="D50" s="574">
        <v>33</v>
      </c>
      <c r="E50" s="574">
        <v>29</v>
      </c>
      <c r="F50" s="574">
        <v>35</v>
      </c>
      <c r="G50" s="574">
        <v>90</v>
      </c>
      <c r="H50" s="574">
        <v>54</v>
      </c>
      <c r="I50" s="574">
        <v>84</v>
      </c>
      <c r="J50" s="574">
        <v>41</v>
      </c>
      <c r="K50" s="574">
        <v>0</v>
      </c>
      <c r="L50" s="574">
        <v>1</v>
      </c>
      <c r="M50" s="574">
        <v>0</v>
      </c>
      <c r="N50" s="574">
        <v>0</v>
      </c>
      <c r="O50" s="574">
        <v>0</v>
      </c>
      <c r="P50" s="574">
        <v>0</v>
      </c>
      <c r="Q50" s="574">
        <v>0</v>
      </c>
      <c r="R50" s="574">
        <v>0</v>
      </c>
      <c r="S50" s="574">
        <v>0</v>
      </c>
      <c r="T50" s="574">
        <v>0</v>
      </c>
      <c r="U50" s="574">
        <f t="shared" si="1"/>
        <v>231</v>
      </c>
      <c r="V50" s="187">
        <f t="shared" si="1"/>
        <v>164</v>
      </c>
      <c r="X50" s="189"/>
      <c r="Y50" s="479"/>
      <c r="Z50" s="480"/>
      <c r="AA50" s="480"/>
      <c r="AB50" s="480"/>
      <c r="AC50" s="480"/>
      <c r="AD50" s="480"/>
      <c r="AE50" s="480"/>
      <c r="AF50" s="480"/>
      <c r="AG50" s="480"/>
      <c r="AH50" s="480"/>
      <c r="AI50" s="480"/>
      <c r="AJ50" s="480"/>
      <c r="AK50" s="480"/>
      <c r="AL50" s="480"/>
      <c r="AM50" s="480"/>
      <c r="AN50" s="480"/>
      <c r="AO50" s="480"/>
      <c r="AP50" s="480"/>
      <c r="AQ50" s="480"/>
      <c r="AR50" s="450"/>
      <c r="AS50" s="479"/>
      <c r="AT50" s="450"/>
      <c r="AU50" s="450"/>
      <c r="AV50" s="450"/>
      <c r="AW50" s="450"/>
      <c r="AX50" s="450"/>
      <c r="AY50" s="450"/>
      <c r="AZ50" s="450"/>
      <c r="BA50" s="450"/>
      <c r="BB50" s="450"/>
      <c r="BC50" s="450"/>
      <c r="BD50" s="450"/>
      <c r="BE50" s="450"/>
      <c r="BF50" s="450"/>
      <c r="BG50" s="450"/>
      <c r="BH50" s="450"/>
      <c r="BI50" s="450"/>
      <c r="BJ50" s="450"/>
      <c r="BK50" s="450"/>
      <c r="BL50" s="449"/>
    </row>
    <row r="51" spans="1:64" s="323" customFormat="1" ht="21" customHeight="1" x14ac:dyDescent="0.25">
      <c r="A51" s="181"/>
      <c r="B51" s="185" t="s">
        <v>159</v>
      </c>
      <c r="C51" s="574">
        <v>28</v>
      </c>
      <c r="D51" s="574">
        <v>0</v>
      </c>
      <c r="E51" s="574">
        <v>29</v>
      </c>
      <c r="F51" s="574">
        <v>0</v>
      </c>
      <c r="G51" s="574">
        <v>33</v>
      </c>
      <c r="H51" s="574">
        <v>0</v>
      </c>
      <c r="I51" s="574">
        <v>39</v>
      </c>
      <c r="J51" s="574">
        <v>0</v>
      </c>
      <c r="K51" s="574">
        <v>46</v>
      </c>
      <c r="L51" s="574">
        <v>0</v>
      </c>
      <c r="M51" s="574">
        <v>0</v>
      </c>
      <c r="N51" s="574">
        <v>0</v>
      </c>
      <c r="O51" s="574">
        <v>2</v>
      </c>
      <c r="P51" s="574">
        <v>0</v>
      </c>
      <c r="Q51" s="574">
        <v>0</v>
      </c>
      <c r="R51" s="574">
        <v>0</v>
      </c>
      <c r="S51" s="574">
        <v>0</v>
      </c>
      <c r="T51" s="574">
        <v>0</v>
      </c>
      <c r="U51" s="574">
        <f t="shared" si="1"/>
        <v>177</v>
      </c>
      <c r="V51" s="187">
        <f t="shared" si="1"/>
        <v>0</v>
      </c>
      <c r="X51" s="189"/>
      <c r="Y51" s="479"/>
      <c r="Z51" s="480"/>
      <c r="AA51" s="480"/>
      <c r="AB51" s="480"/>
      <c r="AC51" s="480"/>
      <c r="AD51" s="480"/>
      <c r="AE51" s="480"/>
      <c r="AF51" s="480"/>
      <c r="AG51" s="480"/>
      <c r="AH51" s="480"/>
      <c r="AI51" s="480"/>
      <c r="AJ51" s="480"/>
      <c r="AK51" s="480"/>
      <c r="AL51" s="480"/>
      <c r="AM51" s="480"/>
      <c r="AN51" s="480"/>
      <c r="AO51" s="480"/>
      <c r="AP51" s="480"/>
      <c r="AQ51" s="480"/>
      <c r="AR51" s="478"/>
      <c r="AS51" s="479"/>
      <c r="AT51" s="450"/>
      <c r="AU51" s="450"/>
      <c r="AV51" s="450"/>
      <c r="AW51" s="450"/>
      <c r="AX51" s="450"/>
      <c r="AY51" s="450"/>
      <c r="AZ51" s="450"/>
      <c r="BA51" s="450"/>
      <c r="BB51" s="450"/>
      <c r="BC51" s="450"/>
      <c r="BD51" s="450"/>
      <c r="BE51" s="450"/>
      <c r="BF51" s="450"/>
      <c r="BG51" s="450"/>
      <c r="BH51" s="450"/>
      <c r="BI51" s="450"/>
      <c r="BJ51" s="450"/>
      <c r="BK51" s="450"/>
      <c r="BL51" s="478"/>
    </row>
    <row r="52" spans="1:64" s="323" customFormat="1" ht="21" customHeight="1" x14ac:dyDescent="0.25">
      <c r="A52" s="181"/>
      <c r="B52" s="197" t="s">
        <v>160</v>
      </c>
      <c r="C52" s="574">
        <v>55</v>
      </c>
      <c r="D52" s="574">
        <v>35</v>
      </c>
      <c r="E52" s="574">
        <v>33</v>
      </c>
      <c r="F52" s="574">
        <v>12</v>
      </c>
      <c r="G52" s="574">
        <v>50</v>
      </c>
      <c r="H52" s="574">
        <v>38</v>
      </c>
      <c r="I52" s="574">
        <v>81</v>
      </c>
      <c r="J52" s="574">
        <v>39</v>
      </c>
      <c r="K52" s="574">
        <v>14</v>
      </c>
      <c r="L52" s="574">
        <v>22</v>
      </c>
      <c r="M52" s="574">
        <v>85</v>
      </c>
      <c r="N52" s="574">
        <v>45</v>
      </c>
      <c r="O52" s="574">
        <v>0</v>
      </c>
      <c r="P52" s="574">
        <v>2</v>
      </c>
      <c r="Q52" s="574">
        <v>0</v>
      </c>
      <c r="R52" s="574">
        <v>0</v>
      </c>
      <c r="S52" s="574">
        <v>0</v>
      </c>
      <c r="T52" s="574">
        <v>0</v>
      </c>
      <c r="U52" s="574">
        <f t="shared" si="1"/>
        <v>318</v>
      </c>
      <c r="V52" s="187">
        <f t="shared" si="1"/>
        <v>193</v>
      </c>
      <c r="X52" s="189"/>
      <c r="Y52" s="479"/>
      <c r="Z52" s="480"/>
      <c r="AA52" s="480"/>
      <c r="AB52" s="480"/>
      <c r="AC52" s="480"/>
      <c r="AD52" s="480"/>
      <c r="AE52" s="480"/>
      <c r="AF52" s="480"/>
      <c r="AG52" s="480"/>
      <c r="AH52" s="480"/>
      <c r="AI52" s="480"/>
      <c r="AJ52" s="480"/>
      <c r="AK52" s="480"/>
      <c r="AL52" s="480"/>
      <c r="AM52" s="480"/>
      <c r="AN52" s="480"/>
      <c r="AO52" s="480"/>
      <c r="AP52" s="480"/>
      <c r="AQ52" s="480"/>
      <c r="AR52" s="478"/>
      <c r="AS52" s="479"/>
      <c r="AT52" s="450"/>
      <c r="AU52" s="450"/>
      <c r="AV52" s="450"/>
      <c r="AW52" s="450"/>
      <c r="AX52" s="450"/>
      <c r="AY52" s="450"/>
      <c r="AZ52" s="450"/>
      <c r="BA52" s="450"/>
      <c r="BB52" s="450"/>
      <c r="BC52" s="450"/>
      <c r="BD52" s="450"/>
      <c r="BE52" s="450"/>
      <c r="BF52" s="450"/>
      <c r="BG52" s="450"/>
      <c r="BH52" s="450"/>
      <c r="BI52" s="450"/>
      <c r="BJ52" s="450"/>
      <c r="BK52" s="450"/>
      <c r="BL52" s="478"/>
    </row>
    <row r="53" spans="1:64" ht="25.5" customHeight="1" x14ac:dyDescent="0.25">
      <c r="A53" s="181" t="s">
        <v>161</v>
      </c>
      <c r="B53" s="190" t="s">
        <v>162</v>
      </c>
      <c r="C53" s="191">
        <v>146</v>
      </c>
      <c r="D53" s="191">
        <v>347</v>
      </c>
      <c r="E53" s="191">
        <v>63</v>
      </c>
      <c r="F53" s="191">
        <v>222</v>
      </c>
      <c r="G53" s="191">
        <v>43</v>
      </c>
      <c r="H53" s="191">
        <v>110</v>
      </c>
      <c r="I53" s="191">
        <v>93</v>
      </c>
      <c r="J53" s="191">
        <v>36</v>
      </c>
      <c r="K53" s="191">
        <v>13</v>
      </c>
      <c r="L53" s="191">
        <v>10</v>
      </c>
      <c r="M53" s="191">
        <v>3</v>
      </c>
      <c r="N53" s="191">
        <v>3</v>
      </c>
      <c r="O53" s="191">
        <v>3</v>
      </c>
      <c r="P53" s="191">
        <v>5</v>
      </c>
      <c r="Q53" s="191">
        <v>0</v>
      </c>
      <c r="R53" s="191">
        <v>0</v>
      </c>
      <c r="S53" s="191">
        <v>12</v>
      </c>
      <c r="T53" s="191">
        <v>10</v>
      </c>
      <c r="U53" s="191">
        <f t="shared" si="1"/>
        <v>376</v>
      </c>
      <c r="V53" s="192">
        <f t="shared" si="1"/>
        <v>743</v>
      </c>
      <c r="W53" s="1"/>
      <c r="X53" s="189"/>
      <c r="Y53" s="479"/>
      <c r="Z53" s="480"/>
      <c r="AA53" s="480"/>
      <c r="AB53" s="480"/>
      <c r="AC53" s="480"/>
      <c r="AD53" s="480"/>
      <c r="AE53" s="480"/>
      <c r="AF53" s="480"/>
      <c r="AG53" s="480"/>
      <c r="AH53" s="480"/>
      <c r="AI53" s="480"/>
      <c r="AJ53" s="480"/>
      <c r="AK53" s="480"/>
      <c r="AL53" s="480"/>
      <c r="AM53" s="480"/>
      <c r="AN53" s="480"/>
      <c r="AO53" s="480"/>
      <c r="AP53" s="480"/>
      <c r="AQ53" s="480"/>
      <c r="AR53" s="450"/>
      <c r="AS53" s="479"/>
      <c r="AT53" s="450"/>
      <c r="AU53" s="450"/>
      <c r="AV53" s="450"/>
      <c r="AW53" s="450"/>
      <c r="AX53" s="450"/>
      <c r="AY53" s="450"/>
      <c r="AZ53" s="450"/>
      <c r="BA53" s="450"/>
      <c r="BB53" s="450"/>
      <c r="BC53" s="450"/>
      <c r="BD53" s="450"/>
      <c r="BE53" s="450"/>
      <c r="BF53" s="450"/>
      <c r="BG53" s="450"/>
      <c r="BH53" s="450"/>
      <c r="BI53" s="450"/>
      <c r="BJ53" s="450"/>
      <c r="BK53" s="450"/>
    </row>
    <row r="54" spans="1:64" ht="25.5" customHeight="1" x14ac:dyDescent="0.25">
      <c r="A54" s="181" t="s">
        <v>163</v>
      </c>
      <c r="B54" s="190" t="s">
        <v>164</v>
      </c>
      <c r="C54" s="191">
        <v>1274</v>
      </c>
      <c r="D54" s="191">
        <v>1878</v>
      </c>
      <c r="E54" s="191">
        <v>323</v>
      </c>
      <c r="F54" s="191">
        <v>172</v>
      </c>
      <c r="G54" s="191">
        <v>339</v>
      </c>
      <c r="H54" s="191">
        <v>122</v>
      </c>
      <c r="I54" s="191">
        <v>667</v>
      </c>
      <c r="J54" s="191">
        <v>184</v>
      </c>
      <c r="K54" s="191">
        <v>687</v>
      </c>
      <c r="L54" s="191">
        <v>187</v>
      </c>
      <c r="M54" s="191">
        <v>338</v>
      </c>
      <c r="N54" s="191">
        <v>100</v>
      </c>
      <c r="O54" s="191">
        <v>0</v>
      </c>
      <c r="P54" s="191">
        <v>0</v>
      </c>
      <c r="Q54" s="191">
        <v>0</v>
      </c>
      <c r="R54" s="191">
        <v>0</v>
      </c>
      <c r="S54" s="191">
        <v>0</v>
      </c>
      <c r="T54" s="191">
        <v>0</v>
      </c>
      <c r="U54" s="191">
        <f t="shared" si="1"/>
        <v>3628</v>
      </c>
      <c r="V54" s="192">
        <f t="shared" si="1"/>
        <v>2643</v>
      </c>
      <c r="W54" s="1"/>
      <c r="X54" s="189"/>
      <c r="Y54" s="479"/>
      <c r="Z54" s="480"/>
      <c r="AA54" s="480"/>
      <c r="AB54" s="480"/>
      <c r="AC54" s="480"/>
      <c r="AD54" s="480"/>
      <c r="AE54" s="480"/>
      <c r="AF54" s="480"/>
      <c r="AG54" s="480"/>
      <c r="AH54" s="480"/>
      <c r="AI54" s="480"/>
      <c r="AJ54" s="480"/>
      <c r="AK54" s="480"/>
      <c r="AL54" s="480"/>
      <c r="AM54" s="480"/>
      <c r="AN54" s="480"/>
      <c r="AO54" s="480"/>
      <c r="AP54" s="480"/>
      <c r="AQ54" s="480"/>
      <c r="AR54" s="450"/>
      <c r="AS54" s="479"/>
      <c r="AT54" s="450"/>
      <c r="AU54" s="450"/>
      <c r="AV54" s="450"/>
      <c r="AW54" s="450"/>
      <c r="AX54" s="450"/>
      <c r="AY54" s="450"/>
      <c r="AZ54" s="450"/>
      <c r="BA54" s="450"/>
      <c r="BB54" s="450"/>
      <c r="BC54" s="450"/>
      <c r="BD54" s="450"/>
      <c r="BE54" s="450"/>
      <c r="BF54" s="450"/>
      <c r="BG54" s="450"/>
      <c r="BH54" s="450"/>
      <c r="BI54" s="450"/>
      <c r="BJ54" s="450"/>
      <c r="BK54" s="450"/>
    </row>
    <row r="55" spans="1:64" s="323" customFormat="1" ht="25.5" customHeight="1" x14ac:dyDescent="0.3">
      <c r="A55" s="181" t="s">
        <v>165</v>
      </c>
      <c r="B55" s="190" t="s">
        <v>166</v>
      </c>
      <c r="C55" s="191">
        <f>SUM(C56:C60)</f>
        <v>688</v>
      </c>
      <c r="D55" s="191">
        <f t="shared" ref="D55:T55" si="8">SUM(D56:D60)</f>
        <v>779</v>
      </c>
      <c r="E55" s="191">
        <f t="shared" si="8"/>
        <v>652</v>
      </c>
      <c r="F55" s="191">
        <f t="shared" si="8"/>
        <v>435</v>
      </c>
      <c r="G55" s="191">
        <f t="shared" si="8"/>
        <v>687</v>
      </c>
      <c r="H55" s="191">
        <f t="shared" si="8"/>
        <v>262</v>
      </c>
      <c r="I55" s="191">
        <f t="shared" si="8"/>
        <v>850</v>
      </c>
      <c r="J55" s="191">
        <f t="shared" si="8"/>
        <v>310</v>
      </c>
      <c r="K55" s="191">
        <f t="shared" si="8"/>
        <v>557</v>
      </c>
      <c r="L55" s="191">
        <f t="shared" si="8"/>
        <v>162</v>
      </c>
      <c r="M55" s="191">
        <f t="shared" si="8"/>
        <v>496</v>
      </c>
      <c r="N55" s="191">
        <f t="shared" si="8"/>
        <v>127</v>
      </c>
      <c r="O55" s="191">
        <f t="shared" si="8"/>
        <v>326</v>
      </c>
      <c r="P55" s="191">
        <f t="shared" si="8"/>
        <v>45</v>
      </c>
      <c r="Q55" s="191">
        <f t="shared" si="8"/>
        <v>1</v>
      </c>
      <c r="R55" s="191">
        <f t="shared" si="8"/>
        <v>0</v>
      </c>
      <c r="S55" s="191">
        <f t="shared" si="8"/>
        <v>17</v>
      </c>
      <c r="T55" s="191">
        <f t="shared" si="8"/>
        <v>24</v>
      </c>
      <c r="U55" s="191">
        <f t="shared" si="1"/>
        <v>4274</v>
      </c>
      <c r="V55" s="192">
        <f t="shared" si="1"/>
        <v>2144</v>
      </c>
      <c r="X55" s="113"/>
      <c r="Y55" s="481"/>
      <c r="Z55" s="480"/>
      <c r="AA55" s="480"/>
      <c r="AB55" s="480"/>
      <c r="AC55" s="480"/>
      <c r="AD55" s="480"/>
      <c r="AE55" s="480"/>
      <c r="AF55" s="480"/>
      <c r="AG55" s="480"/>
      <c r="AH55" s="480"/>
      <c r="AI55" s="480"/>
      <c r="AJ55" s="480"/>
      <c r="AK55" s="480"/>
      <c r="AL55" s="480"/>
      <c r="AM55" s="480"/>
      <c r="AN55" s="480"/>
      <c r="AO55" s="480"/>
      <c r="AP55" s="480"/>
      <c r="AQ55" s="480"/>
      <c r="AR55" s="450"/>
      <c r="AS55" s="481"/>
      <c r="AT55" s="450"/>
      <c r="AU55" s="450"/>
      <c r="AV55" s="450"/>
      <c r="AW55" s="450"/>
      <c r="AX55" s="450"/>
      <c r="AY55" s="450"/>
      <c r="AZ55" s="450"/>
      <c r="BA55" s="450"/>
      <c r="BB55" s="450"/>
      <c r="BC55" s="450"/>
      <c r="BD55" s="450"/>
      <c r="BE55" s="450"/>
      <c r="BF55" s="450"/>
      <c r="BG55" s="450"/>
      <c r="BH55" s="450"/>
      <c r="BI55" s="450"/>
      <c r="BJ55" s="450"/>
      <c r="BK55" s="450"/>
      <c r="BL55" s="478"/>
    </row>
    <row r="56" spans="1:64" ht="30" customHeight="1" x14ac:dyDescent="0.25">
      <c r="A56" s="181"/>
      <c r="B56" s="197" t="s">
        <v>167</v>
      </c>
      <c r="C56" s="574">
        <v>204</v>
      </c>
      <c r="D56" s="574">
        <v>539</v>
      </c>
      <c r="E56" s="574">
        <v>143</v>
      </c>
      <c r="F56" s="574">
        <v>259</v>
      </c>
      <c r="G56" s="574">
        <v>132</v>
      </c>
      <c r="H56" s="574">
        <v>160</v>
      </c>
      <c r="I56" s="574">
        <v>124</v>
      </c>
      <c r="J56" s="574">
        <v>78</v>
      </c>
      <c r="K56" s="574">
        <v>123</v>
      </c>
      <c r="L56" s="574">
        <v>71</v>
      </c>
      <c r="M56" s="574">
        <v>77</v>
      </c>
      <c r="N56" s="574">
        <v>27</v>
      </c>
      <c r="O56" s="574">
        <v>3</v>
      </c>
      <c r="P56" s="574">
        <v>9</v>
      </c>
      <c r="Q56" s="574">
        <v>0</v>
      </c>
      <c r="R56" s="574">
        <v>0</v>
      </c>
      <c r="S56" s="574">
        <v>17</v>
      </c>
      <c r="T56" s="574">
        <v>24</v>
      </c>
      <c r="U56" s="574">
        <f t="shared" si="1"/>
        <v>823</v>
      </c>
      <c r="V56" s="187">
        <f t="shared" si="1"/>
        <v>1167</v>
      </c>
      <c r="W56" s="1"/>
      <c r="X56" s="189"/>
      <c r="Y56" s="479"/>
      <c r="Z56" s="480"/>
      <c r="AA56" s="480"/>
      <c r="AB56" s="480"/>
      <c r="AC56" s="480"/>
      <c r="AD56" s="480"/>
      <c r="AE56" s="480"/>
      <c r="AF56" s="480"/>
      <c r="AG56" s="480"/>
      <c r="AH56" s="480"/>
      <c r="AI56" s="480"/>
      <c r="AJ56" s="480"/>
      <c r="AK56" s="480"/>
      <c r="AL56" s="480"/>
      <c r="AM56" s="480"/>
      <c r="AN56" s="480"/>
      <c r="AO56" s="480"/>
      <c r="AP56" s="480"/>
      <c r="AQ56" s="480"/>
      <c r="AR56" s="450"/>
      <c r="AS56" s="479"/>
      <c r="AT56" s="450"/>
      <c r="AU56" s="450"/>
      <c r="AV56" s="450"/>
      <c r="AW56" s="450"/>
      <c r="AX56" s="450"/>
      <c r="AY56" s="450"/>
      <c r="AZ56" s="450"/>
      <c r="BA56" s="450"/>
      <c r="BB56" s="450"/>
      <c r="BC56" s="450"/>
      <c r="BD56" s="450"/>
      <c r="BE56" s="450"/>
      <c r="BF56" s="450"/>
      <c r="BG56" s="450"/>
      <c r="BH56" s="450"/>
      <c r="BI56" s="450"/>
      <c r="BJ56" s="450"/>
      <c r="BK56" s="450"/>
    </row>
    <row r="57" spans="1:64" ht="21" customHeight="1" x14ac:dyDescent="0.25">
      <c r="A57" s="181"/>
      <c r="B57" s="185" t="s">
        <v>168</v>
      </c>
      <c r="C57" s="574">
        <v>164</v>
      </c>
      <c r="D57" s="574">
        <v>57</v>
      </c>
      <c r="E57" s="574">
        <v>248</v>
      </c>
      <c r="F57" s="574">
        <v>41</v>
      </c>
      <c r="G57" s="574">
        <v>356</v>
      </c>
      <c r="H57" s="574">
        <v>35</v>
      </c>
      <c r="I57" s="574">
        <v>363</v>
      </c>
      <c r="J57" s="574">
        <v>72</v>
      </c>
      <c r="K57" s="574">
        <v>353</v>
      </c>
      <c r="L57" s="574">
        <v>35</v>
      </c>
      <c r="M57" s="574">
        <v>307</v>
      </c>
      <c r="N57" s="574">
        <v>49</v>
      </c>
      <c r="O57" s="574">
        <v>26</v>
      </c>
      <c r="P57" s="574">
        <v>13</v>
      </c>
      <c r="Q57" s="574">
        <v>1</v>
      </c>
      <c r="R57" s="574">
        <v>0</v>
      </c>
      <c r="S57" s="574">
        <v>0</v>
      </c>
      <c r="T57" s="574">
        <v>0</v>
      </c>
      <c r="U57" s="574">
        <f t="shared" si="1"/>
        <v>1818</v>
      </c>
      <c r="V57" s="187">
        <f t="shared" si="1"/>
        <v>302</v>
      </c>
      <c r="W57" s="1"/>
      <c r="X57" s="189"/>
      <c r="Y57" s="479"/>
      <c r="Z57" s="480"/>
      <c r="AA57" s="480"/>
      <c r="AB57" s="480"/>
      <c r="AC57" s="480"/>
      <c r="AD57" s="480"/>
      <c r="AE57" s="480"/>
      <c r="AF57" s="480"/>
      <c r="AG57" s="480"/>
      <c r="AH57" s="480"/>
      <c r="AI57" s="480"/>
      <c r="AJ57" s="480"/>
      <c r="AK57" s="480"/>
      <c r="AL57" s="480"/>
      <c r="AM57" s="480"/>
      <c r="AN57" s="480"/>
      <c r="AO57" s="480"/>
      <c r="AP57" s="480"/>
      <c r="AQ57" s="480"/>
      <c r="AR57" s="450"/>
      <c r="AS57" s="479"/>
      <c r="AT57" s="450"/>
      <c r="AU57" s="450"/>
      <c r="AV57" s="450"/>
      <c r="AW57" s="450"/>
      <c r="AX57" s="450"/>
      <c r="AY57" s="450"/>
      <c r="AZ57" s="450"/>
      <c r="BA57" s="450"/>
      <c r="BB57" s="450"/>
      <c r="BC57" s="450"/>
      <c r="BD57" s="450"/>
      <c r="BE57" s="450"/>
      <c r="BF57" s="450"/>
      <c r="BG57" s="450"/>
      <c r="BH57" s="450"/>
      <c r="BI57" s="450"/>
      <c r="BJ57" s="450"/>
      <c r="BK57" s="450"/>
    </row>
    <row r="58" spans="1:64" ht="21" customHeight="1" x14ac:dyDescent="0.25">
      <c r="A58" s="181"/>
      <c r="B58" s="185" t="s">
        <v>169</v>
      </c>
      <c r="C58" s="574">
        <v>8</v>
      </c>
      <c r="D58" s="574">
        <v>6</v>
      </c>
      <c r="E58" s="574">
        <v>8</v>
      </c>
      <c r="F58" s="574">
        <v>9</v>
      </c>
      <c r="G58" s="574">
        <v>6</v>
      </c>
      <c r="H58" s="574">
        <v>3</v>
      </c>
      <c r="I58" s="574">
        <v>47</v>
      </c>
      <c r="J58" s="574">
        <v>19</v>
      </c>
      <c r="K58" s="574">
        <v>53</v>
      </c>
      <c r="L58" s="574">
        <v>9</v>
      </c>
      <c r="M58" s="574">
        <v>1</v>
      </c>
      <c r="N58" s="574">
        <v>1</v>
      </c>
      <c r="O58" s="574">
        <v>94</v>
      </c>
      <c r="P58" s="574">
        <v>17</v>
      </c>
      <c r="Q58" s="574">
        <v>0</v>
      </c>
      <c r="R58" s="574">
        <v>0</v>
      </c>
      <c r="S58" s="574">
        <v>0</v>
      </c>
      <c r="T58" s="574">
        <v>0</v>
      </c>
      <c r="U58" s="574">
        <f t="shared" si="1"/>
        <v>217</v>
      </c>
      <c r="V58" s="187">
        <f t="shared" si="1"/>
        <v>64</v>
      </c>
      <c r="W58" s="1"/>
      <c r="X58" s="189"/>
      <c r="Y58" s="479"/>
      <c r="Z58" s="480"/>
      <c r="AA58" s="480"/>
      <c r="AB58" s="480"/>
      <c r="AC58" s="480"/>
      <c r="AD58" s="480"/>
      <c r="AE58" s="480"/>
      <c r="AF58" s="480"/>
      <c r="AG58" s="480"/>
      <c r="AH58" s="480"/>
      <c r="AI58" s="480"/>
      <c r="AJ58" s="480"/>
      <c r="AK58" s="480"/>
      <c r="AL58" s="480"/>
      <c r="AM58" s="480"/>
      <c r="AN58" s="480"/>
      <c r="AO58" s="480"/>
      <c r="AP58" s="480"/>
      <c r="AQ58" s="480"/>
      <c r="AR58" s="450"/>
      <c r="AS58" s="479"/>
      <c r="AT58" s="450"/>
      <c r="AU58" s="450"/>
      <c r="AV58" s="450"/>
      <c r="AW58" s="450"/>
      <c r="AX58" s="450"/>
      <c r="AY58" s="450"/>
      <c r="AZ58" s="450"/>
      <c r="BA58" s="450"/>
      <c r="BB58" s="450"/>
      <c r="BC58" s="450"/>
      <c r="BD58" s="450"/>
      <c r="BE58" s="450"/>
      <c r="BF58" s="450"/>
      <c r="BG58" s="450"/>
      <c r="BH58" s="450"/>
      <c r="BI58" s="450"/>
      <c r="BJ58" s="450"/>
      <c r="BK58" s="450"/>
    </row>
    <row r="59" spans="1:64" s="323" customFormat="1" ht="21" customHeight="1" x14ac:dyDescent="0.25">
      <c r="A59" s="181"/>
      <c r="B59" s="185" t="s">
        <v>170</v>
      </c>
      <c r="C59" s="574">
        <v>148</v>
      </c>
      <c r="D59" s="574">
        <v>48</v>
      </c>
      <c r="E59" s="574">
        <v>154</v>
      </c>
      <c r="F59" s="574">
        <v>40</v>
      </c>
      <c r="G59" s="574">
        <v>110</v>
      </c>
      <c r="H59" s="574">
        <v>41</v>
      </c>
      <c r="I59" s="574">
        <v>179</v>
      </c>
      <c r="J59" s="574">
        <v>41</v>
      </c>
      <c r="K59" s="574">
        <v>2</v>
      </c>
      <c r="L59" s="574">
        <v>0</v>
      </c>
      <c r="M59" s="574">
        <v>83</v>
      </c>
      <c r="N59" s="574">
        <v>37</v>
      </c>
      <c r="O59" s="574">
        <v>203</v>
      </c>
      <c r="P59" s="574">
        <v>6</v>
      </c>
      <c r="Q59" s="574">
        <v>0</v>
      </c>
      <c r="R59" s="574">
        <v>0</v>
      </c>
      <c r="S59" s="574">
        <v>0</v>
      </c>
      <c r="T59" s="574">
        <v>0</v>
      </c>
      <c r="U59" s="574">
        <f t="shared" si="1"/>
        <v>879</v>
      </c>
      <c r="V59" s="187">
        <f t="shared" si="1"/>
        <v>213</v>
      </c>
      <c r="X59" s="189"/>
      <c r="Y59" s="479"/>
      <c r="Z59" s="480"/>
      <c r="AA59" s="480"/>
      <c r="AB59" s="480"/>
      <c r="AC59" s="480"/>
      <c r="AD59" s="480"/>
      <c r="AE59" s="480"/>
      <c r="AF59" s="480"/>
      <c r="AG59" s="480"/>
      <c r="AH59" s="480"/>
      <c r="AI59" s="480"/>
      <c r="AJ59" s="480"/>
      <c r="AK59" s="480"/>
      <c r="AL59" s="480"/>
      <c r="AM59" s="480"/>
      <c r="AN59" s="480"/>
      <c r="AO59" s="480"/>
      <c r="AP59" s="480"/>
      <c r="AQ59" s="480"/>
      <c r="AR59" s="478"/>
      <c r="AS59" s="479"/>
      <c r="AT59" s="450"/>
      <c r="AU59" s="450"/>
      <c r="AV59" s="450"/>
      <c r="AW59" s="450"/>
      <c r="AX59" s="450"/>
      <c r="AY59" s="450"/>
      <c r="AZ59" s="450"/>
      <c r="BA59" s="450"/>
      <c r="BB59" s="450"/>
      <c r="BC59" s="450"/>
      <c r="BD59" s="450"/>
      <c r="BE59" s="450"/>
      <c r="BF59" s="450"/>
      <c r="BG59" s="450"/>
      <c r="BH59" s="450"/>
      <c r="BI59" s="450"/>
      <c r="BJ59" s="450"/>
      <c r="BK59" s="450"/>
      <c r="BL59" s="478"/>
    </row>
    <row r="60" spans="1:64" ht="21" customHeight="1" x14ac:dyDescent="0.25">
      <c r="A60" s="181"/>
      <c r="B60" s="185" t="s">
        <v>171</v>
      </c>
      <c r="C60" s="574">
        <v>164</v>
      </c>
      <c r="D60" s="574">
        <v>129</v>
      </c>
      <c r="E60" s="574">
        <v>99</v>
      </c>
      <c r="F60" s="574">
        <v>86</v>
      </c>
      <c r="G60" s="574">
        <v>83</v>
      </c>
      <c r="H60" s="574">
        <v>23</v>
      </c>
      <c r="I60" s="574">
        <v>137</v>
      </c>
      <c r="J60" s="574">
        <v>100</v>
      </c>
      <c r="K60" s="574">
        <v>26</v>
      </c>
      <c r="L60" s="574">
        <v>47</v>
      </c>
      <c r="M60" s="574">
        <v>28</v>
      </c>
      <c r="N60" s="574">
        <v>13</v>
      </c>
      <c r="O60" s="574">
        <v>0</v>
      </c>
      <c r="P60" s="574">
        <v>0</v>
      </c>
      <c r="Q60" s="574">
        <v>0</v>
      </c>
      <c r="R60" s="574">
        <v>0</v>
      </c>
      <c r="S60" s="574">
        <v>0</v>
      </c>
      <c r="T60" s="574">
        <v>0</v>
      </c>
      <c r="U60" s="574">
        <f t="shared" si="1"/>
        <v>537</v>
      </c>
      <c r="V60" s="187">
        <f t="shared" si="1"/>
        <v>398</v>
      </c>
      <c r="W60" s="1"/>
      <c r="X60" s="189"/>
      <c r="Y60" s="479"/>
      <c r="Z60" s="480"/>
      <c r="AA60" s="480"/>
      <c r="AB60" s="480"/>
      <c r="AC60" s="480"/>
      <c r="AD60" s="480"/>
      <c r="AE60" s="480"/>
      <c r="AF60" s="480"/>
      <c r="AG60" s="480"/>
      <c r="AH60" s="480"/>
      <c r="AI60" s="480"/>
      <c r="AJ60" s="480"/>
      <c r="AK60" s="480"/>
      <c r="AL60" s="480"/>
      <c r="AM60" s="480"/>
      <c r="AN60" s="480"/>
      <c r="AO60" s="480"/>
      <c r="AP60" s="480"/>
      <c r="AQ60" s="480"/>
      <c r="AR60" s="450"/>
      <c r="AS60" s="479"/>
      <c r="AT60" s="450"/>
      <c r="AU60" s="450"/>
      <c r="AV60" s="450"/>
      <c r="AW60" s="450"/>
      <c r="AX60" s="450"/>
      <c r="AY60" s="450"/>
      <c r="AZ60" s="450"/>
      <c r="BA60" s="450"/>
      <c r="BB60" s="450"/>
      <c r="BC60" s="450"/>
      <c r="BD60" s="450"/>
      <c r="BE60" s="450"/>
      <c r="BF60" s="450"/>
      <c r="BG60" s="450"/>
      <c r="BH60" s="450"/>
      <c r="BI60" s="450"/>
      <c r="BJ60" s="450"/>
      <c r="BK60" s="450"/>
    </row>
    <row r="61" spans="1:64" ht="25.5" customHeight="1" x14ac:dyDescent="0.3">
      <c r="A61" s="181" t="s">
        <v>172</v>
      </c>
      <c r="B61" s="190" t="s">
        <v>173</v>
      </c>
      <c r="C61" s="191">
        <f>SUM(C62:C65)</f>
        <v>5863</v>
      </c>
      <c r="D61" s="191">
        <f t="shared" ref="D61:T61" si="9">SUM(D62:D65)</f>
        <v>1942</v>
      </c>
      <c r="E61" s="191">
        <f t="shared" si="9"/>
        <v>4961</v>
      </c>
      <c r="F61" s="191">
        <f t="shared" si="9"/>
        <v>2519</v>
      </c>
      <c r="G61" s="191">
        <f t="shared" si="9"/>
        <v>6265</v>
      </c>
      <c r="H61" s="191">
        <f t="shared" si="9"/>
        <v>5903</v>
      </c>
      <c r="I61" s="191">
        <f t="shared" si="9"/>
        <v>15542</v>
      </c>
      <c r="J61" s="191">
        <f t="shared" si="9"/>
        <v>25245</v>
      </c>
      <c r="K61" s="191">
        <f t="shared" si="9"/>
        <v>20043</v>
      </c>
      <c r="L61" s="191">
        <f t="shared" si="9"/>
        <v>43309</v>
      </c>
      <c r="M61" s="191">
        <f t="shared" si="9"/>
        <v>17327</v>
      </c>
      <c r="N61" s="191">
        <f t="shared" si="9"/>
        <v>41376</v>
      </c>
      <c r="O61" s="191">
        <f t="shared" si="9"/>
        <v>17806</v>
      </c>
      <c r="P61" s="191">
        <f t="shared" si="9"/>
        <v>30177</v>
      </c>
      <c r="Q61" s="191">
        <f t="shared" si="9"/>
        <v>11187</v>
      </c>
      <c r="R61" s="191">
        <f t="shared" si="9"/>
        <v>10927</v>
      </c>
      <c r="S61" s="191">
        <f t="shared" si="9"/>
        <v>25203</v>
      </c>
      <c r="T61" s="191">
        <f t="shared" si="9"/>
        <v>14722</v>
      </c>
      <c r="U61" s="191">
        <f t="shared" si="1"/>
        <v>124197</v>
      </c>
      <c r="V61" s="192">
        <f t="shared" si="1"/>
        <v>176120</v>
      </c>
      <c r="W61" s="1"/>
      <c r="X61" s="165"/>
      <c r="Y61" s="481"/>
      <c r="Z61" s="480"/>
      <c r="AA61" s="480"/>
      <c r="AB61" s="480"/>
      <c r="AC61" s="480"/>
      <c r="AD61" s="480"/>
      <c r="AE61" s="480"/>
      <c r="AF61" s="480"/>
      <c r="AG61" s="480"/>
      <c r="AH61" s="480"/>
      <c r="AI61" s="480"/>
      <c r="AJ61" s="480"/>
      <c r="AK61" s="480"/>
      <c r="AL61" s="480"/>
      <c r="AM61" s="480"/>
      <c r="AN61" s="480"/>
      <c r="AO61" s="480"/>
      <c r="AP61" s="480"/>
      <c r="AQ61" s="480"/>
      <c r="AR61" s="450"/>
      <c r="AS61" s="481"/>
      <c r="AT61" s="450"/>
      <c r="AU61" s="450"/>
      <c r="AV61" s="450"/>
      <c r="AW61" s="450"/>
      <c r="AX61" s="450"/>
      <c r="AY61" s="450"/>
      <c r="AZ61" s="450"/>
      <c r="BA61" s="450"/>
      <c r="BB61" s="450"/>
      <c r="BC61" s="450"/>
      <c r="BD61" s="450"/>
      <c r="BE61" s="450"/>
      <c r="BF61" s="450"/>
      <c r="BG61" s="450"/>
      <c r="BH61" s="450"/>
      <c r="BI61" s="450"/>
      <c r="BJ61" s="450"/>
      <c r="BK61" s="450"/>
    </row>
    <row r="62" spans="1:64" ht="21" customHeight="1" x14ac:dyDescent="0.25">
      <c r="A62" s="181"/>
      <c r="B62" s="185" t="s">
        <v>174</v>
      </c>
      <c r="C62" s="574">
        <v>465</v>
      </c>
      <c r="D62" s="574">
        <v>78</v>
      </c>
      <c r="E62" s="574">
        <v>535</v>
      </c>
      <c r="F62" s="574">
        <v>47</v>
      </c>
      <c r="G62" s="574">
        <v>624</v>
      </c>
      <c r="H62" s="574">
        <v>53</v>
      </c>
      <c r="I62" s="574">
        <v>1106</v>
      </c>
      <c r="J62" s="574">
        <v>122</v>
      </c>
      <c r="K62" s="574">
        <v>821</v>
      </c>
      <c r="L62" s="574">
        <v>32</v>
      </c>
      <c r="M62" s="574">
        <v>106</v>
      </c>
      <c r="N62" s="574">
        <v>1</v>
      </c>
      <c r="O62" s="574">
        <v>0</v>
      </c>
      <c r="P62" s="574">
        <v>0</v>
      </c>
      <c r="Q62" s="574">
        <v>0</v>
      </c>
      <c r="R62" s="574">
        <v>0</v>
      </c>
      <c r="S62" s="574">
        <v>0</v>
      </c>
      <c r="T62" s="574">
        <v>0</v>
      </c>
      <c r="U62" s="574">
        <f t="shared" si="1"/>
        <v>3657</v>
      </c>
      <c r="V62" s="187">
        <f t="shared" si="1"/>
        <v>333</v>
      </c>
      <c r="W62" s="1"/>
      <c r="X62" s="189"/>
      <c r="Y62" s="479"/>
      <c r="Z62" s="480"/>
      <c r="AA62" s="480"/>
      <c r="AB62" s="480"/>
      <c r="AC62" s="480"/>
      <c r="AD62" s="480"/>
      <c r="AE62" s="480"/>
      <c r="AF62" s="480"/>
      <c r="AG62" s="480"/>
      <c r="AH62" s="480"/>
      <c r="AI62" s="480"/>
      <c r="AJ62" s="480"/>
      <c r="AK62" s="480"/>
      <c r="AL62" s="480"/>
      <c r="AM62" s="480"/>
      <c r="AN62" s="480"/>
      <c r="AO62" s="480"/>
      <c r="AP62" s="480"/>
      <c r="AQ62" s="480"/>
      <c r="AR62" s="450"/>
      <c r="AS62" s="479"/>
      <c r="AT62" s="450"/>
      <c r="AU62" s="450"/>
      <c r="AV62" s="450"/>
      <c r="AW62" s="450"/>
      <c r="AX62" s="450"/>
      <c r="AY62" s="450"/>
      <c r="AZ62" s="450"/>
      <c r="BA62" s="450"/>
      <c r="BB62" s="450"/>
      <c r="BC62" s="450"/>
      <c r="BD62" s="450"/>
      <c r="BE62" s="450"/>
      <c r="BF62" s="450"/>
      <c r="BG62" s="450"/>
      <c r="BH62" s="450"/>
      <c r="BI62" s="450"/>
      <c r="BJ62" s="450"/>
      <c r="BK62" s="450"/>
    </row>
    <row r="63" spans="1:64" ht="21" customHeight="1" x14ac:dyDescent="0.25">
      <c r="A63" s="181"/>
      <c r="B63" s="185" t="s">
        <v>175</v>
      </c>
      <c r="C63" s="574">
        <v>108</v>
      </c>
      <c r="D63" s="574">
        <v>54</v>
      </c>
      <c r="E63" s="574">
        <v>486</v>
      </c>
      <c r="F63" s="574">
        <v>100</v>
      </c>
      <c r="G63" s="574">
        <v>1944</v>
      </c>
      <c r="H63" s="574">
        <v>583</v>
      </c>
      <c r="I63" s="574">
        <v>8166</v>
      </c>
      <c r="J63" s="574">
        <v>3950</v>
      </c>
      <c r="K63" s="574">
        <v>14194</v>
      </c>
      <c r="L63" s="574">
        <v>6698</v>
      </c>
      <c r="M63" s="574">
        <v>13056</v>
      </c>
      <c r="N63" s="574">
        <v>6843</v>
      </c>
      <c r="O63" s="574">
        <v>11026</v>
      </c>
      <c r="P63" s="574">
        <v>5598</v>
      </c>
      <c r="Q63" s="574">
        <v>3811</v>
      </c>
      <c r="R63" s="574">
        <v>757</v>
      </c>
      <c r="S63" s="574">
        <v>14106</v>
      </c>
      <c r="T63" s="574">
        <v>2194</v>
      </c>
      <c r="U63" s="574">
        <f t="shared" si="1"/>
        <v>66897</v>
      </c>
      <c r="V63" s="187">
        <f t="shared" si="1"/>
        <v>26777</v>
      </c>
      <c r="W63" s="1"/>
      <c r="X63" s="189"/>
      <c r="Y63" s="479"/>
      <c r="Z63" s="480"/>
      <c r="AA63" s="480"/>
      <c r="AB63" s="480"/>
      <c r="AC63" s="480"/>
      <c r="AD63" s="480"/>
      <c r="AE63" s="480"/>
      <c r="AF63" s="480"/>
      <c r="AG63" s="480"/>
      <c r="AH63" s="480"/>
      <c r="AI63" s="480"/>
      <c r="AJ63" s="480"/>
      <c r="AK63" s="480"/>
      <c r="AL63" s="480"/>
      <c r="AM63" s="480"/>
      <c r="AN63" s="480"/>
      <c r="AO63" s="480"/>
      <c r="AP63" s="480"/>
      <c r="AQ63" s="480"/>
      <c r="AR63" s="450"/>
      <c r="AS63" s="479"/>
      <c r="AT63" s="450"/>
      <c r="AU63" s="450"/>
      <c r="AV63" s="450"/>
      <c r="AW63" s="450"/>
      <c r="AX63" s="450"/>
      <c r="AY63" s="450"/>
      <c r="AZ63" s="450"/>
      <c r="BA63" s="450"/>
      <c r="BB63" s="450"/>
      <c r="BC63" s="450"/>
      <c r="BD63" s="450"/>
      <c r="BE63" s="450"/>
      <c r="BF63" s="450"/>
      <c r="BG63" s="450"/>
      <c r="BH63" s="450"/>
      <c r="BI63" s="450"/>
      <c r="BJ63" s="450"/>
      <c r="BK63" s="450"/>
    </row>
    <row r="64" spans="1:64" ht="21" customHeight="1" x14ac:dyDescent="0.25">
      <c r="A64" s="181"/>
      <c r="B64" s="197" t="s">
        <v>176</v>
      </c>
      <c r="C64" s="574">
        <v>47</v>
      </c>
      <c r="D64" s="574">
        <v>15</v>
      </c>
      <c r="E64" s="574">
        <v>60</v>
      </c>
      <c r="F64" s="574">
        <v>26</v>
      </c>
      <c r="G64" s="574">
        <v>64</v>
      </c>
      <c r="H64" s="574">
        <v>17</v>
      </c>
      <c r="I64" s="574">
        <v>127</v>
      </c>
      <c r="J64" s="574">
        <v>17</v>
      </c>
      <c r="K64" s="574">
        <v>92</v>
      </c>
      <c r="L64" s="574">
        <v>8</v>
      </c>
      <c r="M64" s="574">
        <v>38</v>
      </c>
      <c r="N64" s="574">
        <v>23</v>
      </c>
      <c r="O64" s="574">
        <v>0</v>
      </c>
      <c r="P64" s="574">
        <v>0</v>
      </c>
      <c r="Q64" s="574">
        <v>0</v>
      </c>
      <c r="R64" s="574">
        <v>0</v>
      </c>
      <c r="S64" s="574">
        <v>0</v>
      </c>
      <c r="T64" s="574">
        <v>0</v>
      </c>
      <c r="U64" s="574">
        <f t="shared" si="1"/>
        <v>428</v>
      </c>
      <c r="V64" s="187">
        <f t="shared" si="1"/>
        <v>106</v>
      </c>
      <c r="W64" s="1"/>
      <c r="X64" s="189"/>
      <c r="Y64" s="479"/>
      <c r="Z64" s="480"/>
      <c r="AA64" s="480"/>
      <c r="AB64" s="480"/>
      <c r="AC64" s="480"/>
      <c r="AD64" s="480"/>
      <c r="AE64" s="480"/>
      <c r="AF64" s="480"/>
      <c r="AG64" s="480"/>
      <c r="AH64" s="480"/>
      <c r="AI64" s="480"/>
      <c r="AJ64" s="480"/>
      <c r="AK64" s="480"/>
      <c r="AL64" s="480"/>
      <c r="AM64" s="480"/>
      <c r="AN64" s="480"/>
      <c r="AO64" s="480"/>
      <c r="AP64" s="480"/>
      <c r="AQ64" s="480"/>
      <c r="AR64" s="450"/>
      <c r="AS64" s="479"/>
      <c r="AT64" s="450"/>
      <c r="AU64" s="450"/>
      <c r="AV64" s="450"/>
      <c r="AW64" s="450"/>
      <c r="AX64" s="450"/>
      <c r="AY64" s="450"/>
      <c r="AZ64" s="450"/>
      <c r="BA64" s="450"/>
      <c r="BB64" s="450"/>
      <c r="BC64" s="450"/>
      <c r="BD64" s="450"/>
      <c r="BE64" s="450"/>
      <c r="BF64" s="450"/>
      <c r="BG64" s="450"/>
      <c r="BH64" s="450"/>
      <c r="BI64" s="450"/>
      <c r="BJ64" s="450"/>
      <c r="BK64" s="450"/>
    </row>
    <row r="65" spans="1:64" s="323" customFormat="1" ht="21" customHeight="1" x14ac:dyDescent="0.25">
      <c r="A65" s="181"/>
      <c r="B65" s="185" t="s">
        <v>177</v>
      </c>
      <c r="C65" s="574">
        <v>5243</v>
      </c>
      <c r="D65" s="574">
        <v>1795</v>
      </c>
      <c r="E65" s="574">
        <v>3880</v>
      </c>
      <c r="F65" s="574">
        <v>2346</v>
      </c>
      <c r="G65" s="574">
        <v>3633</v>
      </c>
      <c r="H65" s="574">
        <v>5250</v>
      </c>
      <c r="I65" s="574">
        <v>6143</v>
      </c>
      <c r="J65" s="574">
        <v>21156</v>
      </c>
      <c r="K65" s="574">
        <v>4936</v>
      </c>
      <c r="L65" s="574">
        <v>36571</v>
      </c>
      <c r="M65" s="574">
        <v>4127</v>
      </c>
      <c r="N65" s="574">
        <v>34509</v>
      </c>
      <c r="O65" s="574">
        <v>6780</v>
      </c>
      <c r="P65" s="574">
        <v>24579</v>
      </c>
      <c r="Q65" s="574">
        <v>7376</v>
      </c>
      <c r="R65" s="574">
        <v>10170</v>
      </c>
      <c r="S65" s="574">
        <v>11097</v>
      </c>
      <c r="T65" s="574">
        <v>12528</v>
      </c>
      <c r="U65" s="574">
        <f t="shared" si="1"/>
        <v>53215</v>
      </c>
      <c r="V65" s="187">
        <f t="shared" si="1"/>
        <v>148904</v>
      </c>
      <c r="X65" s="189"/>
      <c r="Y65" s="479"/>
      <c r="Z65" s="480"/>
      <c r="AA65" s="480"/>
      <c r="AB65" s="480"/>
      <c r="AC65" s="480"/>
      <c r="AD65" s="480"/>
      <c r="AE65" s="480"/>
      <c r="AF65" s="480"/>
      <c r="AG65" s="480"/>
      <c r="AH65" s="480"/>
      <c r="AI65" s="480"/>
      <c r="AJ65" s="480"/>
      <c r="AK65" s="480"/>
      <c r="AL65" s="480"/>
      <c r="AM65" s="480"/>
      <c r="AN65" s="480"/>
      <c r="AO65" s="480"/>
      <c r="AP65" s="480"/>
      <c r="AQ65" s="480"/>
      <c r="AR65" s="478"/>
      <c r="AS65" s="479"/>
      <c r="AT65" s="450"/>
      <c r="AU65" s="450"/>
      <c r="AV65" s="450"/>
      <c r="AW65" s="450"/>
      <c r="AX65" s="450"/>
      <c r="AY65" s="450"/>
      <c r="AZ65" s="450"/>
      <c r="BA65" s="450"/>
      <c r="BB65" s="450"/>
      <c r="BC65" s="450"/>
      <c r="BD65" s="450"/>
      <c r="BE65" s="450"/>
      <c r="BF65" s="450"/>
      <c r="BG65" s="450"/>
      <c r="BH65" s="450"/>
      <c r="BI65" s="450"/>
      <c r="BJ65" s="450"/>
      <c r="BK65" s="450"/>
      <c r="BL65" s="478"/>
    </row>
    <row r="66" spans="1:64" s="323" customFormat="1" ht="25.5" customHeight="1" x14ac:dyDescent="0.25">
      <c r="A66" s="181" t="s">
        <v>178</v>
      </c>
      <c r="B66" s="190" t="s">
        <v>179</v>
      </c>
      <c r="C66" s="191">
        <v>2</v>
      </c>
      <c r="D66" s="191">
        <v>19</v>
      </c>
      <c r="E66" s="191">
        <v>7</v>
      </c>
      <c r="F66" s="191">
        <v>24</v>
      </c>
      <c r="G66" s="191">
        <v>3</v>
      </c>
      <c r="H66" s="191">
        <v>22</v>
      </c>
      <c r="I66" s="191">
        <v>17</v>
      </c>
      <c r="J66" s="191">
        <v>10</v>
      </c>
      <c r="K66" s="191">
        <v>7</v>
      </c>
      <c r="L66" s="191">
        <v>44</v>
      </c>
      <c r="M66" s="191">
        <v>10</v>
      </c>
      <c r="N66" s="191">
        <v>28</v>
      </c>
      <c r="O66" s="191">
        <v>17</v>
      </c>
      <c r="P66" s="191">
        <v>55</v>
      </c>
      <c r="Q66" s="191">
        <v>10</v>
      </c>
      <c r="R66" s="191">
        <v>15</v>
      </c>
      <c r="S66" s="191">
        <v>0</v>
      </c>
      <c r="T66" s="191">
        <v>0</v>
      </c>
      <c r="U66" s="191">
        <f t="shared" si="1"/>
        <v>73</v>
      </c>
      <c r="V66" s="192">
        <f t="shared" si="1"/>
        <v>217</v>
      </c>
      <c r="X66" s="189"/>
      <c r="Y66" s="479"/>
      <c r="Z66" s="480"/>
      <c r="AA66" s="480"/>
      <c r="AB66" s="480"/>
      <c r="AC66" s="480"/>
      <c r="AD66" s="480"/>
      <c r="AE66" s="480"/>
      <c r="AF66" s="480"/>
      <c r="AG66" s="480"/>
      <c r="AH66" s="480"/>
      <c r="AI66" s="480"/>
      <c r="AJ66" s="480"/>
      <c r="AK66" s="480"/>
      <c r="AL66" s="480"/>
      <c r="AM66" s="480"/>
      <c r="AN66" s="480"/>
      <c r="AO66" s="480"/>
      <c r="AP66" s="480"/>
      <c r="AQ66" s="480"/>
      <c r="AR66" s="478"/>
      <c r="AS66" s="479"/>
      <c r="AT66" s="450"/>
      <c r="AU66" s="450"/>
      <c r="AV66" s="450"/>
      <c r="AW66" s="450"/>
      <c r="AX66" s="450"/>
      <c r="AY66" s="450"/>
      <c r="AZ66" s="450"/>
      <c r="BA66" s="450"/>
      <c r="BB66" s="450"/>
      <c r="BC66" s="450"/>
      <c r="BD66" s="450"/>
      <c r="BE66" s="450"/>
      <c r="BF66" s="450"/>
      <c r="BG66" s="450"/>
      <c r="BH66" s="450"/>
      <c r="BI66" s="450"/>
      <c r="BJ66" s="450"/>
      <c r="BK66" s="450"/>
      <c r="BL66" s="478"/>
    </row>
    <row r="67" spans="1:64" s="323" customFormat="1" ht="25.5" customHeight="1" x14ac:dyDescent="0.25">
      <c r="A67" s="181" t="s">
        <v>180</v>
      </c>
      <c r="B67" s="190" t="s">
        <v>181</v>
      </c>
      <c r="C67" s="191">
        <v>54</v>
      </c>
      <c r="D67" s="191">
        <v>73</v>
      </c>
      <c r="E67" s="191">
        <v>52</v>
      </c>
      <c r="F67" s="191">
        <v>75</v>
      </c>
      <c r="G67" s="191">
        <v>138</v>
      </c>
      <c r="H67" s="191">
        <v>90</v>
      </c>
      <c r="I67" s="191">
        <v>144</v>
      </c>
      <c r="J67" s="191">
        <v>154</v>
      </c>
      <c r="K67" s="191">
        <v>123</v>
      </c>
      <c r="L67" s="191">
        <v>108</v>
      </c>
      <c r="M67" s="191">
        <v>13</v>
      </c>
      <c r="N67" s="191">
        <v>37</v>
      </c>
      <c r="O67" s="191">
        <v>2</v>
      </c>
      <c r="P67" s="191">
        <v>2</v>
      </c>
      <c r="Q67" s="191">
        <v>0</v>
      </c>
      <c r="R67" s="191">
        <v>0</v>
      </c>
      <c r="S67" s="191">
        <v>0</v>
      </c>
      <c r="T67" s="191">
        <v>0</v>
      </c>
      <c r="U67" s="191">
        <f t="shared" si="1"/>
        <v>526</v>
      </c>
      <c r="V67" s="192">
        <f t="shared" si="1"/>
        <v>539</v>
      </c>
      <c r="X67" s="189"/>
      <c r="Y67" s="479"/>
      <c r="Z67" s="480"/>
      <c r="AA67" s="480"/>
      <c r="AB67" s="480"/>
      <c r="AC67" s="480"/>
      <c r="AD67" s="480"/>
      <c r="AE67" s="480"/>
      <c r="AF67" s="480"/>
      <c r="AG67" s="480"/>
      <c r="AH67" s="480"/>
      <c r="AI67" s="480"/>
      <c r="AJ67" s="480"/>
      <c r="AK67" s="480"/>
      <c r="AL67" s="480"/>
      <c r="AM67" s="480"/>
      <c r="AN67" s="480"/>
      <c r="AO67" s="480"/>
      <c r="AP67" s="480"/>
      <c r="AQ67" s="480"/>
      <c r="AR67" s="478"/>
      <c r="AS67" s="479"/>
      <c r="AT67" s="450"/>
      <c r="AU67" s="450"/>
      <c r="AV67" s="450"/>
      <c r="AW67" s="450"/>
      <c r="AX67" s="450"/>
      <c r="AY67" s="450"/>
      <c r="AZ67" s="450"/>
      <c r="BA67" s="450"/>
      <c r="BB67" s="450"/>
      <c r="BC67" s="450"/>
      <c r="BD67" s="450"/>
      <c r="BE67" s="450"/>
      <c r="BF67" s="450"/>
      <c r="BG67" s="450"/>
      <c r="BH67" s="450"/>
      <c r="BI67" s="450"/>
      <c r="BJ67" s="450"/>
      <c r="BK67" s="450"/>
      <c r="BL67" s="478"/>
    </row>
    <row r="68" spans="1:64" s="351" customFormat="1" ht="25.5" customHeight="1" x14ac:dyDescent="0.3">
      <c r="A68" s="181" t="s">
        <v>182</v>
      </c>
      <c r="B68" s="190" t="s">
        <v>183</v>
      </c>
      <c r="C68" s="191">
        <f>SUM(C69:C71)</f>
        <v>377</v>
      </c>
      <c r="D68" s="191">
        <f t="shared" ref="D68:T68" si="10">SUM(D69:D71)</f>
        <v>1051</v>
      </c>
      <c r="E68" s="191">
        <f t="shared" si="10"/>
        <v>747</v>
      </c>
      <c r="F68" s="191">
        <f t="shared" si="10"/>
        <v>977</v>
      </c>
      <c r="G68" s="191">
        <f t="shared" si="10"/>
        <v>1661</v>
      </c>
      <c r="H68" s="191">
        <f t="shared" si="10"/>
        <v>2071</v>
      </c>
      <c r="I68" s="191">
        <f t="shared" si="10"/>
        <v>3700</v>
      </c>
      <c r="J68" s="191">
        <f t="shared" si="10"/>
        <v>5327</v>
      </c>
      <c r="K68" s="191">
        <f t="shared" si="10"/>
        <v>6209</v>
      </c>
      <c r="L68" s="191">
        <f t="shared" si="10"/>
        <v>10051</v>
      </c>
      <c r="M68" s="191">
        <f t="shared" si="10"/>
        <v>8020</v>
      </c>
      <c r="N68" s="191">
        <f t="shared" si="10"/>
        <v>11521</v>
      </c>
      <c r="O68" s="191">
        <f t="shared" si="10"/>
        <v>10001</v>
      </c>
      <c r="P68" s="191">
        <f t="shared" si="10"/>
        <v>15046</v>
      </c>
      <c r="Q68" s="191">
        <f t="shared" si="10"/>
        <v>5947</v>
      </c>
      <c r="R68" s="191">
        <f t="shared" si="10"/>
        <v>21289</v>
      </c>
      <c r="S68" s="191">
        <f t="shared" si="10"/>
        <v>1686</v>
      </c>
      <c r="T68" s="191">
        <f t="shared" si="10"/>
        <v>5882</v>
      </c>
      <c r="U68" s="191">
        <f t="shared" si="1"/>
        <v>38348</v>
      </c>
      <c r="V68" s="192">
        <f t="shared" si="1"/>
        <v>73215</v>
      </c>
      <c r="X68" s="198"/>
      <c r="Y68" s="481"/>
      <c r="Z68" s="480"/>
      <c r="AA68" s="480"/>
      <c r="AB68" s="480"/>
      <c r="AC68" s="480"/>
      <c r="AD68" s="480"/>
      <c r="AE68" s="480"/>
      <c r="AF68" s="480"/>
      <c r="AG68" s="480"/>
      <c r="AH68" s="480"/>
      <c r="AI68" s="480"/>
      <c r="AJ68" s="480"/>
      <c r="AK68" s="480"/>
      <c r="AL68" s="480"/>
      <c r="AM68" s="480"/>
      <c r="AN68" s="480"/>
      <c r="AO68" s="480"/>
      <c r="AP68" s="480"/>
      <c r="AQ68" s="480"/>
      <c r="AR68" s="450"/>
      <c r="AS68" s="481"/>
      <c r="AT68" s="450"/>
      <c r="AU68" s="450"/>
      <c r="AV68" s="450"/>
      <c r="AW68" s="450"/>
      <c r="AX68" s="450"/>
      <c r="AY68" s="450"/>
      <c r="AZ68" s="450"/>
      <c r="BA68" s="450"/>
      <c r="BB68" s="450"/>
      <c r="BC68" s="450"/>
      <c r="BD68" s="450"/>
      <c r="BE68" s="450"/>
      <c r="BF68" s="450"/>
      <c r="BG68" s="450"/>
      <c r="BH68" s="450"/>
      <c r="BI68" s="450"/>
      <c r="BJ68" s="450"/>
      <c r="BK68" s="450"/>
      <c r="BL68" s="483"/>
    </row>
    <row r="69" spans="1:64" ht="21" customHeight="1" x14ac:dyDescent="0.25">
      <c r="A69" s="181"/>
      <c r="B69" s="185" t="s">
        <v>184</v>
      </c>
      <c r="C69" s="574">
        <v>156</v>
      </c>
      <c r="D69" s="574">
        <v>744</v>
      </c>
      <c r="E69" s="574">
        <v>190</v>
      </c>
      <c r="F69" s="574">
        <v>304</v>
      </c>
      <c r="G69" s="574">
        <v>323</v>
      </c>
      <c r="H69" s="574">
        <v>354</v>
      </c>
      <c r="I69" s="574">
        <v>579</v>
      </c>
      <c r="J69" s="574">
        <v>391</v>
      </c>
      <c r="K69" s="574">
        <v>366</v>
      </c>
      <c r="L69" s="574">
        <v>309</v>
      </c>
      <c r="M69" s="574">
        <v>572</v>
      </c>
      <c r="N69" s="574">
        <v>628</v>
      </c>
      <c r="O69" s="574">
        <v>805</v>
      </c>
      <c r="P69" s="574">
        <v>2018</v>
      </c>
      <c r="Q69" s="574">
        <v>1075</v>
      </c>
      <c r="R69" s="574">
        <v>3023</v>
      </c>
      <c r="S69" s="574">
        <v>1209</v>
      </c>
      <c r="T69" s="574">
        <v>3900</v>
      </c>
      <c r="U69" s="574">
        <f t="shared" si="1"/>
        <v>5275</v>
      </c>
      <c r="V69" s="187">
        <f t="shared" si="1"/>
        <v>11671</v>
      </c>
      <c r="W69" s="1"/>
      <c r="X69" s="189"/>
      <c r="Y69" s="479"/>
      <c r="Z69" s="480"/>
      <c r="AA69" s="480"/>
      <c r="AB69" s="480"/>
      <c r="AC69" s="480"/>
      <c r="AD69" s="480"/>
      <c r="AE69" s="480"/>
      <c r="AF69" s="480"/>
      <c r="AG69" s="480"/>
      <c r="AH69" s="480"/>
      <c r="AI69" s="480"/>
      <c r="AJ69" s="480"/>
      <c r="AK69" s="480"/>
      <c r="AL69" s="480"/>
      <c r="AM69" s="480"/>
      <c r="AN69" s="480"/>
      <c r="AO69" s="480"/>
      <c r="AP69" s="480"/>
      <c r="AQ69" s="480"/>
      <c r="AR69" s="450"/>
      <c r="AS69" s="479"/>
      <c r="AT69" s="450"/>
      <c r="AU69" s="450"/>
      <c r="AV69" s="450"/>
      <c r="AW69" s="450"/>
      <c r="AX69" s="450"/>
      <c r="AY69" s="450"/>
      <c r="AZ69" s="450"/>
      <c r="BA69" s="450"/>
      <c r="BB69" s="450"/>
      <c r="BC69" s="450"/>
      <c r="BD69" s="450"/>
      <c r="BE69" s="450"/>
      <c r="BF69" s="450"/>
      <c r="BG69" s="450"/>
      <c r="BH69" s="450"/>
      <c r="BI69" s="450"/>
      <c r="BJ69" s="450"/>
      <c r="BK69" s="450"/>
    </row>
    <row r="70" spans="1:64" ht="21" customHeight="1" x14ac:dyDescent="0.25">
      <c r="A70" s="181"/>
      <c r="B70" s="185" t="s">
        <v>185</v>
      </c>
      <c r="C70" s="574">
        <v>52</v>
      </c>
      <c r="D70" s="574">
        <v>126</v>
      </c>
      <c r="E70" s="574">
        <v>103</v>
      </c>
      <c r="F70" s="574">
        <v>195</v>
      </c>
      <c r="G70" s="574">
        <v>317</v>
      </c>
      <c r="H70" s="574">
        <v>603</v>
      </c>
      <c r="I70" s="574">
        <v>990</v>
      </c>
      <c r="J70" s="574">
        <v>2442</v>
      </c>
      <c r="K70" s="574">
        <v>2127</v>
      </c>
      <c r="L70" s="574">
        <v>7045</v>
      </c>
      <c r="M70" s="574">
        <v>1625</v>
      </c>
      <c r="N70" s="574">
        <v>6433</v>
      </c>
      <c r="O70" s="574">
        <v>305</v>
      </c>
      <c r="P70" s="574">
        <v>1008</v>
      </c>
      <c r="Q70" s="574">
        <v>39</v>
      </c>
      <c r="R70" s="574">
        <v>78</v>
      </c>
      <c r="S70" s="574">
        <v>0</v>
      </c>
      <c r="T70" s="574">
        <v>0</v>
      </c>
      <c r="U70" s="574">
        <f t="shared" si="1"/>
        <v>5558</v>
      </c>
      <c r="V70" s="187">
        <f t="shared" si="1"/>
        <v>17930</v>
      </c>
      <c r="W70" s="1"/>
      <c r="X70" s="189"/>
      <c r="Y70" s="479"/>
      <c r="Z70" s="480"/>
      <c r="AA70" s="480"/>
      <c r="AB70" s="480"/>
      <c r="AC70" s="480"/>
      <c r="AD70" s="480"/>
      <c r="AE70" s="480"/>
      <c r="AF70" s="480"/>
      <c r="AG70" s="480"/>
      <c r="AH70" s="480"/>
      <c r="AI70" s="480"/>
      <c r="AJ70" s="480"/>
      <c r="AK70" s="480"/>
      <c r="AL70" s="480"/>
      <c r="AM70" s="480"/>
      <c r="AN70" s="480"/>
      <c r="AO70" s="480"/>
      <c r="AP70" s="480"/>
      <c r="AQ70" s="480"/>
      <c r="AR70" s="450"/>
      <c r="AS70" s="479"/>
      <c r="AT70" s="450"/>
      <c r="AU70" s="450"/>
      <c r="AV70" s="450"/>
      <c r="AW70" s="450"/>
      <c r="AX70" s="450"/>
      <c r="AY70" s="450"/>
      <c r="AZ70" s="450"/>
      <c r="BA70" s="450"/>
      <c r="BB70" s="450"/>
      <c r="BC70" s="450"/>
      <c r="BD70" s="450"/>
      <c r="BE70" s="450"/>
      <c r="BF70" s="450"/>
      <c r="BG70" s="450"/>
      <c r="BH70" s="450"/>
      <c r="BI70" s="450"/>
      <c r="BJ70" s="450"/>
      <c r="BK70" s="450"/>
    </row>
    <row r="71" spans="1:64" ht="21" customHeight="1" x14ac:dyDescent="0.25">
      <c r="A71" s="181"/>
      <c r="B71" s="185" t="s">
        <v>186</v>
      </c>
      <c r="C71" s="574">
        <v>169</v>
      </c>
      <c r="D71" s="574">
        <v>181</v>
      </c>
      <c r="E71" s="574">
        <v>454</v>
      </c>
      <c r="F71" s="574">
        <v>478</v>
      </c>
      <c r="G71" s="574">
        <v>1021</v>
      </c>
      <c r="H71" s="574">
        <v>1114</v>
      </c>
      <c r="I71" s="574">
        <v>2131</v>
      </c>
      <c r="J71" s="574">
        <v>2494</v>
      </c>
      <c r="K71" s="574">
        <v>3716</v>
      </c>
      <c r="L71" s="574">
        <v>2697</v>
      </c>
      <c r="M71" s="574">
        <v>5823</v>
      </c>
      <c r="N71" s="574">
        <v>4460</v>
      </c>
      <c r="O71" s="574">
        <v>8891</v>
      </c>
      <c r="P71" s="574">
        <v>12020</v>
      </c>
      <c r="Q71" s="574">
        <v>4833</v>
      </c>
      <c r="R71" s="574">
        <v>18188</v>
      </c>
      <c r="S71" s="574">
        <v>477</v>
      </c>
      <c r="T71" s="574">
        <v>1982</v>
      </c>
      <c r="U71" s="574">
        <f t="shared" si="1"/>
        <v>27515</v>
      </c>
      <c r="V71" s="187">
        <f t="shared" si="1"/>
        <v>43614</v>
      </c>
      <c r="W71" s="1"/>
      <c r="X71" s="189"/>
      <c r="Y71" s="479"/>
      <c r="Z71" s="480"/>
      <c r="AA71" s="480"/>
      <c r="AB71" s="480"/>
      <c r="AC71" s="480"/>
      <c r="AD71" s="480"/>
      <c r="AE71" s="480"/>
      <c r="AF71" s="480"/>
      <c r="AG71" s="480"/>
      <c r="AH71" s="480"/>
      <c r="AI71" s="480"/>
      <c r="AJ71" s="480"/>
      <c r="AK71" s="480"/>
      <c r="AL71" s="480"/>
      <c r="AM71" s="480"/>
      <c r="AN71" s="480"/>
      <c r="AO71" s="480"/>
      <c r="AP71" s="480"/>
      <c r="AQ71" s="480"/>
      <c r="AR71" s="450"/>
      <c r="AS71" s="479"/>
      <c r="AT71" s="450"/>
      <c r="AU71" s="450"/>
      <c r="AV71" s="450"/>
      <c r="AW71" s="450"/>
      <c r="AX71" s="450"/>
      <c r="AY71" s="450"/>
      <c r="AZ71" s="450"/>
      <c r="BA71" s="450"/>
      <c r="BB71" s="450"/>
      <c r="BC71" s="450"/>
      <c r="BD71" s="450"/>
      <c r="BE71" s="450"/>
      <c r="BF71" s="450"/>
      <c r="BG71" s="450"/>
      <c r="BH71" s="450"/>
      <c r="BI71" s="450"/>
      <c r="BJ71" s="450"/>
      <c r="BK71" s="450"/>
    </row>
    <row r="72" spans="1:64" ht="25.5" customHeight="1" x14ac:dyDescent="0.3">
      <c r="A72" s="181" t="s">
        <v>187</v>
      </c>
      <c r="B72" s="190" t="s">
        <v>188</v>
      </c>
      <c r="C72" s="191">
        <f>SUM(C73:C74)</f>
        <v>1076</v>
      </c>
      <c r="D72" s="191">
        <f t="shared" ref="D72:T72" si="11">SUM(D73:D74)</f>
        <v>845</v>
      </c>
      <c r="E72" s="191">
        <f t="shared" si="11"/>
        <v>1119</v>
      </c>
      <c r="F72" s="191">
        <f t="shared" si="11"/>
        <v>750</v>
      </c>
      <c r="G72" s="191">
        <f t="shared" si="11"/>
        <v>1257</v>
      </c>
      <c r="H72" s="191">
        <f t="shared" si="11"/>
        <v>839</v>
      </c>
      <c r="I72" s="191">
        <f t="shared" si="11"/>
        <v>1093</v>
      </c>
      <c r="J72" s="191">
        <f t="shared" si="11"/>
        <v>732</v>
      </c>
      <c r="K72" s="191">
        <f t="shared" si="11"/>
        <v>478</v>
      </c>
      <c r="L72" s="191">
        <f t="shared" si="11"/>
        <v>258</v>
      </c>
      <c r="M72" s="191">
        <f t="shared" si="11"/>
        <v>380</v>
      </c>
      <c r="N72" s="191">
        <f t="shared" si="11"/>
        <v>130</v>
      </c>
      <c r="O72" s="191">
        <f t="shared" si="11"/>
        <v>392</v>
      </c>
      <c r="P72" s="191">
        <f t="shared" si="11"/>
        <v>238</v>
      </c>
      <c r="Q72" s="191">
        <f t="shared" si="11"/>
        <v>198</v>
      </c>
      <c r="R72" s="191">
        <f t="shared" si="11"/>
        <v>111</v>
      </c>
      <c r="S72" s="191">
        <f t="shared" si="11"/>
        <v>0</v>
      </c>
      <c r="T72" s="191">
        <f t="shared" si="11"/>
        <v>0</v>
      </c>
      <c r="U72" s="191">
        <f t="shared" si="1"/>
        <v>5993</v>
      </c>
      <c r="V72" s="192">
        <f t="shared" si="1"/>
        <v>3903</v>
      </c>
      <c r="W72" s="1"/>
      <c r="X72" s="165"/>
      <c r="Y72" s="481"/>
      <c r="Z72" s="480"/>
      <c r="AA72" s="480"/>
      <c r="AB72" s="480"/>
      <c r="AC72" s="480"/>
      <c r="AD72" s="480"/>
      <c r="AE72" s="480"/>
      <c r="AF72" s="480"/>
      <c r="AG72" s="480"/>
      <c r="AH72" s="480"/>
      <c r="AI72" s="480"/>
      <c r="AJ72" s="480"/>
      <c r="AK72" s="480"/>
      <c r="AL72" s="480"/>
      <c r="AM72" s="480"/>
      <c r="AN72" s="480"/>
      <c r="AO72" s="480"/>
      <c r="AP72" s="480"/>
      <c r="AQ72" s="480"/>
      <c r="AR72" s="450"/>
      <c r="AS72" s="481"/>
      <c r="AT72" s="450"/>
      <c r="AU72" s="450"/>
      <c r="AV72" s="450"/>
      <c r="AW72" s="450"/>
      <c r="AX72" s="450"/>
      <c r="AY72" s="450"/>
      <c r="AZ72" s="450"/>
      <c r="BA72" s="450"/>
      <c r="BB72" s="450"/>
      <c r="BC72" s="450"/>
      <c r="BD72" s="450"/>
      <c r="BE72" s="450"/>
      <c r="BF72" s="450"/>
      <c r="BG72" s="450"/>
      <c r="BH72" s="450"/>
      <c r="BI72" s="450"/>
      <c r="BJ72" s="450"/>
      <c r="BK72" s="450"/>
    </row>
    <row r="73" spans="1:64" s="323" customFormat="1" ht="21" customHeight="1" x14ac:dyDescent="0.25">
      <c r="A73" s="181"/>
      <c r="B73" s="185" t="s">
        <v>189</v>
      </c>
      <c r="C73" s="574">
        <v>304</v>
      </c>
      <c r="D73" s="574">
        <v>113</v>
      </c>
      <c r="E73" s="574">
        <v>362</v>
      </c>
      <c r="F73" s="574">
        <v>208</v>
      </c>
      <c r="G73" s="574">
        <v>352</v>
      </c>
      <c r="H73" s="574">
        <v>230</v>
      </c>
      <c r="I73" s="574">
        <v>354</v>
      </c>
      <c r="J73" s="574">
        <v>212</v>
      </c>
      <c r="K73" s="574">
        <v>191</v>
      </c>
      <c r="L73" s="574">
        <v>97</v>
      </c>
      <c r="M73" s="574">
        <v>228</v>
      </c>
      <c r="N73" s="574">
        <v>87</v>
      </c>
      <c r="O73" s="574">
        <v>126</v>
      </c>
      <c r="P73" s="574">
        <v>117</v>
      </c>
      <c r="Q73" s="574">
        <v>198</v>
      </c>
      <c r="R73" s="574">
        <v>111</v>
      </c>
      <c r="S73" s="574">
        <v>0</v>
      </c>
      <c r="T73" s="574">
        <v>0</v>
      </c>
      <c r="U73" s="574">
        <f t="shared" si="1"/>
        <v>2115</v>
      </c>
      <c r="V73" s="187">
        <f t="shared" si="1"/>
        <v>1175</v>
      </c>
      <c r="X73" s="189"/>
      <c r="Y73" s="479"/>
      <c r="Z73" s="480"/>
      <c r="AA73" s="480"/>
      <c r="AB73" s="480"/>
      <c r="AC73" s="480"/>
      <c r="AD73" s="480"/>
      <c r="AE73" s="480"/>
      <c r="AF73" s="480"/>
      <c r="AG73" s="480"/>
      <c r="AH73" s="480"/>
      <c r="AI73" s="480"/>
      <c r="AJ73" s="480"/>
      <c r="AK73" s="480"/>
      <c r="AL73" s="480"/>
      <c r="AM73" s="480"/>
      <c r="AN73" s="480"/>
      <c r="AO73" s="480"/>
      <c r="AP73" s="480"/>
      <c r="AQ73" s="480"/>
      <c r="AR73" s="478"/>
      <c r="AS73" s="479"/>
      <c r="AT73" s="450"/>
      <c r="AU73" s="450"/>
      <c r="AV73" s="450"/>
      <c r="AW73" s="450"/>
      <c r="AX73" s="450"/>
      <c r="AY73" s="450"/>
      <c r="AZ73" s="450"/>
      <c r="BA73" s="450"/>
      <c r="BB73" s="450"/>
      <c r="BC73" s="450"/>
      <c r="BD73" s="450"/>
      <c r="BE73" s="450"/>
      <c r="BF73" s="450"/>
      <c r="BG73" s="450"/>
      <c r="BH73" s="450"/>
      <c r="BI73" s="450"/>
      <c r="BJ73" s="450"/>
      <c r="BK73" s="450"/>
      <c r="BL73" s="478"/>
    </row>
    <row r="74" spans="1:64" s="323" customFormat="1" ht="21" customHeight="1" x14ac:dyDescent="0.25">
      <c r="A74" s="181"/>
      <c r="B74" s="185" t="s">
        <v>190</v>
      </c>
      <c r="C74" s="574">
        <v>772</v>
      </c>
      <c r="D74" s="574">
        <v>732</v>
      </c>
      <c r="E74" s="574">
        <v>757</v>
      </c>
      <c r="F74" s="574">
        <v>542</v>
      </c>
      <c r="G74" s="574">
        <v>905</v>
      </c>
      <c r="H74" s="574">
        <v>609</v>
      </c>
      <c r="I74" s="574">
        <v>739</v>
      </c>
      <c r="J74" s="574">
        <v>520</v>
      </c>
      <c r="K74" s="574">
        <v>287</v>
      </c>
      <c r="L74" s="574">
        <v>161</v>
      </c>
      <c r="M74" s="574">
        <v>152</v>
      </c>
      <c r="N74" s="574">
        <v>43</v>
      </c>
      <c r="O74" s="574">
        <v>266</v>
      </c>
      <c r="P74" s="574">
        <v>121</v>
      </c>
      <c r="Q74" s="574">
        <v>0</v>
      </c>
      <c r="R74" s="574">
        <v>0</v>
      </c>
      <c r="S74" s="574">
        <v>0</v>
      </c>
      <c r="T74" s="574">
        <v>0</v>
      </c>
      <c r="U74" s="574">
        <f t="shared" ref="U74:V80" si="12">C74+E74+G74+I74+K74+M74+O74+Q74+S74</f>
        <v>3878</v>
      </c>
      <c r="V74" s="187">
        <f t="shared" si="12"/>
        <v>2728</v>
      </c>
      <c r="X74" s="189"/>
      <c r="Y74" s="479"/>
      <c r="Z74" s="480"/>
      <c r="AA74" s="480"/>
      <c r="AB74" s="480"/>
      <c r="AC74" s="480"/>
      <c r="AD74" s="480"/>
      <c r="AE74" s="480"/>
      <c r="AF74" s="480"/>
      <c r="AG74" s="480"/>
      <c r="AH74" s="480"/>
      <c r="AI74" s="480"/>
      <c r="AJ74" s="480"/>
      <c r="AK74" s="480"/>
      <c r="AL74" s="480"/>
      <c r="AM74" s="480"/>
      <c r="AN74" s="480"/>
      <c r="AO74" s="480"/>
      <c r="AP74" s="480"/>
      <c r="AQ74" s="480"/>
      <c r="AR74" s="478"/>
      <c r="AS74" s="479"/>
      <c r="AT74" s="450"/>
      <c r="AU74" s="450"/>
      <c r="AV74" s="450"/>
      <c r="AW74" s="450"/>
      <c r="AX74" s="450"/>
      <c r="AY74" s="450"/>
      <c r="AZ74" s="450"/>
      <c r="BA74" s="450"/>
      <c r="BB74" s="450"/>
      <c r="BC74" s="450"/>
      <c r="BD74" s="450"/>
      <c r="BE74" s="450"/>
      <c r="BF74" s="450"/>
      <c r="BG74" s="450"/>
      <c r="BH74" s="450"/>
      <c r="BI74" s="450"/>
      <c r="BJ74" s="450"/>
      <c r="BK74" s="450"/>
      <c r="BL74" s="478"/>
    </row>
    <row r="75" spans="1:64" s="323" customFormat="1" ht="25.5" customHeight="1" x14ac:dyDescent="0.3">
      <c r="A75" s="181" t="s">
        <v>191</v>
      </c>
      <c r="B75" s="190" t="s">
        <v>192</v>
      </c>
      <c r="C75" s="191">
        <f>SUM(C76:C78)</f>
        <v>2129</v>
      </c>
      <c r="D75" s="191">
        <f t="shared" ref="D75:T75" si="13">SUM(D76:D78)</f>
        <v>6680</v>
      </c>
      <c r="E75" s="191">
        <f t="shared" si="13"/>
        <v>1412</v>
      </c>
      <c r="F75" s="191">
        <f t="shared" si="13"/>
        <v>2626</v>
      </c>
      <c r="G75" s="191">
        <f t="shared" si="13"/>
        <v>1073</v>
      </c>
      <c r="H75" s="191">
        <f t="shared" si="13"/>
        <v>1384</v>
      </c>
      <c r="I75" s="191">
        <f t="shared" si="13"/>
        <v>1276</v>
      </c>
      <c r="J75" s="191">
        <f t="shared" si="13"/>
        <v>1547</v>
      </c>
      <c r="K75" s="191">
        <f t="shared" si="13"/>
        <v>558</v>
      </c>
      <c r="L75" s="191">
        <f t="shared" si="13"/>
        <v>1506</v>
      </c>
      <c r="M75" s="191">
        <f t="shared" si="13"/>
        <v>449</v>
      </c>
      <c r="N75" s="191">
        <f t="shared" si="13"/>
        <v>998</v>
      </c>
      <c r="O75" s="191">
        <f t="shared" si="13"/>
        <v>359</v>
      </c>
      <c r="P75" s="191">
        <f t="shared" si="13"/>
        <v>713</v>
      </c>
      <c r="Q75" s="191">
        <f t="shared" si="13"/>
        <v>0</v>
      </c>
      <c r="R75" s="191">
        <f t="shared" si="13"/>
        <v>0</v>
      </c>
      <c r="S75" s="191">
        <f t="shared" si="13"/>
        <v>0</v>
      </c>
      <c r="T75" s="191">
        <f t="shared" si="13"/>
        <v>0</v>
      </c>
      <c r="U75" s="191">
        <f t="shared" si="12"/>
        <v>7256</v>
      </c>
      <c r="V75" s="192">
        <f t="shared" si="12"/>
        <v>15454</v>
      </c>
      <c r="X75" s="113"/>
      <c r="Y75" s="481"/>
      <c r="Z75" s="480"/>
      <c r="AA75" s="480"/>
      <c r="AB75" s="480"/>
      <c r="AC75" s="480"/>
      <c r="AD75" s="480"/>
      <c r="AE75" s="480"/>
      <c r="AF75" s="480"/>
      <c r="AG75" s="480"/>
      <c r="AH75" s="480"/>
      <c r="AI75" s="480"/>
      <c r="AJ75" s="480"/>
      <c r="AK75" s="480"/>
      <c r="AL75" s="480"/>
      <c r="AM75" s="480"/>
      <c r="AN75" s="480"/>
      <c r="AO75" s="480"/>
      <c r="AP75" s="480"/>
      <c r="AQ75" s="480"/>
      <c r="AR75" s="450"/>
      <c r="AS75" s="481"/>
      <c r="AT75" s="450"/>
      <c r="AU75" s="450"/>
      <c r="AV75" s="450"/>
      <c r="AW75" s="450"/>
      <c r="AX75" s="450"/>
      <c r="AY75" s="450"/>
      <c r="AZ75" s="450"/>
      <c r="BA75" s="450"/>
      <c r="BB75" s="450"/>
      <c r="BC75" s="450"/>
      <c r="BD75" s="450"/>
      <c r="BE75" s="450"/>
      <c r="BF75" s="450"/>
      <c r="BG75" s="450"/>
      <c r="BH75" s="450"/>
      <c r="BI75" s="450"/>
      <c r="BJ75" s="450"/>
      <c r="BK75" s="450"/>
      <c r="BL75" s="478"/>
    </row>
    <row r="76" spans="1:64" s="338" customFormat="1" ht="21" customHeight="1" x14ac:dyDescent="0.25">
      <c r="A76" s="181"/>
      <c r="B76" s="185" t="s">
        <v>193</v>
      </c>
      <c r="C76" s="574">
        <v>265</v>
      </c>
      <c r="D76" s="574">
        <v>884</v>
      </c>
      <c r="E76" s="574">
        <v>214</v>
      </c>
      <c r="F76" s="574">
        <v>358</v>
      </c>
      <c r="G76" s="574">
        <v>271</v>
      </c>
      <c r="H76" s="574">
        <v>294</v>
      </c>
      <c r="I76" s="574">
        <v>267</v>
      </c>
      <c r="J76" s="574">
        <v>253</v>
      </c>
      <c r="K76" s="574">
        <v>101</v>
      </c>
      <c r="L76" s="574">
        <v>168</v>
      </c>
      <c r="M76" s="574">
        <v>9</v>
      </c>
      <c r="N76" s="574">
        <v>6</v>
      </c>
      <c r="O76" s="574">
        <v>0</v>
      </c>
      <c r="P76" s="574">
        <v>0</v>
      </c>
      <c r="Q76" s="574">
        <v>0</v>
      </c>
      <c r="R76" s="574">
        <v>0</v>
      </c>
      <c r="S76" s="574">
        <v>0</v>
      </c>
      <c r="T76" s="574">
        <v>0</v>
      </c>
      <c r="U76" s="574">
        <f t="shared" si="12"/>
        <v>1127</v>
      </c>
      <c r="V76" s="187">
        <f t="shared" si="12"/>
        <v>1963</v>
      </c>
      <c r="X76" s="189"/>
      <c r="Y76" s="479"/>
      <c r="Z76" s="480"/>
      <c r="AA76" s="480"/>
      <c r="AB76" s="480"/>
      <c r="AC76" s="480"/>
      <c r="AD76" s="480"/>
      <c r="AE76" s="480"/>
      <c r="AF76" s="480"/>
      <c r="AG76" s="480"/>
      <c r="AH76" s="480"/>
      <c r="AI76" s="480"/>
      <c r="AJ76" s="480"/>
      <c r="AK76" s="480"/>
      <c r="AL76" s="480"/>
      <c r="AM76" s="480"/>
      <c r="AN76" s="480"/>
      <c r="AO76" s="480"/>
      <c r="AP76" s="480"/>
      <c r="AQ76" s="480"/>
      <c r="AR76" s="484"/>
      <c r="AS76" s="479"/>
      <c r="AT76" s="450"/>
      <c r="AU76" s="450"/>
      <c r="AV76" s="450"/>
      <c r="AW76" s="450"/>
      <c r="AX76" s="450"/>
      <c r="AY76" s="450"/>
      <c r="AZ76" s="450"/>
      <c r="BA76" s="450"/>
      <c r="BB76" s="450"/>
      <c r="BC76" s="450"/>
      <c r="BD76" s="450"/>
      <c r="BE76" s="450"/>
      <c r="BF76" s="450"/>
      <c r="BG76" s="450"/>
      <c r="BH76" s="450"/>
      <c r="BI76" s="450"/>
      <c r="BJ76" s="450"/>
      <c r="BK76" s="450"/>
      <c r="BL76" s="484"/>
    </row>
    <row r="77" spans="1:64" s="132" customFormat="1" ht="21" customHeight="1" x14ac:dyDescent="0.3">
      <c r="A77" s="181"/>
      <c r="B77" s="185" t="s">
        <v>194</v>
      </c>
      <c r="C77" s="574">
        <v>310</v>
      </c>
      <c r="D77" s="574">
        <v>85</v>
      </c>
      <c r="E77" s="574">
        <v>129</v>
      </c>
      <c r="F77" s="574">
        <v>15</v>
      </c>
      <c r="G77" s="574">
        <v>106</v>
      </c>
      <c r="H77" s="574">
        <v>11</v>
      </c>
      <c r="I77" s="574">
        <v>54</v>
      </c>
      <c r="J77" s="574">
        <v>17</v>
      </c>
      <c r="K77" s="574">
        <v>66</v>
      </c>
      <c r="L77" s="574">
        <v>10</v>
      </c>
      <c r="M77" s="574">
        <v>0</v>
      </c>
      <c r="N77" s="574">
        <v>0</v>
      </c>
      <c r="O77" s="574">
        <v>0</v>
      </c>
      <c r="P77" s="574">
        <v>0</v>
      </c>
      <c r="Q77" s="574">
        <v>0</v>
      </c>
      <c r="R77" s="574">
        <v>0</v>
      </c>
      <c r="S77" s="574">
        <v>0</v>
      </c>
      <c r="T77" s="574">
        <v>0</v>
      </c>
      <c r="U77" s="574">
        <f t="shared" si="12"/>
        <v>665</v>
      </c>
      <c r="V77" s="187">
        <f t="shared" si="12"/>
        <v>138</v>
      </c>
      <c r="X77" s="189"/>
      <c r="Y77" s="479"/>
      <c r="Z77" s="480"/>
      <c r="AA77" s="480"/>
      <c r="AB77" s="480"/>
      <c r="AC77" s="480"/>
      <c r="AD77" s="480"/>
      <c r="AE77" s="480"/>
      <c r="AF77" s="480"/>
      <c r="AG77" s="480"/>
      <c r="AH77" s="480"/>
      <c r="AI77" s="480"/>
      <c r="AJ77" s="480"/>
      <c r="AK77" s="480"/>
      <c r="AL77" s="480"/>
      <c r="AM77" s="480"/>
      <c r="AN77" s="480"/>
      <c r="AO77" s="480"/>
      <c r="AP77" s="480"/>
      <c r="AQ77" s="480"/>
      <c r="AR77" s="485"/>
      <c r="AS77" s="479"/>
      <c r="AT77" s="450"/>
      <c r="AU77" s="450"/>
      <c r="AV77" s="450"/>
      <c r="AW77" s="450"/>
      <c r="AX77" s="450"/>
      <c r="AY77" s="450"/>
      <c r="AZ77" s="450"/>
      <c r="BA77" s="450"/>
      <c r="BB77" s="450"/>
      <c r="BC77" s="450"/>
      <c r="BD77" s="450"/>
      <c r="BE77" s="450"/>
      <c r="BF77" s="450"/>
      <c r="BG77" s="450"/>
      <c r="BH77" s="450"/>
      <c r="BI77" s="450"/>
      <c r="BJ77" s="450"/>
      <c r="BK77" s="450"/>
      <c r="BL77" s="485"/>
    </row>
    <row r="78" spans="1:64" ht="21" customHeight="1" x14ac:dyDescent="0.25">
      <c r="A78" s="181"/>
      <c r="B78" s="185" t="s">
        <v>195</v>
      </c>
      <c r="C78" s="574">
        <v>1554</v>
      </c>
      <c r="D78" s="574">
        <v>5711</v>
      </c>
      <c r="E78" s="574">
        <v>1069</v>
      </c>
      <c r="F78" s="574">
        <v>2253</v>
      </c>
      <c r="G78" s="574">
        <v>696</v>
      </c>
      <c r="H78" s="574">
        <v>1079</v>
      </c>
      <c r="I78" s="574">
        <v>955</v>
      </c>
      <c r="J78" s="574">
        <v>1277</v>
      </c>
      <c r="K78" s="574">
        <v>391</v>
      </c>
      <c r="L78" s="574">
        <v>1328</v>
      </c>
      <c r="M78" s="574">
        <v>440</v>
      </c>
      <c r="N78" s="574">
        <v>992</v>
      </c>
      <c r="O78" s="574">
        <v>359</v>
      </c>
      <c r="P78" s="574">
        <v>713</v>
      </c>
      <c r="Q78" s="574">
        <v>0</v>
      </c>
      <c r="R78" s="574">
        <v>0</v>
      </c>
      <c r="S78" s="574">
        <v>0</v>
      </c>
      <c r="T78" s="574">
        <v>0</v>
      </c>
      <c r="U78" s="574">
        <f t="shared" si="12"/>
        <v>5464</v>
      </c>
      <c r="V78" s="187">
        <f t="shared" si="12"/>
        <v>13353</v>
      </c>
      <c r="W78" s="1"/>
      <c r="X78" s="189"/>
      <c r="Y78" s="479"/>
      <c r="Z78" s="480"/>
      <c r="AA78" s="480"/>
      <c r="AB78" s="480"/>
      <c r="AC78" s="480"/>
      <c r="AD78" s="480"/>
      <c r="AE78" s="480"/>
      <c r="AF78" s="480"/>
      <c r="AG78" s="480"/>
      <c r="AH78" s="480"/>
      <c r="AI78" s="480"/>
      <c r="AJ78" s="480"/>
      <c r="AK78" s="480"/>
      <c r="AL78" s="480"/>
      <c r="AM78" s="480"/>
      <c r="AN78" s="480"/>
      <c r="AO78" s="480"/>
      <c r="AP78" s="480"/>
      <c r="AQ78" s="480"/>
      <c r="AS78" s="479"/>
      <c r="AT78" s="450"/>
      <c r="AU78" s="450"/>
      <c r="AV78" s="450"/>
      <c r="AW78" s="450"/>
      <c r="AX78" s="450"/>
      <c r="AY78" s="450"/>
      <c r="AZ78" s="450"/>
      <c r="BA78" s="450"/>
      <c r="BB78" s="450"/>
      <c r="BC78" s="450"/>
      <c r="BD78" s="450"/>
      <c r="BE78" s="450"/>
      <c r="BF78" s="450"/>
      <c r="BG78" s="450"/>
      <c r="BH78" s="450"/>
      <c r="BI78" s="450"/>
      <c r="BJ78" s="450"/>
      <c r="BK78" s="450"/>
    </row>
    <row r="79" spans="1:64" ht="25.5" customHeight="1" x14ac:dyDescent="0.25">
      <c r="A79" s="181" t="s">
        <v>196</v>
      </c>
      <c r="B79" s="190" t="s">
        <v>197</v>
      </c>
      <c r="C79" s="191">
        <v>379</v>
      </c>
      <c r="D79" s="191">
        <v>647</v>
      </c>
      <c r="E79" s="191">
        <v>55</v>
      </c>
      <c r="F79" s="191">
        <v>44</v>
      </c>
      <c r="G79" s="191">
        <v>11</v>
      </c>
      <c r="H79" s="191">
        <v>2</v>
      </c>
      <c r="I79" s="191">
        <v>0</v>
      </c>
      <c r="J79" s="191">
        <v>0</v>
      </c>
      <c r="K79" s="191">
        <v>0</v>
      </c>
      <c r="L79" s="191">
        <v>0</v>
      </c>
      <c r="M79" s="191">
        <v>0</v>
      </c>
      <c r="N79" s="191">
        <v>0</v>
      </c>
      <c r="O79" s="191">
        <v>0</v>
      </c>
      <c r="P79" s="191">
        <v>0</v>
      </c>
      <c r="Q79" s="191">
        <v>0</v>
      </c>
      <c r="R79" s="191">
        <v>0</v>
      </c>
      <c r="S79" s="191">
        <v>0</v>
      </c>
      <c r="T79" s="191">
        <v>0</v>
      </c>
      <c r="U79" s="191">
        <f t="shared" si="12"/>
        <v>445</v>
      </c>
      <c r="V79" s="192">
        <f t="shared" si="12"/>
        <v>693</v>
      </c>
      <c r="X79" s="189"/>
      <c r="Y79" s="479"/>
      <c r="Z79" s="480"/>
      <c r="AA79" s="480"/>
      <c r="AB79" s="480"/>
      <c r="AC79" s="480"/>
      <c r="AD79" s="480"/>
      <c r="AE79" s="480"/>
      <c r="AF79" s="480"/>
      <c r="AG79" s="480"/>
      <c r="AH79" s="480"/>
      <c r="AI79" s="480"/>
      <c r="AJ79" s="480"/>
      <c r="AK79" s="480"/>
      <c r="AL79" s="480"/>
      <c r="AM79" s="480"/>
      <c r="AN79" s="480"/>
      <c r="AO79" s="480"/>
      <c r="AP79" s="480"/>
      <c r="AQ79" s="480"/>
      <c r="AS79" s="479"/>
      <c r="AT79" s="450"/>
      <c r="AU79" s="450"/>
      <c r="AV79" s="450"/>
      <c r="AW79" s="450"/>
      <c r="AX79" s="450"/>
      <c r="AY79" s="450"/>
      <c r="AZ79" s="450"/>
      <c r="BA79" s="450"/>
      <c r="BB79" s="450"/>
      <c r="BC79" s="450"/>
      <c r="BD79" s="450"/>
      <c r="BE79" s="450"/>
      <c r="BF79" s="450"/>
      <c r="BG79" s="450"/>
      <c r="BH79" s="450"/>
      <c r="BI79" s="450"/>
      <c r="BJ79" s="450"/>
      <c r="BK79" s="450"/>
    </row>
    <row r="80" spans="1:64" ht="25.5" customHeight="1" x14ac:dyDescent="0.25">
      <c r="A80" s="181" t="s">
        <v>198</v>
      </c>
      <c r="B80" s="190" t="s">
        <v>199</v>
      </c>
      <c r="C80" s="191">
        <v>4</v>
      </c>
      <c r="D80" s="191">
        <v>1</v>
      </c>
      <c r="E80" s="191">
        <v>0</v>
      </c>
      <c r="F80" s="191">
        <v>0</v>
      </c>
      <c r="G80" s="191">
        <v>1</v>
      </c>
      <c r="H80" s="191">
        <v>0</v>
      </c>
      <c r="I80" s="191">
        <v>0</v>
      </c>
      <c r="J80" s="191">
        <v>0</v>
      </c>
      <c r="K80" s="191">
        <v>0</v>
      </c>
      <c r="L80" s="191">
        <v>0</v>
      </c>
      <c r="M80" s="191">
        <v>0</v>
      </c>
      <c r="N80" s="191">
        <v>0</v>
      </c>
      <c r="O80" s="191">
        <v>0</v>
      </c>
      <c r="P80" s="191">
        <v>0</v>
      </c>
      <c r="Q80" s="191">
        <v>0</v>
      </c>
      <c r="R80" s="191">
        <v>0</v>
      </c>
      <c r="S80" s="191">
        <v>0</v>
      </c>
      <c r="T80" s="191">
        <v>0</v>
      </c>
      <c r="U80" s="191">
        <f t="shared" si="12"/>
        <v>5</v>
      </c>
      <c r="V80" s="192">
        <f t="shared" si="12"/>
        <v>1</v>
      </c>
      <c r="X80" s="189"/>
      <c r="Y80" s="479"/>
      <c r="Z80" s="480"/>
      <c r="AA80" s="480"/>
      <c r="AB80" s="480"/>
      <c r="AC80" s="480"/>
      <c r="AD80" s="480"/>
      <c r="AE80" s="480"/>
      <c r="AF80" s="480"/>
      <c r="AG80" s="480"/>
      <c r="AH80" s="480"/>
      <c r="AI80" s="480"/>
      <c r="AJ80" s="480"/>
      <c r="AK80" s="480"/>
      <c r="AL80" s="480"/>
      <c r="AM80" s="480"/>
      <c r="AN80" s="480"/>
      <c r="AO80" s="480"/>
      <c r="AP80" s="480"/>
      <c r="AQ80" s="480"/>
      <c r="AS80" s="479"/>
      <c r="AT80" s="450"/>
      <c r="AU80" s="450"/>
      <c r="AV80" s="450"/>
      <c r="AW80" s="450"/>
      <c r="AX80" s="450"/>
      <c r="AY80" s="450"/>
      <c r="AZ80" s="450"/>
      <c r="BA80" s="450"/>
      <c r="BB80" s="450"/>
      <c r="BC80" s="450"/>
      <c r="BD80" s="450"/>
      <c r="BE80" s="450"/>
      <c r="BF80" s="450"/>
      <c r="BG80" s="450"/>
      <c r="BH80" s="450"/>
      <c r="BI80" s="450"/>
      <c r="BJ80" s="450"/>
      <c r="BK80" s="450"/>
    </row>
    <row r="81" spans="1:43" ht="25.5" customHeight="1" thickBot="1" x14ac:dyDescent="0.3">
      <c r="A81" s="199" t="s">
        <v>9</v>
      </c>
      <c r="B81" s="200"/>
      <c r="C81" s="201">
        <f t="shared" ref="C81:T81" si="14">C80+C79+C75+C72+C68+C67+C66+C61+C55+C54+C53+C48+C47+C43+C39+C35+C34+C14+C13+C9+C38</f>
        <v>92609</v>
      </c>
      <c r="D81" s="201">
        <f t="shared" si="14"/>
        <v>37118</v>
      </c>
      <c r="E81" s="201">
        <f t="shared" si="14"/>
        <v>87395</v>
      </c>
      <c r="F81" s="201">
        <f t="shared" si="14"/>
        <v>28864</v>
      </c>
      <c r="G81" s="201">
        <f t="shared" si="14"/>
        <v>105226</v>
      </c>
      <c r="H81" s="201">
        <f t="shared" si="14"/>
        <v>30886</v>
      </c>
      <c r="I81" s="201">
        <f t="shared" si="14"/>
        <v>150615</v>
      </c>
      <c r="J81" s="201">
        <f t="shared" si="14"/>
        <v>54092</v>
      </c>
      <c r="K81" s="201">
        <f t="shared" si="14"/>
        <v>102048</v>
      </c>
      <c r="L81" s="201">
        <f t="shared" si="14"/>
        <v>66566</v>
      </c>
      <c r="M81" s="201">
        <f t="shared" si="14"/>
        <v>96612</v>
      </c>
      <c r="N81" s="201">
        <f t="shared" si="14"/>
        <v>66246</v>
      </c>
      <c r="O81" s="201">
        <f t="shared" si="14"/>
        <v>103225</v>
      </c>
      <c r="P81" s="201">
        <f t="shared" si="14"/>
        <v>58740</v>
      </c>
      <c r="Q81" s="201">
        <f t="shared" si="14"/>
        <v>56357</v>
      </c>
      <c r="R81" s="201">
        <f t="shared" si="14"/>
        <v>39265</v>
      </c>
      <c r="S81" s="201">
        <f t="shared" si="14"/>
        <v>64373</v>
      </c>
      <c r="T81" s="201">
        <f t="shared" si="14"/>
        <v>28178</v>
      </c>
      <c r="U81" s="201">
        <f>C81+E81+G81+I81+K81+M81+O81+Q81+S81</f>
        <v>858460</v>
      </c>
      <c r="V81" s="202">
        <f>D81+F81+H81+J81+L81+N81+P81+R81+T81</f>
        <v>409955</v>
      </c>
      <c r="W81" s="565"/>
      <c r="X81" s="1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J81" s="479"/>
      <c r="AK81" s="479"/>
      <c r="AL81" s="479"/>
      <c r="AM81" s="479"/>
      <c r="AN81" s="479"/>
      <c r="AO81" s="479"/>
      <c r="AP81" s="479"/>
      <c r="AQ81" s="479"/>
    </row>
    <row r="82" spans="1:43" ht="15" customHeight="1" x14ac:dyDescent="0.25">
      <c r="W82" s="1"/>
      <c r="X82" s="1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J82" s="479"/>
      <c r="AK82" s="479"/>
      <c r="AL82" s="479"/>
      <c r="AM82" s="479"/>
      <c r="AN82" s="479"/>
      <c r="AO82" s="479"/>
      <c r="AP82" s="479"/>
      <c r="AQ82" s="479"/>
    </row>
    <row r="83" spans="1:43" x14ac:dyDescent="0.25">
      <c r="W83" s="1"/>
      <c r="X83" s="1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J83" s="479"/>
      <c r="AK83" s="479"/>
      <c r="AL83" s="479"/>
      <c r="AM83" s="479"/>
      <c r="AN83" s="479"/>
      <c r="AO83" s="479"/>
      <c r="AP83" s="479"/>
      <c r="AQ83" s="479"/>
    </row>
    <row r="84" spans="1:43" x14ac:dyDescent="0.25">
      <c r="C84" s="342"/>
      <c r="D84" s="342"/>
      <c r="E84" s="342"/>
      <c r="F84" s="342"/>
      <c r="G84" s="342"/>
      <c r="H84" s="342"/>
      <c r="I84" s="342"/>
      <c r="J84" s="342"/>
      <c r="K84" s="342"/>
      <c r="L84" s="342"/>
      <c r="M84" s="342"/>
      <c r="N84" s="342"/>
      <c r="O84" s="342"/>
      <c r="P84" s="342"/>
      <c r="Q84" s="342"/>
      <c r="R84" s="342"/>
      <c r="S84" s="342"/>
      <c r="T84" s="342"/>
      <c r="W84" s="1"/>
      <c r="X84" s="1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J84" s="479"/>
      <c r="AK84" s="479"/>
      <c r="AL84" s="479"/>
      <c r="AM84" s="479"/>
      <c r="AN84" s="479"/>
      <c r="AO84" s="479"/>
      <c r="AP84" s="479"/>
      <c r="AQ84" s="479"/>
    </row>
    <row r="85" spans="1:43" x14ac:dyDescent="0.25">
      <c r="W85" s="1"/>
      <c r="X85" s="1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J85" s="479"/>
      <c r="AK85" s="479"/>
      <c r="AL85" s="479"/>
      <c r="AM85" s="479"/>
      <c r="AN85" s="479"/>
      <c r="AO85" s="479"/>
      <c r="AP85" s="479"/>
      <c r="AQ85" s="479"/>
    </row>
    <row r="86" spans="1:43" x14ac:dyDescent="0.25">
      <c r="W86" s="1"/>
      <c r="X86" s="1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J86" s="479"/>
      <c r="AK86" s="479"/>
      <c r="AL86" s="479"/>
      <c r="AM86" s="479"/>
      <c r="AN86" s="479"/>
      <c r="AO86" s="479"/>
      <c r="AP86" s="479"/>
      <c r="AQ86" s="479"/>
    </row>
    <row r="87" spans="1:43" x14ac:dyDescent="0.25">
      <c r="AJ87" s="479"/>
      <c r="AK87" s="479"/>
      <c r="AL87" s="479"/>
      <c r="AM87" s="479"/>
      <c r="AN87" s="479"/>
      <c r="AO87" s="479"/>
      <c r="AP87" s="479"/>
      <c r="AQ87" s="479"/>
    </row>
    <row r="88" spans="1:43" x14ac:dyDescent="0.25">
      <c r="AJ88" s="479"/>
      <c r="AK88" s="479"/>
      <c r="AL88" s="479"/>
      <c r="AM88" s="479"/>
      <c r="AN88" s="479"/>
      <c r="AO88" s="479"/>
      <c r="AP88" s="479"/>
      <c r="AQ88" s="479"/>
    </row>
    <row r="89" spans="1:43" x14ac:dyDescent="0.25">
      <c r="AJ89" s="479"/>
      <c r="AK89" s="479"/>
      <c r="AL89" s="479"/>
      <c r="AM89" s="479"/>
      <c r="AN89" s="479"/>
      <c r="AO89" s="479"/>
      <c r="AP89" s="479"/>
      <c r="AQ89" s="479"/>
    </row>
    <row r="90" spans="1:43" x14ac:dyDescent="0.25">
      <c r="AJ90" s="479"/>
      <c r="AK90" s="479"/>
      <c r="AL90" s="479"/>
      <c r="AM90" s="479"/>
      <c r="AN90" s="479"/>
      <c r="AO90" s="479"/>
      <c r="AP90" s="479"/>
      <c r="AQ90" s="479"/>
    </row>
    <row r="91" spans="1:43" x14ac:dyDescent="0.25">
      <c r="AJ91" s="479"/>
      <c r="AK91" s="479"/>
      <c r="AL91" s="479"/>
      <c r="AM91" s="479"/>
      <c r="AN91" s="479"/>
      <c r="AO91" s="479"/>
      <c r="AP91" s="479"/>
      <c r="AQ91" s="479"/>
    </row>
    <row r="92" spans="1:43" x14ac:dyDescent="0.25">
      <c r="AJ92" s="479"/>
      <c r="AK92" s="479"/>
      <c r="AL92" s="479"/>
      <c r="AM92" s="479"/>
      <c r="AN92" s="479"/>
      <c r="AO92" s="479"/>
      <c r="AP92" s="479"/>
      <c r="AQ92" s="479"/>
    </row>
    <row r="93" spans="1:43" x14ac:dyDescent="0.25">
      <c r="AJ93" s="479"/>
      <c r="AK93" s="479"/>
      <c r="AL93" s="479"/>
      <c r="AM93" s="479"/>
      <c r="AN93" s="479"/>
      <c r="AO93" s="479"/>
      <c r="AP93" s="479"/>
      <c r="AQ93" s="479"/>
    </row>
    <row r="94" spans="1:43" x14ac:dyDescent="0.25">
      <c r="AJ94" s="479"/>
      <c r="AK94" s="479"/>
      <c r="AL94" s="479"/>
      <c r="AM94" s="479"/>
      <c r="AN94" s="479"/>
      <c r="AO94" s="479"/>
      <c r="AP94" s="479"/>
      <c r="AQ94" s="479"/>
    </row>
    <row r="95" spans="1:43" x14ac:dyDescent="0.25">
      <c r="AJ95" s="479"/>
      <c r="AK95" s="479"/>
      <c r="AL95" s="479"/>
      <c r="AM95" s="479"/>
      <c r="AN95" s="479"/>
      <c r="AO95" s="479"/>
      <c r="AP95" s="479"/>
      <c r="AQ95" s="479"/>
    </row>
    <row r="96" spans="1:43" x14ac:dyDescent="0.25">
      <c r="AJ96" s="479"/>
      <c r="AK96" s="479"/>
      <c r="AL96" s="479"/>
      <c r="AM96" s="479"/>
      <c r="AN96" s="479"/>
      <c r="AO96" s="479"/>
      <c r="AP96" s="479"/>
      <c r="AQ96" s="479"/>
    </row>
    <row r="97" spans="36:43" x14ac:dyDescent="0.25">
      <c r="AJ97" s="479"/>
      <c r="AK97" s="479"/>
      <c r="AL97" s="479"/>
      <c r="AM97" s="479"/>
      <c r="AN97" s="479"/>
      <c r="AO97" s="479"/>
      <c r="AP97" s="479"/>
      <c r="AQ97" s="479"/>
    </row>
  </sheetData>
  <mergeCells count="16"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I7:J7"/>
    <mergeCell ref="K7:L7"/>
    <mergeCell ref="M7:N7"/>
    <mergeCell ref="O7:P7"/>
    <mergeCell ref="Q7:R7"/>
  </mergeCells>
  <printOptions horizontalCentered="1"/>
  <pageMargins left="0.39370078740157483" right="0.39370078740157483" top="0.78740157480314965" bottom="0.70866141732283472" header="0.31496062992125984" footer="0.31496062992125984"/>
  <pageSetup paperSize="9" scale="50" fitToHeight="2" orientation="landscape" horizontalDpi="4294967292" verticalDpi="4294967292" r:id="rId1"/>
  <headerFooter alignWithMargins="0"/>
  <rowBreaks count="1" manualBreakCount="1">
    <brk id="42" max="21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BL97"/>
  <sheetViews>
    <sheetView view="pageBreakPreview" zoomScale="82" zoomScaleNormal="75" zoomScaleSheetLayoutView="82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63.6640625" style="343" customWidth="1"/>
    <col min="3" max="20" width="9.6640625" style="136" customWidth="1"/>
    <col min="21" max="22" width="10.33203125" style="136" customWidth="1"/>
    <col min="23" max="24" width="26.33203125" style="136" customWidth="1"/>
    <col min="25" max="25" width="4.88671875" style="406" customWidth="1"/>
    <col min="26" max="26" width="7.5546875" style="406" customWidth="1"/>
    <col min="27" max="27" width="7.33203125" style="406" customWidth="1"/>
    <col min="28" max="28" width="5.33203125" style="406" customWidth="1"/>
    <col min="29" max="29" width="7.33203125" style="406" customWidth="1"/>
    <col min="30" max="30" width="5.33203125" style="406" customWidth="1"/>
    <col min="31" max="31" width="7.33203125" style="406" customWidth="1"/>
    <col min="32" max="32" width="5.33203125" style="406" customWidth="1"/>
    <col min="33" max="33" width="7.33203125" style="406" customWidth="1"/>
    <col min="34" max="34" width="5.33203125" style="406" customWidth="1"/>
    <col min="35" max="35" width="7.33203125" style="463" customWidth="1"/>
    <col min="36" max="36" width="6.33203125" style="463" customWidth="1"/>
    <col min="37" max="37" width="7.33203125" style="463" customWidth="1"/>
    <col min="38" max="38" width="6.33203125" style="463" customWidth="1"/>
    <col min="39" max="39" width="7.33203125" style="463" customWidth="1"/>
    <col min="40" max="40" width="6.33203125" style="463" customWidth="1"/>
    <col min="41" max="41" width="7.33203125" style="463" customWidth="1"/>
    <col min="42" max="42" width="6.33203125" style="463" customWidth="1"/>
    <col min="43" max="43" width="7.33203125" style="463" customWidth="1"/>
    <col min="44" max="44" width="14.6640625" style="463" customWidth="1"/>
    <col min="45" max="45" width="4.88671875" style="463" customWidth="1"/>
    <col min="46" max="46" width="9.109375" style="463" customWidth="1"/>
    <col min="47" max="47" width="7.33203125" style="463" customWidth="1"/>
    <col min="48" max="48" width="5.33203125" style="463" customWidth="1"/>
    <col min="49" max="49" width="7.33203125" style="463" customWidth="1"/>
    <col min="50" max="50" width="5.33203125" style="463" customWidth="1"/>
    <col min="51" max="51" width="7.33203125" style="463" customWidth="1"/>
    <col min="52" max="52" width="5.33203125" style="463" customWidth="1"/>
    <col min="53" max="53" width="7.33203125" style="463" customWidth="1"/>
    <col min="54" max="54" width="5.33203125" style="463" customWidth="1"/>
    <col min="55" max="55" width="7.33203125" style="463" customWidth="1"/>
    <col min="56" max="56" width="5.33203125" style="463" customWidth="1"/>
    <col min="57" max="57" width="7.33203125" style="463" customWidth="1"/>
    <col min="58" max="58" width="5.33203125" style="463" customWidth="1"/>
    <col min="59" max="59" width="7.33203125" style="463" customWidth="1"/>
    <col min="60" max="60" width="5.33203125" style="463" customWidth="1"/>
    <col min="61" max="61" width="7.33203125" style="463" customWidth="1"/>
    <col min="62" max="62" width="5.33203125" style="463" customWidth="1"/>
    <col min="63" max="63" width="7.33203125" style="463" customWidth="1"/>
    <col min="64" max="64" width="26.33203125" style="463" customWidth="1"/>
    <col min="65" max="16384" width="26.33203125" style="1"/>
  </cols>
  <sheetData>
    <row r="1" spans="1:64" s="344" customFormat="1" ht="33" customHeight="1" x14ac:dyDescent="0.25">
      <c r="A1" s="781" t="str">
        <f>"Indeling van de werknemers op "&amp;Feuil1!A7&amp;" "&amp;Feuil1!A8&amp;" naar activiteitstak en naar dimensieklasse van de vestigingseenheden"</f>
        <v>Indeling van de werknemers op 31 december 2023 naar activiteitstak en naar dimensieklasse van de vestigingseenheden</v>
      </c>
      <c r="B1" s="782"/>
      <c r="C1" s="782"/>
      <c r="D1" s="782"/>
      <c r="E1" s="782"/>
      <c r="F1" s="782"/>
      <c r="G1" s="782"/>
      <c r="H1" s="782"/>
      <c r="I1" s="782"/>
      <c r="J1" s="782"/>
      <c r="K1" s="782"/>
      <c r="L1" s="782"/>
      <c r="M1" s="782"/>
      <c r="N1" s="782"/>
      <c r="O1" s="782"/>
      <c r="P1" s="782"/>
      <c r="Q1" s="782"/>
      <c r="R1" s="782"/>
      <c r="S1" s="782"/>
      <c r="T1" s="782"/>
      <c r="U1" s="782"/>
      <c r="V1" s="782"/>
      <c r="Y1" s="487"/>
      <c r="Z1" s="487"/>
      <c r="AA1" s="487"/>
      <c r="AB1" s="487"/>
      <c r="AC1" s="487"/>
      <c r="AD1" s="487"/>
      <c r="AE1" s="487"/>
      <c r="AF1" s="487"/>
      <c r="AG1" s="487"/>
      <c r="AH1" s="487"/>
      <c r="AI1" s="487"/>
      <c r="AJ1" s="487"/>
      <c r="AK1" s="487"/>
      <c r="AL1" s="487"/>
      <c r="AM1" s="487"/>
      <c r="AN1" s="487"/>
      <c r="AO1" s="487"/>
      <c r="AP1" s="487"/>
      <c r="AQ1" s="487"/>
      <c r="AR1" s="487"/>
      <c r="AS1" s="487"/>
      <c r="AT1" s="487"/>
      <c r="AU1" s="487"/>
      <c r="AV1" s="487"/>
      <c r="AW1" s="487"/>
      <c r="AX1" s="487"/>
      <c r="AY1" s="487"/>
      <c r="AZ1" s="487"/>
      <c r="BA1" s="487"/>
      <c r="BB1" s="487"/>
      <c r="BC1" s="487"/>
      <c r="BD1" s="487"/>
      <c r="BE1" s="487"/>
      <c r="BF1" s="487"/>
      <c r="BG1" s="487"/>
      <c r="BH1" s="487"/>
      <c r="BI1" s="487"/>
      <c r="BJ1" s="487"/>
      <c r="BK1" s="487"/>
      <c r="BL1" s="487"/>
    </row>
    <row r="2" spans="1:64" s="345" customFormat="1" ht="21.9" customHeight="1" x14ac:dyDescent="0.25">
      <c r="A2" s="783" t="s">
        <v>27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784"/>
      <c r="Y2" s="488"/>
      <c r="Z2" s="488"/>
      <c r="AA2" s="488"/>
      <c r="AB2" s="488"/>
      <c r="AC2" s="488"/>
      <c r="AD2" s="488"/>
      <c r="AE2" s="488"/>
      <c r="AF2" s="488"/>
      <c r="AG2" s="488"/>
      <c r="AH2" s="488"/>
      <c r="AI2" s="488"/>
      <c r="AJ2" s="488"/>
      <c r="AK2" s="488"/>
      <c r="AL2" s="488"/>
      <c r="AM2" s="488"/>
      <c r="AN2" s="488"/>
      <c r="AO2" s="488"/>
      <c r="AP2" s="488"/>
      <c r="AQ2" s="488"/>
      <c r="AR2" s="488"/>
      <c r="AS2" s="488"/>
      <c r="AT2" s="488"/>
      <c r="AU2" s="488"/>
      <c r="AV2" s="488"/>
      <c r="AW2" s="488"/>
      <c r="AX2" s="488"/>
      <c r="AY2" s="488"/>
      <c r="AZ2" s="488"/>
      <c r="BA2" s="488"/>
      <c r="BB2" s="488"/>
      <c r="BC2" s="488"/>
      <c r="BD2" s="488"/>
      <c r="BE2" s="488"/>
      <c r="BF2" s="488"/>
      <c r="BG2" s="488"/>
      <c r="BH2" s="488"/>
      <c r="BI2" s="488"/>
      <c r="BJ2" s="488"/>
      <c r="BK2" s="488"/>
      <c r="BL2" s="488"/>
    </row>
    <row r="3" spans="1:64" s="345" customFormat="1" ht="21.9" customHeight="1" x14ac:dyDescent="0.25">
      <c r="A3" s="783" t="s">
        <v>4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Y3" s="488"/>
      <c r="Z3" s="488"/>
      <c r="AA3" s="488"/>
      <c r="AB3" s="488"/>
      <c r="AC3" s="488"/>
      <c r="AD3" s="488"/>
      <c r="AE3" s="488"/>
      <c r="AF3" s="488"/>
      <c r="AG3" s="488"/>
      <c r="AH3" s="488"/>
      <c r="AI3" s="488"/>
      <c r="AJ3" s="488"/>
      <c r="AK3" s="488"/>
      <c r="AL3" s="488"/>
      <c r="AM3" s="488"/>
      <c r="AN3" s="488"/>
      <c r="AO3" s="488"/>
      <c r="AP3" s="488"/>
      <c r="AQ3" s="488"/>
      <c r="AR3" s="488"/>
      <c r="AS3" s="488"/>
      <c r="AT3" s="488"/>
      <c r="AU3" s="488"/>
      <c r="AV3" s="488"/>
      <c r="AW3" s="488"/>
      <c r="AX3" s="488"/>
      <c r="AY3" s="488"/>
      <c r="AZ3" s="488"/>
      <c r="BA3" s="488"/>
      <c r="BB3" s="488"/>
      <c r="BC3" s="488"/>
      <c r="BD3" s="488"/>
      <c r="BE3" s="488"/>
      <c r="BF3" s="488"/>
      <c r="BG3" s="488"/>
      <c r="BH3" s="488"/>
      <c r="BI3" s="488"/>
      <c r="BJ3" s="488"/>
      <c r="BK3" s="488"/>
      <c r="BL3" s="488"/>
    </row>
    <row r="4" spans="1:64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Y4" s="462"/>
      <c r="Z4" s="462"/>
      <c r="AA4" s="462"/>
      <c r="AB4" s="462"/>
      <c r="AC4" s="462"/>
      <c r="AD4" s="462"/>
      <c r="AE4" s="462"/>
      <c r="AF4" s="462"/>
      <c r="AG4" s="462"/>
      <c r="AH4" s="462"/>
      <c r="AI4" s="462"/>
      <c r="AJ4" s="462"/>
      <c r="AK4" s="462"/>
      <c r="AL4" s="462"/>
      <c r="AM4" s="462"/>
      <c r="AN4" s="462"/>
      <c r="AO4" s="462"/>
      <c r="AP4" s="462"/>
      <c r="AQ4" s="462"/>
      <c r="AR4" s="462"/>
      <c r="AS4" s="462"/>
      <c r="AT4" s="462"/>
      <c r="AU4" s="462"/>
      <c r="AV4" s="462"/>
      <c r="AW4" s="462"/>
      <c r="AX4" s="462"/>
      <c r="AY4" s="462"/>
      <c r="AZ4" s="462"/>
      <c r="BA4" s="462"/>
      <c r="BB4" s="462"/>
      <c r="BC4" s="462"/>
      <c r="BD4" s="462"/>
      <c r="BE4" s="462"/>
      <c r="BF4" s="462"/>
      <c r="BG4" s="462"/>
      <c r="BH4" s="462"/>
      <c r="BI4" s="462"/>
      <c r="BJ4" s="462"/>
      <c r="BK4" s="462"/>
      <c r="BL4" s="462"/>
    </row>
    <row r="5" spans="1:64" s="313" customFormat="1" ht="18.899999999999999" customHeight="1" thickBot="1" x14ac:dyDescent="0.35">
      <c r="A5" s="768" t="s">
        <v>247</v>
      </c>
      <c r="B5" s="769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V5" s="317"/>
      <c r="Y5" s="462"/>
      <c r="Z5" s="462"/>
      <c r="AA5" s="462"/>
      <c r="AB5" s="462"/>
      <c r="AC5" s="462"/>
      <c r="AD5" s="462"/>
      <c r="AE5" s="462"/>
      <c r="AF5" s="462"/>
      <c r="AG5" s="462"/>
      <c r="AH5" s="462"/>
      <c r="AI5" s="462"/>
      <c r="AJ5" s="462"/>
      <c r="AK5" s="462"/>
      <c r="AL5" s="462"/>
      <c r="AM5" s="462"/>
      <c r="AN5" s="462"/>
      <c r="AO5" s="462"/>
      <c r="AP5" s="462"/>
      <c r="AQ5" s="462"/>
      <c r="AR5" s="462"/>
      <c r="AS5" s="462"/>
      <c r="AT5" s="462"/>
      <c r="AU5" s="462"/>
      <c r="AV5" s="462"/>
      <c r="AW5" s="462"/>
      <c r="AX5" s="462"/>
      <c r="AY5" s="462"/>
      <c r="AZ5" s="462"/>
      <c r="BA5" s="462"/>
      <c r="BB5" s="462"/>
      <c r="BC5" s="462"/>
      <c r="BD5" s="462"/>
      <c r="BE5" s="462"/>
      <c r="BF5" s="462"/>
      <c r="BG5" s="462"/>
      <c r="BH5" s="462"/>
      <c r="BI5" s="462"/>
      <c r="BJ5" s="462"/>
      <c r="BK5" s="462"/>
      <c r="BL5" s="462"/>
    </row>
    <row r="6" spans="1:64" s="313" customFormat="1" ht="27.9" customHeight="1" x14ac:dyDescent="0.3">
      <c r="A6" s="785" t="s">
        <v>106</v>
      </c>
      <c r="B6" s="786"/>
      <c r="C6" s="791" t="s">
        <v>243</v>
      </c>
      <c r="D6" s="792"/>
      <c r="E6" s="793"/>
      <c r="F6" s="793"/>
      <c r="G6" s="793"/>
      <c r="H6" s="793"/>
      <c r="I6" s="793"/>
      <c r="J6" s="793"/>
      <c r="K6" s="793"/>
      <c r="L6" s="793"/>
      <c r="M6" s="793"/>
      <c r="N6" s="793"/>
      <c r="O6" s="793"/>
      <c r="P6" s="793"/>
      <c r="Q6" s="793"/>
      <c r="R6" s="793"/>
      <c r="S6" s="793"/>
      <c r="T6" s="794"/>
      <c r="U6" s="791" t="s">
        <v>9</v>
      </c>
      <c r="V6" s="795"/>
      <c r="Y6" s="462"/>
      <c r="Z6" s="462"/>
      <c r="AA6" s="462"/>
      <c r="AB6" s="462"/>
      <c r="AC6" s="462"/>
      <c r="AD6" s="462"/>
      <c r="AE6" s="462"/>
      <c r="AF6" s="462"/>
      <c r="AG6" s="462"/>
      <c r="AH6" s="462"/>
      <c r="AI6" s="462"/>
      <c r="AJ6" s="462"/>
      <c r="AK6" s="462"/>
      <c r="AL6" s="462"/>
      <c r="AM6" s="462"/>
      <c r="AN6" s="462"/>
      <c r="AO6" s="462"/>
      <c r="AP6" s="462"/>
      <c r="AQ6" s="462"/>
      <c r="AR6" s="462"/>
      <c r="AS6" s="462"/>
      <c r="AT6" s="462"/>
      <c r="AU6" s="462"/>
      <c r="AV6" s="462"/>
      <c r="AW6" s="462"/>
      <c r="AX6" s="462"/>
      <c r="AY6" s="462"/>
      <c r="AZ6" s="462"/>
      <c r="BA6" s="462"/>
      <c r="BB6" s="462"/>
      <c r="BC6" s="462"/>
      <c r="BD6" s="462"/>
      <c r="BE6" s="462"/>
      <c r="BF6" s="462"/>
      <c r="BG6" s="462"/>
      <c r="BH6" s="462"/>
      <c r="BI6" s="462"/>
      <c r="BJ6" s="462"/>
      <c r="BK6" s="462"/>
      <c r="BL6" s="462"/>
    </row>
    <row r="7" spans="1:64" ht="45" customHeight="1" x14ac:dyDescent="0.25">
      <c r="A7" s="787"/>
      <c r="B7" s="788"/>
      <c r="C7" s="798" t="s">
        <v>18</v>
      </c>
      <c r="D7" s="799"/>
      <c r="E7" s="798" t="s">
        <v>244</v>
      </c>
      <c r="F7" s="799"/>
      <c r="G7" s="798" t="s">
        <v>235</v>
      </c>
      <c r="H7" s="799"/>
      <c r="I7" s="798" t="s">
        <v>236</v>
      </c>
      <c r="J7" s="799"/>
      <c r="K7" s="798" t="s">
        <v>237</v>
      </c>
      <c r="L7" s="799"/>
      <c r="M7" s="798" t="s">
        <v>238</v>
      </c>
      <c r="N7" s="799"/>
      <c r="O7" s="798" t="s">
        <v>239</v>
      </c>
      <c r="P7" s="799"/>
      <c r="Q7" s="798" t="s">
        <v>240</v>
      </c>
      <c r="R7" s="799"/>
      <c r="S7" s="798" t="s">
        <v>241</v>
      </c>
      <c r="T7" s="801"/>
      <c r="U7" s="796"/>
      <c r="V7" s="797"/>
      <c r="W7" s="1"/>
      <c r="X7" s="1"/>
      <c r="Y7" s="463"/>
      <c r="Z7" s="463"/>
      <c r="AA7" s="463"/>
      <c r="AB7" s="463"/>
      <c r="AC7" s="463"/>
      <c r="AD7" s="463"/>
      <c r="AE7" s="463"/>
      <c r="AF7" s="463"/>
      <c r="AG7" s="463"/>
      <c r="AH7" s="463"/>
    </row>
    <row r="8" spans="1:64" ht="35.1" customHeight="1" x14ac:dyDescent="0.25">
      <c r="A8" s="789"/>
      <c r="B8" s="790"/>
      <c r="C8" s="346" t="s">
        <v>7</v>
      </c>
      <c r="D8" s="347" t="s">
        <v>8</v>
      </c>
      <c r="E8" s="346" t="s">
        <v>7</v>
      </c>
      <c r="F8" s="347" t="s">
        <v>8</v>
      </c>
      <c r="G8" s="346" t="s">
        <v>7</v>
      </c>
      <c r="H8" s="347" t="s">
        <v>8</v>
      </c>
      <c r="I8" s="346" t="s">
        <v>7</v>
      </c>
      <c r="J8" s="347" t="s">
        <v>8</v>
      </c>
      <c r="K8" s="346" t="s">
        <v>7</v>
      </c>
      <c r="L8" s="347" t="s">
        <v>8</v>
      </c>
      <c r="M8" s="346" t="s">
        <v>7</v>
      </c>
      <c r="N8" s="347" t="s">
        <v>8</v>
      </c>
      <c r="O8" s="346" t="s">
        <v>7</v>
      </c>
      <c r="P8" s="347" t="s">
        <v>8</v>
      </c>
      <c r="Q8" s="346" t="s">
        <v>7</v>
      </c>
      <c r="R8" s="347" t="s">
        <v>8</v>
      </c>
      <c r="S8" s="346" t="s">
        <v>7</v>
      </c>
      <c r="T8" s="347" t="s">
        <v>8</v>
      </c>
      <c r="U8" s="346" t="s">
        <v>7</v>
      </c>
      <c r="V8" s="348" t="s">
        <v>8</v>
      </c>
      <c r="W8" s="1"/>
      <c r="X8" s="1"/>
      <c r="Y8" s="463"/>
      <c r="Z8" s="463"/>
      <c r="AA8" s="463"/>
      <c r="AB8" s="463"/>
      <c r="AC8" s="463"/>
      <c r="AD8" s="463"/>
      <c r="AE8" s="463"/>
      <c r="AF8" s="463"/>
      <c r="AG8" s="463"/>
      <c r="AH8" s="463"/>
    </row>
    <row r="9" spans="1:64" s="323" customFormat="1" ht="25.5" customHeight="1" x14ac:dyDescent="0.25">
      <c r="A9" s="181" t="s">
        <v>107</v>
      </c>
      <c r="B9" s="182" t="s">
        <v>108</v>
      </c>
      <c r="C9" s="183">
        <f>SUM(C10:C12)</f>
        <v>237</v>
      </c>
      <c r="D9" s="183">
        <f t="shared" ref="D9:T9" si="0">SUM(D10:D12)</f>
        <v>359</v>
      </c>
      <c r="E9" s="183">
        <f t="shared" si="0"/>
        <v>147</v>
      </c>
      <c r="F9" s="183">
        <f t="shared" si="0"/>
        <v>240</v>
      </c>
      <c r="G9" s="183">
        <f t="shared" si="0"/>
        <v>196</v>
      </c>
      <c r="H9" s="183">
        <f t="shared" si="0"/>
        <v>250</v>
      </c>
      <c r="I9" s="183">
        <f t="shared" si="0"/>
        <v>293</v>
      </c>
      <c r="J9" s="183">
        <f t="shared" si="0"/>
        <v>287</v>
      </c>
      <c r="K9" s="183">
        <f t="shared" si="0"/>
        <v>140</v>
      </c>
      <c r="L9" s="183">
        <f t="shared" si="0"/>
        <v>102</v>
      </c>
      <c r="M9" s="183">
        <f t="shared" si="0"/>
        <v>75</v>
      </c>
      <c r="N9" s="183">
        <f t="shared" si="0"/>
        <v>65</v>
      </c>
      <c r="O9" s="183">
        <f t="shared" si="0"/>
        <v>68</v>
      </c>
      <c r="P9" s="183">
        <f t="shared" si="0"/>
        <v>74</v>
      </c>
      <c r="Q9" s="183">
        <f t="shared" si="0"/>
        <v>0</v>
      </c>
      <c r="R9" s="183">
        <f t="shared" si="0"/>
        <v>0</v>
      </c>
      <c r="S9" s="183">
        <f t="shared" si="0"/>
        <v>0</v>
      </c>
      <c r="T9" s="183">
        <f t="shared" si="0"/>
        <v>0</v>
      </c>
      <c r="U9" s="183">
        <f>C9+E9+G9+I9+K9+M9+O9+Q9+S9</f>
        <v>1156</v>
      </c>
      <c r="V9" s="184">
        <f>D9+F9+H9+J9+L9+N9+P9+R9+T9</f>
        <v>1377</v>
      </c>
      <c r="X9" s="324"/>
      <c r="Y9" s="465"/>
      <c r="Z9" s="464"/>
      <c r="AA9" s="464"/>
      <c r="AB9" s="464"/>
      <c r="AC9" s="464"/>
      <c r="AD9" s="464"/>
      <c r="AE9" s="464"/>
      <c r="AF9" s="464"/>
      <c r="AG9" s="464"/>
      <c r="AH9" s="464"/>
      <c r="AI9" s="464"/>
      <c r="AJ9" s="464"/>
      <c r="AK9" s="464"/>
      <c r="AL9" s="464"/>
      <c r="AM9" s="464"/>
      <c r="AN9" s="464"/>
      <c r="AO9" s="464"/>
      <c r="AP9" s="464"/>
      <c r="AQ9" s="464"/>
      <c r="AR9" s="464"/>
      <c r="AS9" s="465"/>
      <c r="AT9" s="464"/>
      <c r="AU9" s="464"/>
      <c r="AV9" s="464"/>
      <c r="AW9" s="464"/>
      <c r="AX9" s="464"/>
      <c r="AY9" s="464"/>
      <c r="AZ9" s="464"/>
      <c r="BA9" s="464"/>
      <c r="BB9" s="464"/>
      <c r="BC9" s="464"/>
      <c r="BD9" s="464"/>
      <c r="BE9" s="464"/>
      <c r="BF9" s="464"/>
      <c r="BG9" s="464"/>
      <c r="BH9" s="464"/>
      <c r="BI9" s="464"/>
      <c r="BJ9" s="464"/>
      <c r="BK9" s="464"/>
      <c r="BL9" s="464"/>
    </row>
    <row r="10" spans="1:64" ht="21" customHeight="1" x14ac:dyDescent="0.25">
      <c r="A10" s="181"/>
      <c r="B10" s="185" t="s">
        <v>109</v>
      </c>
      <c r="C10" s="574">
        <v>199</v>
      </c>
      <c r="D10" s="574">
        <v>316</v>
      </c>
      <c r="E10" s="574">
        <v>129</v>
      </c>
      <c r="F10" s="574">
        <v>220</v>
      </c>
      <c r="G10" s="574">
        <v>176</v>
      </c>
      <c r="H10" s="574">
        <v>231</v>
      </c>
      <c r="I10" s="574">
        <v>282</v>
      </c>
      <c r="J10" s="574">
        <v>281</v>
      </c>
      <c r="K10" s="574">
        <v>140</v>
      </c>
      <c r="L10" s="574">
        <v>102</v>
      </c>
      <c r="M10" s="574">
        <v>75</v>
      </c>
      <c r="N10" s="574">
        <v>65</v>
      </c>
      <c r="O10" s="574">
        <v>68</v>
      </c>
      <c r="P10" s="574">
        <v>74</v>
      </c>
      <c r="Q10" s="574">
        <v>0</v>
      </c>
      <c r="R10" s="574">
        <v>0</v>
      </c>
      <c r="S10" s="574">
        <v>0</v>
      </c>
      <c r="T10" s="574">
        <v>0</v>
      </c>
      <c r="U10" s="574">
        <f t="shared" ref="U10:V73" si="1">C10+E10+G10+I10+K10+M10+O10+Q10+S10</f>
        <v>1069</v>
      </c>
      <c r="V10" s="187">
        <f t="shared" si="1"/>
        <v>1289</v>
      </c>
      <c r="W10" s="1"/>
      <c r="X10" s="189"/>
      <c r="Y10" s="467"/>
      <c r="Z10" s="427"/>
      <c r="AA10" s="427"/>
      <c r="AB10" s="427"/>
      <c r="AC10" s="427"/>
      <c r="AD10" s="427"/>
      <c r="AE10" s="427"/>
      <c r="AF10" s="427"/>
      <c r="AG10" s="427"/>
      <c r="AH10" s="427"/>
      <c r="AI10" s="427"/>
      <c r="AJ10" s="427"/>
      <c r="AK10" s="427"/>
      <c r="AL10" s="427"/>
      <c r="AM10" s="427"/>
      <c r="AN10" s="427"/>
      <c r="AO10" s="427"/>
      <c r="AP10" s="427"/>
      <c r="AQ10" s="427"/>
      <c r="AR10" s="466"/>
      <c r="AS10" s="467"/>
      <c r="AT10" s="466"/>
      <c r="AU10" s="466"/>
      <c r="AV10" s="466"/>
      <c r="AW10" s="466"/>
      <c r="AX10" s="466"/>
      <c r="AY10" s="466"/>
      <c r="AZ10" s="466"/>
      <c r="BA10" s="466"/>
      <c r="BB10" s="466"/>
      <c r="BC10" s="466"/>
      <c r="BD10" s="466"/>
      <c r="BE10" s="466"/>
      <c r="BF10" s="466"/>
      <c r="BG10" s="466"/>
      <c r="BH10" s="466"/>
      <c r="BI10" s="466"/>
      <c r="BJ10" s="466"/>
      <c r="BK10" s="466"/>
    </row>
    <row r="11" spans="1:64" ht="21" customHeight="1" x14ac:dyDescent="0.25">
      <c r="A11" s="181"/>
      <c r="B11" s="185" t="s">
        <v>110</v>
      </c>
      <c r="C11" s="574">
        <v>34</v>
      </c>
      <c r="D11" s="574">
        <v>39</v>
      </c>
      <c r="E11" s="574">
        <v>10</v>
      </c>
      <c r="F11" s="574">
        <v>17</v>
      </c>
      <c r="G11" s="574">
        <v>5</v>
      </c>
      <c r="H11" s="574">
        <v>15</v>
      </c>
      <c r="I11" s="574">
        <v>11</v>
      </c>
      <c r="J11" s="574">
        <v>6</v>
      </c>
      <c r="K11" s="574">
        <v>0</v>
      </c>
      <c r="L11" s="574">
        <v>0</v>
      </c>
      <c r="M11" s="574">
        <v>0</v>
      </c>
      <c r="N11" s="574">
        <v>0</v>
      </c>
      <c r="O11" s="574">
        <v>0</v>
      </c>
      <c r="P11" s="574">
        <v>0</v>
      </c>
      <c r="Q11" s="574">
        <v>0</v>
      </c>
      <c r="R11" s="574">
        <v>0</v>
      </c>
      <c r="S11" s="574">
        <v>0</v>
      </c>
      <c r="T11" s="574">
        <v>0</v>
      </c>
      <c r="U11" s="574">
        <f t="shared" si="1"/>
        <v>60</v>
      </c>
      <c r="V11" s="187">
        <f t="shared" si="1"/>
        <v>77</v>
      </c>
      <c r="W11" s="1"/>
      <c r="X11" s="189"/>
      <c r="Y11" s="467"/>
      <c r="Z11" s="427"/>
      <c r="AA11" s="427"/>
      <c r="AB11" s="427"/>
      <c r="AC11" s="427"/>
      <c r="AD11" s="427"/>
      <c r="AE11" s="427"/>
      <c r="AF11" s="427"/>
      <c r="AG11" s="427"/>
      <c r="AH11" s="427"/>
      <c r="AI11" s="427"/>
      <c r="AJ11" s="427"/>
      <c r="AK11" s="427"/>
      <c r="AL11" s="427"/>
      <c r="AM11" s="427"/>
      <c r="AN11" s="427"/>
      <c r="AO11" s="427"/>
      <c r="AP11" s="427"/>
      <c r="AQ11" s="427"/>
      <c r="AR11" s="466"/>
      <c r="AS11" s="467"/>
      <c r="AT11" s="466"/>
      <c r="AU11" s="466"/>
      <c r="AV11" s="466"/>
      <c r="AW11" s="466"/>
      <c r="AX11" s="466"/>
      <c r="AY11" s="466"/>
      <c r="AZ11" s="466"/>
      <c r="BA11" s="466"/>
      <c r="BB11" s="466"/>
      <c r="BC11" s="466"/>
      <c r="BD11" s="466"/>
      <c r="BE11" s="466"/>
      <c r="BF11" s="466"/>
      <c r="BG11" s="466"/>
      <c r="BH11" s="466"/>
      <c r="BI11" s="466"/>
      <c r="BJ11" s="466"/>
      <c r="BK11" s="466"/>
    </row>
    <row r="12" spans="1:64" s="323" customFormat="1" ht="21" customHeight="1" x14ac:dyDescent="0.25">
      <c r="A12" s="181"/>
      <c r="B12" s="185" t="s">
        <v>111</v>
      </c>
      <c r="C12" s="574">
        <v>4</v>
      </c>
      <c r="D12" s="574">
        <v>4</v>
      </c>
      <c r="E12" s="574">
        <v>8</v>
      </c>
      <c r="F12" s="574">
        <v>3</v>
      </c>
      <c r="G12" s="574">
        <v>15</v>
      </c>
      <c r="H12" s="574">
        <v>4</v>
      </c>
      <c r="I12" s="574">
        <v>0</v>
      </c>
      <c r="J12" s="574">
        <v>0</v>
      </c>
      <c r="K12" s="574">
        <v>0</v>
      </c>
      <c r="L12" s="574">
        <v>0</v>
      </c>
      <c r="M12" s="574">
        <v>0</v>
      </c>
      <c r="N12" s="574">
        <v>0</v>
      </c>
      <c r="O12" s="574">
        <v>0</v>
      </c>
      <c r="P12" s="574">
        <v>0</v>
      </c>
      <c r="Q12" s="574">
        <v>0</v>
      </c>
      <c r="R12" s="574">
        <v>0</v>
      </c>
      <c r="S12" s="574">
        <v>0</v>
      </c>
      <c r="T12" s="574">
        <v>0</v>
      </c>
      <c r="U12" s="574">
        <f t="shared" si="1"/>
        <v>27</v>
      </c>
      <c r="V12" s="187">
        <f t="shared" si="1"/>
        <v>11</v>
      </c>
      <c r="X12" s="189"/>
      <c r="Y12" s="467"/>
      <c r="Z12" s="427"/>
      <c r="AA12" s="427"/>
      <c r="AB12" s="427"/>
      <c r="AC12" s="427"/>
      <c r="AD12" s="427"/>
      <c r="AE12" s="427"/>
      <c r="AF12" s="427"/>
      <c r="AG12" s="427"/>
      <c r="AH12" s="427"/>
      <c r="AI12" s="427"/>
      <c r="AJ12" s="427"/>
      <c r="AK12" s="427"/>
      <c r="AL12" s="427"/>
      <c r="AM12" s="427"/>
      <c r="AN12" s="427"/>
      <c r="AO12" s="427"/>
      <c r="AP12" s="427"/>
      <c r="AQ12" s="427"/>
      <c r="AR12" s="464"/>
      <c r="AS12" s="467"/>
      <c r="AT12" s="466"/>
      <c r="AU12" s="466"/>
      <c r="AV12" s="466"/>
      <c r="AW12" s="466"/>
      <c r="AX12" s="466"/>
      <c r="AY12" s="466"/>
      <c r="AZ12" s="466"/>
      <c r="BA12" s="466"/>
      <c r="BB12" s="466"/>
      <c r="BC12" s="466"/>
      <c r="BD12" s="466"/>
      <c r="BE12" s="466"/>
      <c r="BF12" s="466"/>
      <c r="BG12" s="466"/>
      <c r="BH12" s="466"/>
      <c r="BI12" s="466"/>
      <c r="BJ12" s="466"/>
      <c r="BK12" s="466"/>
      <c r="BL12" s="464"/>
    </row>
    <row r="13" spans="1:64" s="323" customFormat="1" ht="25.5" customHeight="1" x14ac:dyDescent="0.25">
      <c r="A13" s="181" t="s">
        <v>112</v>
      </c>
      <c r="B13" s="190" t="s">
        <v>113</v>
      </c>
      <c r="C13" s="191">
        <v>10</v>
      </c>
      <c r="D13" s="191">
        <v>16</v>
      </c>
      <c r="E13" s="191">
        <v>22</v>
      </c>
      <c r="F13" s="191">
        <v>18</v>
      </c>
      <c r="G13" s="191">
        <v>54</v>
      </c>
      <c r="H13" s="191">
        <v>38</v>
      </c>
      <c r="I13" s="191">
        <v>59</v>
      </c>
      <c r="J13" s="191">
        <v>22</v>
      </c>
      <c r="K13" s="191">
        <v>46</v>
      </c>
      <c r="L13" s="191">
        <v>36</v>
      </c>
      <c r="M13" s="191">
        <v>179</v>
      </c>
      <c r="N13" s="191">
        <v>120</v>
      </c>
      <c r="O13" s="191">
        <v>36</v>
      </c>
      <c r="P13" s="191">
        <v>13</v>
      </c>
      <c r="Q13" s="191">
        <v>0</v>
      </c>
      <c r="R13" s="191">
        <v>0</v>
      </c>
      <c r="S13" s="191">
        <v>0</v>
      </c>
      <c r="T13" s="191">
        <v>0</v>
      </c>
      <c r="U13" s="191">
        <f t="shared" si="1"/>
        <v>406</v>
      </c>
      <c r="V13" s="192">
        <f t="shared" si="1"/>
        <v>263</v>
      </c>
      <c r="X13" s="189"/>
      <c r="Y13" s="467"/>
      <c r="Z13" s="427"/>
      <c r="AA13" s="427"/>
      <c r="AB13" s="427"/>
      <c r="AC13" s="427"/>
      <c r="AD13" s="427"/>
      <c r="AE13" s="427"/>
      <c r="AF13" s="427"/>
      <c r="AG13" s="427"/>
      <c r="AH13" s="427"/>
      <c r="AI13" s="427"/>
      <c r="AJ13" s="427"/>
      <c r="AK13" s="427"/>
      <c r="AL13" s="427"/>
      <c r="AM13" s="427"/>
      <c r="AN13" s="427"/>
      <c r="AO13" s="427"/>
      <c r="AP13" s="427"/>
      <c r="AQ13" s="427"/>
      <c r="AR13" s="464"/>
      <c r="AS13" s="467"/>
      <c r="AT13" s="466"/>
      <c r="AU13" s="466"/>
      <c r="AV13" s="466"/>
      <c r="AW13" s="466"/>
      <c r="AX13" s="466"/>
      <c r="AY13" s="466"/>
      <c r="AZ13" s="466"/>
      <c r="BA13" s="466"/>
      <c r="BB13" s="466"/>
      <c r="BC13" s="466"/>
      <c r="BD13" s="466"/>
      <c r="BE13" s="466"/>
      <c r="BF13" s="466"/>
      <c r="BG13" s="466"/>
      <c r="BH13" s="466"/>
      <c r="BI13" s="466"/>
      <c r="BJ13" s="466"/>
      <c r="BK13" s="466"/>
      <c r="BL13" s="464"/>
    </row>
    <row r="14" spans="1:64" ht="25.5" customHeight="1" x14ac:dyDescent="0.3">
      <c r="A14" s="181" t="s">
        <v>114</v>
      </c>
      <c r="B14" s="190" t="s">
        <v>115</v>
      </c>
      <c r="C14" s="191">
        <f>SUM(C15:C33)</f>
        <v>2224</v>
      </c>
      <c r="D14" s="191">
        <f t="shared" ref="D14:T14" si="2">SUM(D15:D33)</f>
        <v>4142</v>
      </c>
      <c r="E14" s="191">
        <f t="shared" si="2"/>
        <v>3253</v>
      </c>
      <c r="F14" s="191">
        <f t="shared" si="2"/>
        <v>4654</v>
      </c>
      <c r="G14" s="191">
        <f t="shared" si="2"/>
        <v>5833</v>
      </c>
      <c r="H14" s="191">
        <f t="shared" si="2"/>
        <v>5095</v>
      </c>
      <c r="I14" s="191">
        <f t="shared" si="2"/>
        <v>14014</v>
      </c>
      <c r="J14" s="191">
        <f t="shared" si="2"/>
        <v>8393</v>
      </c>
      <c r="K14" s="191">
        <f t="shared" si="2"/>
        <v>13525</v>
      </c>
      <c r="L14" s="191">
        <f t="shared" si="2"/>
        <v>7661</v>
      </c>
      <c r="M14" s="191">
        <f t="shared" si="2"/>
        <v>19302</v>
      </c>
      <c r="N14" s="191">
        <f t="shared" si="2"/>
        <v>8915</v>
      </c>
      <c r="O14" s="191">
        <f t="shared" si="2"/>
        <v>26092</v>
      </c>
      <c r="P14" s="191">
        <f t="shared" si="2"/>
        <v>12108</v>
      </c>
      <c r="Q14" s="191">
        <f t="shared" si="2"/>
        <v>19205</v>
      </c>
      <c r="R14" s="191">
        <f t="shared" si="2"/>
        <v>8129</v>
      </c>
      <c r="S14" s="191">
        <f t="shared" si="2"/>
        <v>25087</v>
      </c>
      <c r="T14" s="191">
        <f t="shared" si="2"/>
        <v>12885</v>
      </c>
      <c r="U14" s="191">
        <f t="shared" si="1"/>
        <v>128535</v>
      </c>
      <c r="V14" s="192">
        <f t="shared" si="1"/>
        <v>71982</v>
      </c>
      <c r="W14" s="1"/>
      <c r="X14" s="165"/>
      <c r="Y14" s="468"/>
      <c r="Z14" s="427"/>
      <c r="AA14" s="427"/>
      <c r="AB14" s="427"/>
      <c r="AC14" s="427"/>
      <c r="AD14" s="427"/>
      <c r="AE14" s="427"/>
      <c r="AF14" s="427"/>
      <c r="AG14" s="427"/>
      <c r="AH14" s="427"/>
      <c r="AI14" s="427"/>
      <c r="AJ14" s="427"/>
      <c r="AK14" s="427"/>
      <c r="AL14" s="427"/>
      <c r="AM14" s="427"/>
      <c r="AN14" s="427"/>
      <c r="AO14" s="427"/>
      <c r="AP14" s="427"/>
      <c r="AQ14" s="427"/>
      <c r="AR14" s="466"/>
      <c r="AS14" s="468"/>
      <c r="AT14" s="466"/>
      <c r="AU14" s="466"/>
      <c r="AV14" s="466"/>
      <c r="AW14" s="466"/>
      <c r="AX14" s="466"/>
      <c r="AY14" s="466"/>
      <c r="AZ14" s="466"/>
      <c r="BA14" s="466"/>
      <c r="BB14" s="466"/>
      <c r="BC14" s="466"/>
      <c r="BD14" s="466"/>
      <c r="BE14" s="466"/>
      <c r="BF14" s="466"/>
      <c r="BG14" s="466"/>
      <c r="BH14" s="466"/>
      <c r="BI14" s="466"/>
      <c r="BJ14" s="466"/>
      <c r="BK14" s="466"/>
    </row>
    <row r="15" spans="1:64" ht="21" customHeight="1" x14ac:dyDescent="0.25">
      <c r="A15" s="193"/>
      <c r="B15" s="194" t="s">
        <v>116</v>
      </c>
      <c r="C15" s="574">
        <v>476</v>
      </c>
      <c r="D15" s="574">
        <v>2331</v>
      </c>
      <c r="E15" s="574">
        <v>612</v>
      </c>
      <c r="F15" s="574">
        <v>2618</v>
      </c>
      <c r="G15" s="574">
        <v>911</v>
      </c>
      <c r="H15" s="574">
        <v>2140</v>
      </c>
      <c r="I15" s="574">
        <v>2065</v>
      </c>
      <c r="J15" s="574">
        <v>2342</v>
      </c>
      <c r="K15" s="574">
        <v>1952</v>
      </c>
      <c r="L15" s="574">
        <v>1832</v>
      </c>
      <c r="M15" s="574">
        <v>2535</v>
      </c>
      <c r="N15" s="574">
        <v>1729</v>
      </c>
      <c r="O15" s="574">
        <v>3751</v>
      </c>
      <c r="P15" s="574">
        <v>2527</v>
      </c>
      <c r="Q15" s="574">
        <v>3747</v>
      </c>
      <c r="R15" s="574">
        <v>2393</v>
      </c>
      <c r="S15" s="574">
        <v>254</v>
      </c>
      <c r="T15" s="574">
        <v>289</v>
      </c>
      <c r="U15" s="574">
        <f t="shared" si="1"/>
        <v>16303</v>
      </c>
      <c r="V15" s="187">
        <f t="shared" si="1"/>
        <v>18201</v>
      </c>
      <c r="W15" s="1"/>
      <c r="X15" s="189"/>
      <c r="Y15" s="467"/>
      <c r="Z15" s="427"/>
      <c r="AA15" s="427"/>
      <c r="AB15" s="427"/>
      <c r="AC15" s="427"/>
      <c r="AD15" s="427"/>
      <c r="AE15" s="427"/>
      <c r="AF15" s="427"/>
      <c r="AG15" s="427"/>
      <c r="AH15" s="427"/>
      <c r="AI15" s="427"/>
      <c r="AJ15" s="427"/>
      <c r="AK15" s="427"/>
      <c r="AL15" s="427"/>
      <c r="AM15" s="427"/>
      <c r="AN15" s="427"/>
      <c r="AO15" s="427"/>
      <c r="AP15" s="427"/>
      <c r="AQ15" s="427"/>
      <c r="AR15" s="466"/>
      <c r="AS15" s="467"/>
      <c r="AT15" s="466"/>
      <c r="AU15" s="466"/>
      <c r="AV15" s="466"/>
      <c r="AW15" s="466"/>
      <c r="AX15" s="466"/>
      <c r="AY15" s="466"/>
      <c r="AZ15" s="466"/>
      <c r="BA15" s="466"/>
      <c r="BB15" s="466"/>
      <c r="BC15" s="466"/>
      <c r="BD15" s="466"/>
      <c r="BE15" s="466"/>
      <c r="BF15" s="466"/>
      <c r="BG15" s="466"/>
      <c r="BH15" s="466"/>
      <c r="BI15" s="466"/>
      <c r="BJ15" s="466"/>
      <c r="BK15" s="466"/>
    </row>
    <row r="16" spans="1:64" s="323" customFormat="1" ht="21" customHeight="1" x14ac:dyDescent="0.25">
      <c r="A16" s="193"/>
      <c r="B16" s="194" t="s">
        <v>117</v>
      </c>
      <c r="C16" s="574">
        <v>80</v>
      </c>
      <c r="D16" s="574">
        <v>230</v>
      </c>
      <c r="E16" s="574">
        <v>99</v>
      </c>
      <c r="F16" s="574">
        <v>279</v>
      </c>
      <c r="G16" s="574">
        <v>130</v>
      </c>
      <c r="H16" s="574">
        <v>189</v>
      </c>
      <c r="I16" s="574">
        <v>316</v>
      </c>
      <c r="J16" s="574">
        <v>486</v>
      </c>
      <c r="K16" s="574">
        <v>449</v>
      </c>
      <c r="L16" s="574">
        <v>479</v>
      </c>
      <c r="M16" s="574">
        <v>405</v>
      </c>
      <c r="N16" s="574">
        <v>356</v>
      </c>
      <c r="O16" s="574">
        <v>702</v>
      </c>
      <c r="P16" s="574">
        <v>738</v>
      </c>
      <c r="Q16" s="574">
        <v>203</v>
      </c>
      <c r="R16" s="574">
        <v>160</v>
      </c>
      <c r="S16" s="574">
        <v>0</v>
      </c>
      <c r="T16" s="574">
        <v>0</v>
      </c>
      <c r="U16" s="574">
        <f t="shared" si="1"/>
        <v>2384</v>
      </c>
      <c r="V16" s="187">
        <f t="shared" si="1"/>
        <v>2917</v>
      </c>
      <c r="X16" s="189"/>
      <c r="Y16" s="467"/>
      <c r="Z16" s="427"/>
      <c r="AA16" s="427"/>
      <c r="AB16" s="427"/>
      <c r="AC16" s="427"/>
      <c r="AD16" s="427"/>
      <c r="AE16" s="427"/>
      <c r="AF16" s="427"/>
      <c r="AG16" s="427"/>
      <c r="AH16" s="427"/>
      <c r="AI16" s="427"/>
      <c r="AJ16" s="427"/>
      <c r="AK16" s="427"/>
      <c r="AL16" s="427"/>
      <c r="AM16" s="427"/>
      <c r="AN16" s="427"/>
      <c r="AO16" s="427"/>
      <c r="AP16" s="427"/>
      <c r="AQ16" s="427"/>
      <c r="AR16" s="464"/>
      <c r="AS16" s="467"/>
      <c r="AT16" s="466"/>
      <c r="AU16" s="466"/>
      <c r="AV16" s="466"/>
      <c r="AW16" s="466"/>
      <c r="AX16" s="466"/>
      <c r="AY16" s="466"/>
      <c r="AZ16" s="466"/>
      <c r="BA16" s="466"/>
      <c r="BB16" s="466"/>
      <c r="BC16" s="466"/>
      <c r="BD16" s="466"/>
      <c r="BE16" s="466"/>
      <c r="BF16" s="466"/>
      <c r="BG16" s="466"/>
      <c r="BH16" s="466"/>
      <c r="BI16" s="466"/>
      <c r="BJ16" s="466"/>
      <c r="BK16" s="466"/>
      <c r="BL16" s="464"/>
    </row>
    <row r="17" spans="1:63" ht="21" customHeight="1" x14ac:dyDescent="0.25">
      <c r="A17" s="193"/>
      <c r="B17" s="194" t="s">
        <v>118</v>
      </c>
      <c r="C17" s="574">
        <v>95</v>
      </c>
      <c r="D17" s="574">
        <v>63</v>
      </c>
      <c r="E17" s="574">
        <v>126</v>
      </c>
      <c r="F17" s="574">
        <v>78</v>
      </c>
      <c r="G17" s="574">
        <v>155</v>
      </c>
      <c r="H17" s="574">
        <v>131</v>
      </c>
      <c r="I17" s="574">
        <v>325</v>
      </c>
      <c r="J17" s="574">
        <v>191</v>
      </c>
      <c r="K17" s="574">
        <v>286</v>
      </c>
      <c r="L17" s="574">
        <v>148</v>
      </c>
      <c r="M17" s="574">
        <v>166</v>
      </c>
      <c r="N17" s="574">
        <v>108</v>
      </c>
      <c r="O17" s="574">
        <v>298</v>
      </c>
      <c r="P17" s="574">
        <v>167</v>
      </c>
      <c r="Q17" s="574">
        <v>162</v>
      </c>
      <c r="R17" s="574">
        <v>146</v>
      </c>
      <c r="S17" s="574">
        <v>0</v>
      </c>
      <c r="T17" s="574">
        <v>0</v>
      </c>
      <c r="U17" s="574">
        <f t="shared" si="1"/>
        <v>1613</v>
      </c>
      <c r="V17" s="187">
        <f t="shared" si="1"/>
        <v>1032</v>
      </c>
      <c r="W17" s="1"/>
      <c r="X17" s="189"/>
      <c r="Y17" s="467"/>
      <c r="Z17" s="427"/>
      <c r="AA17" s="427"/>
      <c r="AB17" s="427"/>
      <c r="AC17" s="427"/>
      <c r="AD17" s="427"/>
      <c r="AE17" s="427"/>
      <c r="AF17" s="427"/>
      <c r="AG17" s="427"/>
      <c r="AH17" s="427"/>
      <c r="AI17" s="427"/>
      <c r="AJ17" s="427"/>
      <c r="AK17" s="427"/>
      <c r="AL17" s="427"/>
      <c r="AM17" s="427"/>
      <c r="AN17" s="427"/>
      <c r="AO17" s="427"/>
      <c r="AP17" s="427"/>
      <c r="AQ17" s="427"/>
      <c r="AR17" s="466"/>
      <c r="AS17" s="467"/>
      <c r="AT17" s="466"/>
      <c r="AU17" s="466"/>
      <c r="AV17" s="466"/>
      <c r="AW17" s="466"/>
      <c r="AX17" s="466"/>
      <c r="AY17" s="466"/>
      <c r="AZ17" s="466"/>
      <c r="BA17" s="466"/>
      <c r="BB17" s="466"/>
      <c r="BC17" s="466"/>
      <c r="BD17" s="466"/>
      <c r="BE17" s="466"/>
      <c r="BF17" s="466"/>
      <c r="BG17" s="466"/>
      <c r="BH17" s="466"/>
      <c r="BI17" s="466"/>
      <c r="BJ17" s="466"/>
      <c r="BK17" s="466"/>
    </row>
    <row r="18" spans="1:63" ht="21" customHeight="1" x14ac:dyDescent="0.25">
      <c r="A18" s="193"/>
      <c r="B18" s="194" t="s">
        <v>119</v>
      </c>
      <c r="C18" s="574">
        <v>13</v>
      </c>
      <c r="D18" s="574">
        <v>13</v>
      </c>
      <c r="E18" s="574">
        <v>24</v>
      </c>
      <c r="F18" s="574">
        <v>32</v>
      </c>
      <c r="G18" s="574">
        <v>44</v>
      </c>
      <c r="H18" s="574">
        <v>50</v>
      </c>
      <c r="I18" s="574">
        <v>187</v>
      </c>
      <c r="J18" s="574">
        <v>169</v>
      </c>
      <c r="K18" s="574">
        <v>298</v>
      </c>
      <c r="L18" s="574">
        <v>239</v>
      </c>
      <c r="M18" s="574">
        <v>536</v>
      </c>
      <c r="N18" s="574">
        <v>333</v>
      </c>
      <c r="O18" s="574">
        <v>609</v>
      </c>
      <c r="P18" s="574">
        <v>218</v>
      </c>
      <c r="Q18" s="574">
        <v>413</v>
      </c>
      <c r="R18" s="574">
        <v>139</v>
      </c>
      <c r="S18" s="574">
        <v>0</v>
      </c>
      <c r="T18" s="574">
        <v>0</v>
      </c>
      <c r="U18" s="574">
        <f t="shared" si="1"/>
        <v>2124</v>
      </c>
      <c r="V18" s="187">
        <f t="shared" si="1"/>
        <v>1193</v>
      </c>
      <c r="W18" s="1"/>
      <c r="X18" s="189"/>
      <c r="Y18" s="467"/>
      <c r="Z18" s="427"/>
      <c r="AA18" s="427"/>
      <c r="AB18" s="427"/>
      <c r="AC18" s="427"/>
      <c r="AD18" s="427"/>
      <c r="AE18" s="427"/>
      <c r="AF18" s="427"/>
      <c r="AG18" s="427"/>
      <c r="AH18" s="427"/>
      <c r="AI18" s="427"/>
      <c r="AJ18" s="427"/>
      <c r="AK18" s="427"/>
      <c r="AL18" s="427"/>
      <c r="AM18" s="427"/>
      <c r="AN18" s="427"/>
      <c r="AO18" s="427"/>
      <c r="AP18" s="427"/>
      <c r="AQ18" s="427"/>
      <c r="AR18" s="466"/>
      <c r="AS18" s="467"/>
      <c r="AT18" s="466"/>
      <c r="AU18" s="466"/>
      <c r="AV18" s="466"/>
      <c r="AW18" s="466"/>
      <c r="AX18" s="466"/>
      <c r="AY18" s="466"/>
      <c r="AZ18" s="466"/>
      <c r="BA18" s="466"/>
      <c r="BB18" s="466"/>
      <c r="BC18" s="466"/>
      <c r="BD18" s="466"/>
      <c r="BE18" s="466"/>
      <c r="BF18" s="466"/>
      <c r="BG18" s="466"/>
      <c r="BH18" s="466"/>
      <c r="BI18" s="466"/>
      <c r="BJ18" s="466"/>
      <c r="BK18" s="466"/>
    </row>
    <row r="19" spans="1:63" ht="21" customHeight="1" x14ac:dyDescent="0.25">
      <c r="A19" s="193"/>
      <c r="B19" s="194" t="s">
        <v>120</v>
      </c>
      <c r="C19" s="574">
        <v>172</v>
      </c>
      <c r="D19" s="574">
        <v>227</v>
      </c>
      <c r="E19" s="574">
        <v>165</v>
      </c>
      <c r="F19" s="574">
        <v>187</v>
      </c>
      <c r="G19" s="574">
        <v>288</v>
      </c>
      <c r="H19" s="574">
        <v>228</v>
      </c>
      <c r="I19" s="574">
        <v>365</v>
      </c>
      <c r="J19" s="574">
        <v>288</v>
      </c>
      <c r="K19" s="574">
        <v>280</v>
      </c>
      <c r="L19" s="574">
        <v>255</v>
      </c>
      <c r="M19" s="574">
        <v>365</v>
      </c>
      <c r="N19" s="574">
        <v>195</v>
      </c>
      <c r="O19" s="574">
        <v>315</v>
      </c>
      <c r="P19" s="574">
        <v>201</v>
      </c>
      <c r="Q19" s="574">
        <v>0</v>
      </c>
      <c r="R19" s="574">
        <v>0</v>
      </c>
      <c r="S19" s="574">
        <v>0</v>
      </c>
      <c r="T19" s="574">
        <v>0</v>
      </c>
      <c r="U19" s="574">
        <f t="shared" si="1"/>
        <v>1950</v>
      </c>
      <c r="V19" s="187">
        <f t="shared" si="1"/>
        <v>1581</v>
      </c>
      <c r="W19" s="1"/>
      <c r="X19" s="189"/>
      <c r="Y19" s="467"/>
      <c r="Z19" s="427"/>
      <c r="AA19" s="427"/>
      <c r="AB19" s="427"/>
      <c r="AC19" s="427"/>
      <c r="AD19" s="427"/>
      <c r="AE19" s="427"/>
      <c r="AF19" s="427"/>
      <c r="AG19" s="427"/>
      <c r="AH19" s="427"/>
      <c r="AI19" s="427"/>
      <c r="AJ19" s="427"/>
      <c r="AK19" s="427"/>
      <c r="AL19" s="427"/>
      <c r="AM19" s="427"/>
      <c r="AN19" s="427"/>
      <c r="AO19" s="427"/>
      <c r="AP19" s="427"/>
      <c r="AQ19" s="427"/>
      <c r="AR19" s="466"/>
      <c r="AS19" s="467"/>
      <c r="AT19" s="466"/>
      <c r="AU19" s="466"/>
      <c r="AV19" s="466"/>
      <c r="AW19" s="466"/>
      <c r="AX19" s="466"/>
      <c r="AY19" s="466"/>
      <c r="AZ19" s="466"/>
      <c r="BA19" s="466"/>
      <c r="BB19" s="466"/>
      <c r="BC19" s="466"/>
      <c r="BD19" s="466"/>
      <c r="BE19" s="466"/>
      <c r="BF19" s="466"/>
      <c r="BG19" s="466"/>
      <c r="BH19" s="466"/>
      <c r="BI19" s="466"/>
      <c r="BJ19" s="466"/>
      <c r="BK19" s="466"/>
    </row>
    <row r="20" spans="1:63" ht="21" customHeight="1" x14ac:dyDescent="0.25">
      <c r="A20" s="193"/>
      <c r="B20" s="194" t="s">
        <v>121</v>
      </c>
      <c r="C20" s="574">
        <v>6</v>
      </c>
      <c r="D20" s="574">
        <v>0</v>
      </c>
      <c r="E20" s="574">
        <v>0</v>
      </c>
      <c r="F20" s="574">
        <v>0</v>
      </c>
      <c r="G20" s="574">
        <v>7</v>
      </c>
      <c r="H20" s="574">
        <v>6</v>
      </c>
      <c r="I20" s="574">
        <v>29</v>
      </c>
      <c r="J20" s="574">
        <v>11</v>
      </c>
      <c r="K20" s="574">
        <v>19</v>
      </c>
      <c r="L20" s="574">
        <v>11</v>
      </c>
      <c r="M20" s="574">
        <v>64</v>
      </c>
      <c r="N20" s="574">
        <v>43</v>
      </c>
      <c r="O20" s="574">
        <v>337</v>
      </c>
      <c r="P20" s="574">
        <v>265</v>
      </c>
      <c r="Q20" s="574">
        <v>721</v>
      </c>
      <c r="R20" s="574">
        <v>93</v>
      </c>
      <c r="S20" s="574">
        <v>736</v>
      </c>
      <c r="T20" s="574">
        <v>133</v>
      </c>
      <c r="U20" s="574">
        <f t="shared" si="1"/>
        <v>1919</v>
      </c>
      <c r="V20" s="187">
        <f t="shared" si="1"/>
        <v>562</v>
      </c>
      <c r="W20" s="1"/>
      <c r="X20" s="189"/>
      <c r="Y20" s="467"/>
      <c r="Z20" s="427"/>
      <c r="AA20" s="427"/>
      <c r="AB20" s="427"/>
      <c r="AC20" s="427"/>
      <c r="AD20" s="427"/>
      <c r="AE20" s="427"/>
      <c r="AF20" s="427"/>
      <c r="AG20" s="427"/>
      <c r="AH20" s="427"/>
      <c r="AI20" s="427"/>
      <c r="AJ20" s="427"/>
      <c r="AK20" s="427"/>
      <c r="AL20" s="427"/>
      <c r="AM20" s="427"/>
      <c r="AN20" s="427"/>
      <c r="AO20" s="427"/>
      <c r="AP20" s="427"/>
      <c r="AQ20" s="427"/>
      <c r="AR20" s="466"/>
      <c r="AS20" s="467"/>
      <c r="AT20" s="466"/>
      <c r="AU20" s="466"/>
      <c r="AV20" s="466"/>
      <c r="AW20" s="466"/>
      <c r="AX20" s="466"/>
      <c r="AY20" s="466"/>
      <c r="AZ20" s="466"/>
      <c r="BA20" s="466"/>
      <c r="BB20" s="466"/>
      <c r="BC20" s="466"/>
      <c r="BD20" s="466"/>
      <c r="BE20" s="466"/>
      <c r="BF20" s="466"/>
      <c r="BG20" s="466"/>
      <c r="BH20" s="466"/>
      <c r="BI20" s="466"/>
      <c r="BJ20" s="466"/>
      <c r="BK20" s="466"/>
    </row>
    <row r="21" spans="1:63" ht="21" customHeight="1" x14ac:dyDescent="0.25">
      <c r="A21" s="193"/>
      <c r="B21" s="194" t="s">
        <v>122</v>
      </c>
      <c r="C21" s="574">
        <v>129</v>
      </c>
      <c r="D21" s="574">
        <v>94</v>
      </c>
      <c r="E21" s="574">
        <v>190</v>
      </c>
      <c r="F21" s="574">
        <v>133</v>
      </c>
      <c r="G21" s="574">
        <v>295</v>
      </c>
      <c r="H21" s="574">
        <v>274</v>
      </c>
      <c r="I21" s="574">
        <v>1466</v>
      </c>
      <c r="J21" s="574">
        <v>726</v>
      </c>
      <c r="K21" s="574">
        <v>1821</v>
      </c>
      <c r="L21" s="574">
        <v>932</v>
      </c>
      <c r="M21" s="574">
        <v>4315</v>
      </c>
      <c r="N21" s="574">
        <v>1790</v>
      </c>
      <c r="O21" s="574">
        <v>6062</v>
      </c>
      <c r="P21" s="574">
        <v>1689</v>
      </c>
      <c r="Q21" s="574">
        <v>2537</v>
      </c>
      <c r="R21" s="574">
        <v>767</v>
      </c>
      <c r="S21" s="574">
        <v>2299</v>
      </c>
      <c r="T21" s="574">
        <v>723</v>
      </c>
      <c r="U21" s="574">
        <f t="shared" si="1"/>
        <v>19114</v>
      </c>
      <c r="V21" s="187">
        <f t="shared" si="1"/>
        <v>7128</v>
      </c>
      <c r="W21" s="1"/>
      <c r="X21" s="189"/>
      <c r="Y21" s="467"/>
      <c r="Z21" s="427"/>
      <c r="AA21" s="427"/>
      <c r="AB21" s="427"/>
      <c r="AC21" s="427"/>
      <c r="AD21" s="427"/>
      <c r="AE21" s="427"/>
      <c r="AF21" s="427"/>
      <c r="AG21" s="427"/>
      <c r="AH21" s="427"/>
      <c r="AI21" s="427"/>
      <c r="AJ21" s="427"/>
      <c r="AK21" s="427"/>
      <c r="AL21" s="427"/>
      <c r="AM21" s="427"/>
      <c r="AN21" s="427"/>
      <c r="AO21" s="427"/>
      <c r="AP21" s="427"/>
      <c r="AQ21" s="427"/>
      <c r="AR21" s="466"/>
      <c r="AS21" s="467"/>
      <c r="AT21" s="466"/>
      <c r="AU21" s="466"/>
      <c r="AV21" s="466"/>
      <c r="AW21" s="466"/>
      <c r="AX21" s="466"/>
      <c r="AY21" s="466"/>
      <c r="AZ21" s="466"/>
      <c r="BA21" s="466"/>
      <c r="BB21" s="466"/>
      <c r="BC21" s="466"/>
      <c r="BD21" s="466"/>
      <c r="BE21" s="466"/>
      <c r="BF21" s="466"/>
      <c r="BG21" s="466"/>
      <c r="BH21" s="466"/>
      <c r="BI21" s="466"/>
      <c r="BJ21" s="466"/>
      <c r="BK21" s="466"/>
    </row>
    <row r="22" spans="1:63" ht="21" customHeight="1" x14ac:dyDescent="0.25">
      <c r="A22" s="193"/>
      <c r="B22" s="194" t="s">
        <v>123</v>
      </c>
      <c r="C22" s="574">
        <v>24</v>
      </c>
      <c r="D22" s="574">
        <v>35</v>
      </c>
      <c r="E22" s="574">
        <v>27</v>
      </c>
      <c r="F22" s="574">
        <v>34</v>
      </c>
      <c r="G22" s="574">
        <v>144</v>
      </c>
      <c r="H22" s="574">
        <v>106</v>
      </c>
      <c r="I22" s="574">
        <v>239</v>
      </c>
      <c r="J22" s="574">
        <v>324</v>
      </c>
      <c r="K22" s="574">
        <v>540</v>
      </c>
      <c r="L22" s="574">
        <v>619</v>
      </c>
      <c r="M22" s="574">
        <v>554</v>
      </c>
      <c r="N22" s="574">
        <v>510</v>
      </c>
      <c r="O22" s="574">
        <v>1719</v>
      </c>
      <c r="P22" s="574">
        <v>1766</v>
      </c>
      <c r="Q22" s="574">
        <v>2550</v>
      </c>
      <c r="R22" s="574">
        <v>1461</v>
      </c>
      <c r="S22" s="574">
        <v>9004</v>
      </c>
      <c r="T22" s="574">
        <v>8157</v>
      </c>
      <c r="U22" s="574">
        <f t="shared" si="1"/>
        <v>14801</v>
      </c>
      <c r="V22" s="187">
        <f t="shared" si="1"/>
        <v>13012</v>
      </c>
      <c r="W22" s="1"/>
      <c r="X22" s="189"/>
      <c r="Y22" s="467"/>
      <c r="Z22" s="427"/>
      <c r="AA22" s="427"/>
      <c r="AB22" s="427"/>
      <c r="AC22" s="427"/>
      <c r="AD22" s="427"/>
      <c r="AE22" s="427"/>
      <c r="AF22" s="427"/>
      <c r="AG22" s="427"/>
      <c r="AH22" s="427"/>
      <c r="AI22" s="427"/>
      <c r="AJ22" s="427"/>
      <c r="AK22" s="427"/>
      <c r="AL22" s="427"/>
      <c r="AM22" s="427"/>
      <c r="AN22" s="427"/>
      <c r="AO22" s="427"/>
      <c r="AP22" s="427"/>
      <c r="AQ22" s="427"/>
      <c r="AR22" s="466"/>
      <c r="AS22" s="467"/>
      <c r="AT22" s="466"/>
      <c r="AU22" s="466"/>
      <c r="AV22" s="466"/>
      <c r="AW22" s="466"/>
      <c r="AX22" s="466"/>
      <c r="AY22" s="466"/>
      <c r="AZ22" s="466"/>
      <c r="BA22" s="466"/>
      <c r="BB22" s="466"/>
      <c r="BC22" s="466"/>
      <c r="BD22" s="466"/>
      <c r="BE22" s="466"/>
      <c r="BF22" s="466"/>
      <c r="BG22" s="466"/>
      <c r="BH22" s="466"/>
      <c r="BI22" s="466"/>
      <c r="BJ22" s="466"/>
      <c r="BK22" s="466"/>
    </row>
    <row r="23" spans="1:63" ht="21" customHeight="1" x14ac:dyDescent="0.25">
      <c r="A23" s="193"/>
      <c r="B23" s="194" t="s">
        <v>124</v>
      </c>
      <c r="C23" s="574">
        <v>72</v>
      </c>
      <c r="D23" s="574">
        <v>34</v>
      </c>
      <c r="E23" s="574">
        <v>114</v>
      </c>
      <c r="F23" s="574">
        <v>61</v>
      </c>
      <c r="G23" s="574">
        <v>254</v>
      </c>
      <c r="H23" s="574">
        <v>149</v>
      </c>
      <c r="I23" s="574">
        <v>743</v>
      </c>
      <c r="J23" s="574">
        <v>403</v>
      </c>
      <c r="K23" s="574">
        <v>883</v>
      </c>
      <c r="L23" s="574">
        <v>447</v>
      </c>
      <c r="M23" s="574">
        <v>1252</v>
      </c>
      <c r="N23" s="574">
        <v>582</v>
      </c>
      <c r="O23" s="574">
        <v>1190</v>
      </c>
      <c r="P23" s="574">
        <v>624</v>
      </c>
      <c r="Q23" s="574">
        <v>593</v>
      </c>
      <c r="R23" s="574">
        <v>289</v>
      </c>
      <c r="S23" s="574">
        <v>0</v>
      </c>
      <c r="T23" s="574">
        <v>0</v>
      </c>
      <c r="U23" s="574">
        <f t="shared" si="1"/>
        <v>5101</v>
      </c>
      <c r="V23" s="187">
        <f t="shared" si="1"/>
        <v>2589</v>
      </c>
      <c r="W23" s="1"/>
      <c r="X23" s="189"/>
      <c r="Y23" s="467"/>
      <c r="Z23" s="427"/>
      <c r="AA23" s="427"/>
      <c r="AB23" s="427"/>
      <c r="AC23" s="427"/>
      <c r="AD23" s="427"/>
      <c r="AE23" s="427"/>
      <c r="AF23" s="427"/>
      <c r="AG23" s="427"/>
      <c r="AH23" s="427"/>
      <c r="AI23" s="427"/>
      <c r="AJ23" s="427"/>
      <c r="AK23" s="427"/>
      <c r="AL23" s="427"/>
      <c r="AM23" s="427"/>
      <c r="AN23" s="427"/>
      <c r="AO23" s="427"/>
      <c r="AP23" s="427"/>
      <c r="AQ23" s="427"/>
      <c r="AR23" s="466"/>
      <c r="AS23" s="467"/>
      <c r="AT23" s="466"/>
      <c r="AU23" s="466"/>
      <c r="AV23" s="466"/>
      <c r="AW23" s="466"/>
      <c r="AX23" s="466"/>
      <c r="AY23" s="466"/>
      <c r="AZ23" s="466"/>
      <c r="BA23" s="466"/>
      <c r="BB23" s="466"/>
      <c r="BC23" s="466"/>
      <c r="BD23" s="466"/>
      <c r="BE23" s="466"/>
      <c r="BF23" s="466"/>
      <c r="BG23" s="466"/>
      <c r="BH23" s="466"/>
      <c r="BI23" s="466"/>
      <c r="BJ23" s="466"/>
      <c r="BK23" s="466"/>
    </row>
    <row r="24" spans="1:63" ht="21" customHeight="1" x14ac:dyDescent="0.25">
      <c r="A24" s="193"/>
      <c r="B24" s="194" t="s">
        <v>125</v>
      </c>
      <c r="C24" s="574">
        <v>106</v>
      </c>
      <c r="D24" s="574">
        <v>116</v>
      </c>
      <c r="E24" s="574">
        <v>173</v>
      </c>
      <c r="F24" s="574">
        <v>129</v>
      </c>
      <c r="G24" s="574">
        <v>388</v>
      </c>
      <c r="H24" s="574">
        <v>221</v>
      </c>
      <c r="I24" s="574">
        <v>969</v>
      </c>
      <c r="J24" s="574">
        <v>462</v>
      </c>
      <c r="K24" s="574">
        <v>849</v>
      </c>
      <c r="L24" s="574">
        <v>351</v>
      </c>
      <c r="M24" s="574">
        <v>1072</v>
      </c>
      <c r="N24" s="574">
        <v>477</v>
      </c>
      <c r="O24" s="574">
        <v>1851</v>
      </c>
      <c r="P24" s="574">
        <v>777</v>
      </c>
      <c r="Q24" s="574">
        <v>425</v>
      </c>
      <c r="R24" s="574">
        <v>137</v>
      </c>
      <c r="S24" s="574">
        <v>0</v>
      </c>
      <c r="T24" s="574">
        <v>0</v>
      </c>
      <c r="U24" s="574">
        <f t="shared" si="1"/>
        <v>5833</v>
      </c>
      <c r="V24" s="187">
        <f t="shared" si="1"/>
        <v>2670</v>
      </c>
      <c r="W24" s="1"/>
      <c r="X24" s="189"/>
      <c r="Y24" s="467"/>
      <c r="Z24" s="427"/>
      <c r="AA24" s="427"/>
      <c r="AB24" s="427"/>
      <c r="AC24" s="427"/>
      <c r="AD24" s="427"/>
      <c r="AE24" s="427"/>
      <c r="AF24" s="427"/>
      <c r="AG24" s="427"/>
      <c r="AH24" s="427"/>
      <c r="AI24" s="427"/>
      <c r="AJ24" s="427"/>
      <c r="AK24" s="427"/>
      <c r="AL24" s="427"/>
      <c r="AM24" s="427"/>
      <c r="AN24" s="427"/>
      <c r="AO24" s="427"/>
      <c r="AP24" s="427"/>
      <c r="AQ24" s="427"/>
      <c r="AR24" s="466"/>
      <c r="AS24" s="467"/>
      <c r="AT24" s="466"/>
      <c r="AU24" s="466"/>
      <c r="AV24" s="466"/>
      <c r="AW24" s="466"/>
      <c r="AX24" s="466"/>
      <c r="AY24" s="466"/>
      <c r="AZ24" s="466"/>
      <c r="BA24" s="466"/>
      <c r="BB24" s="466"/>
      <c r="BC24" s="466"/>
      <c r="BD24" s="466"/>
      <c r="BE24" s="466"/>
      <c r="BF24" s="466"/>
      <c r="BG24" s="466"/>
      <c r="BH24" s="466"/>
      <c r="BI24" s="466"/>
      <c r="BJ24" s="466"/>
      <c r="BK24" s="466"/>
    </row>
    <row r="25" spans="1:63" ht="21" customHeight="1" x14ac:dyDescent="0.25">
      <c r="A25" s="193"/>
      <c r="B25" s="194" t="s">
        <v>126</v>
      </c>
      <c r="C25" s="574">
        <v>15</v>
      </c>
      <c r="D25" s="574">
        <v>7</v>
      </c>
      <c r="E25" s="574">
        <v>30</v>
      </c>
      <c r="F25" s="574">
        <v>15</v>
      </c>
      <c r="G25" s="574">
        <v>52</v>
      </c>
      <c r="H25" s="574">
        <v>33</v>
      </c>
      <c r="I25" s="574">
        <v>181</v>
      </c>
      <c r="J25" s="574">
        <v>89</v>
      </c>
      <c r="K25" s="574">
        <v>259</v>
      </c>
      <c r="L25" s="574">
        <v>84</v>
      </c>
      <c r="M25" s="574">
        <v>758</v>
      </c>
      <c r="N25" s="574">
        <v>277</v>
      </c>
      <c r="O25" s="574">
        <v>1100</v>
      </c>
      <c r="P25" s="574">
        <v>392</v>
      </c>
      <c r="Q25" s="574">
        <v>1165</v>
      </c>
      <c r="R25" s="574">
        <v>288</v>
      </c>
      <c r="S25" s="574">
        <v>3224</v>
      </c>
      <c r="T25" s="574">
        <v>1052</v>
      </c>
      <c r="U25" s="574">
        <f t="shared" si="1"/>
        <v>6784</v>
      </c>
      <c r="V25" s="187">
        <f t="shared" si="1"/>
        <v>2237</v>
      </c>
      <c r="W25" s="1"/>
      <c r="X25" s="189"/>
      <c r="Y25" s="467"/>
      <c r="Z25" s="427"/>
      <c r="AA25" s="427"/>
      <c r="AB25" s="427"/>
      <c r="AC25" s="427"/>
      <c r="AD25" s="427"/>
      <c r="AE25" s="427"/>
      <c r="AF25" s="427"/>
      <c r="AG25" s="427"/>
      <c r="AH25" s="427"/>
      <c r="AI25" s="427"/>
      <c r="AJ25" s="427"/>
      <c r="AK25" s="427"/>
      <c r="AL25" s="427"/>
      <c r="AM25" s="427"/>
      <c r="AN25" s="427"/>
      <c r="AO25" s="427"/>
      <c r="AP25" s="427"/>
      <c r="AQ25" s="427"/>
      <c r="AR25" s="466"/>
      <c r="AS25" s="467"/>
      <c r="AT25" s="466"/>
      <c r="AU25" s="466"/>
      <c r="AV25" s="466"/>
      <c r="AW25" s="466"/>
      <c r="AX25" s="466"/>
      <c r="AY25" s="466"/>
      <c r="AZ25" s="466"/>
      <c r="BA25" s="466"/>
      <c r="BB25" s="466"/>
      <c r="BC25" s="466"/>
      <c r="BD25" s="466"/>
      <c r="BE25" s="466"/>
      <c r="BF25" s="466"/>
      <c r="BG25" s="466"/>
      <c r="BH25" s="466"/>
      <c r="BI25" s="466"/>
      <c r="BJ25" s="466"/>
      <c r="BK25" s="466"/>
    </row>
    <row r="26" spans="1:63" ht="21" customHeight="1" x14ac:dyDescent="0.25">
      <c r="A26" s="193"/>
      <c r="B26" s="194" t="s">
        <v>127</v>
      </c>
      <c r="C26" s="574">
        <v>313</v>
      </c>
      <c r="D26" s="574">
        <v>311</v>
      </c>
      <c r="E26" s="574">
        <v>623</v>
      </c>
      <c r="F26" s="574">
        <v>370</v>
      </c>
      <c r="G26" s="574">
        <v>1279</v>
      </c>
      <c r="H26" s="574">
        <v>607</v>
      </c>
      <c r="I26" s="574">
        <v>2327</v>
      </c>
      <c r="J26" s="574">
        <v>927</v>
      </c>
      <c r="K26" s="574">
        <v>1819</v>
      </c>
      <c r="L26" s="574">
        <v>769</v>
      </c>
      <c r="M26" s="574">
        <v>2282</v>
      </c>
      <c r="N26" s="574">
        <v>671</v>
      </c>
      <c r="O26" s="574">
        <v>1739</v>
      </c>
      <c r="P26" s="574">
        <v>769</v>
      </c>
      <c r="Q26" s="574">
        <v>1497</v>
      </c>
      <c r="R26" s="574">
        <v>469</v>
      </c>
      <c r="S26" s="574">
        <v>950</v>
      </c>
      <c r="T26" s="574">
        <v>225</v>
      </c>
      <c r="U26" s="574">
        <f t="shared" si="1"/>
        <v>12829</v>
      </c>
      <c r="V26" s="187">
        <f t="shared" si="1"/>
        <v>5118</v>
      </c>
      <c r="W26" s="1"/>
      <c r="X26" s="189"/>
      <c r="Y26" s="467"/>
      <c r="Z26" s="427"/>
      <c r="AA26" s="427"/>
      <c r="AB26" s="427"/>
      <c r="AC26" s="427"/>
      <c r="AD26" s="427"/>
      <c r="AE26" s="427"/>
      <c r="AF26" s="427"/>
      <c r="AG26" s="427"/>
      <c r="AH26" s="427"/>
      <c r="AI26" s="427"/>
      <c r="AJ26" s="427"/>
      <c r="AK26" s="427"/>
      <c r="AL26" s="427"/>
      <c r="AM26" s="427"/>
      <c r="AN26" s="427"/>
      <c r="AO26" s="427"/>
      <c r="AP26" s="427"/>
      <c r="AQ26" s="427"/>
      <c r="AR26" s="466"/>
      <c r="AS26" s="467"/>
      <c r="AT26" s="466"/>
      <c r="AU26" s="466"/>
      <c r="AV26" s="466"/>
      <c r="AW26" s="466"/>
      <c r="AX26" s="466"/>
      <c r="AY26" s="466"/>
      <c r="AZ26" s="466"/>
      <c r="BA26" s="466"/>
      <c r="BB26" s="466"/>
      <c r="BC26" s="466"/>
      <c r="BD26" s="466"/>
      <c r="BE26" s="466"/>
      <c r="BF26" s="466"/>
      <c r="BG26" s="466"/>
      <c r="BH26" s="466"/>
      <c r="BI26" s="466"/>
      <c r="BJ26" s="466"/>
      <c r="BK26" s="466"/>
    </row>
    <row r="27" spans="1:63" ht="21" customHeight="1" x14ac:dyDescent="0.25">
      <c r="A27" s="193"/>
      <c r="B27" s="194" t="s">
        <v>128</v>
      </c>
      <c r="C27" s="574">
        <v>65</v>
      </c>
      <c r="D27" s="574">
        <v>29</v>
      </c>
      <c r="E27" s="574">
        <v>109</v>
      </c>
      <c r="F27" s="574">
        <v>38</v>
      </c>
      <c r="G27" s="574">
        <v>252</v>
      </c>
      <c r="H27" s="574">
        <v>87</v>
      </c>
      <c r="I27" s="574">
        <v>565</v>
      </c>
      <c r="J27" s="574">
        <v>194</v>
      </c>
      <c r="K27" s="574">
        <v>792</v>
      </c>
      <c r="L27" s="574">
        <v>239</v>
      </c>
      <c r="M27" s="574">
        <v>884</v>
      </c>
      <c r="N27" s="574">
        <v>217</v>
      </c>
      <c r="O27" s="574">
        <v>1262</v>
      </c>
      <c r="P27" s="574">
        <v>401</v>
      </c>
      <c r="Q27" s="574">
        <v>1223</v>
      </c>
      <c r="R27" s="574">
        <v>415</v>
      </c>
      <c r="S27" s="574">
        <v>1758</v>
      </c>
      <c r="T27" s="574">
        <v>491</v>
      </c>
      <c r="U27" s="574">
        <f t="shared" si="1"/>
        <v>6910</v>
      </c>
      <c r="V27" s="187">
        <f t="shared" si="1"/>
        <v>2111</v>
      </c>
      <c r="W27" s="1"/>
      <c r="X27" s="189"/>
      <c r="Y27" s="467"/>
      <c r="Z27" s="427"/>
      <c r="AA27" s="427"/>
      <c r="AB27" s="427"/>
      <c r="AC27" s="427"/>
      <c r="AD27" s="427"/>
      <c r="AE27" s="427"/>
      <c r="AF27" s="427"/>
      <c r="AG27" s="427"/>
      <c r="AH27" s="427"/>
      <c r="AI27" s="427"/>
      <c r="AJ27" s="427"/>
      <c r="AK27" s="427"/>
      <c r="AL27" s="427"/>
      <c r="AM27" s="427"/>
      <c r="AN27" s="427"/>
      <c r="AO27" s="427"/>
      <c r="AP27" s="427"/>
      <c r="AQ27" s="427"/>
      <c r="AR27" s="466"/>
      <c r="AS27" s="467"/>
      <c r="AT27" s="466"/>
      <c r="AU27" s="466"/>
      <c r="AV27" s="466"/>
      <c r="AW27" s="466"/>
      <c r="AX27" s="466"/>
      <c r="AY27" s="466"/>
      <c r="AZ27" s="466"/>
      <c r="BA27" s="466"/>
      <c r="BB27" s="466"/>
      <c r="BC27" s="466"/>
      <c r="BD27" s="466"/>
      <c r="BE27" s="466"/>
      <c r="BF27" s="466"/>
      <c r="BG27" s="466"/>
      <c r="BH27" s="466"/>
      <c r="BI27" s="466"/>
      <c r="BJ27" s="466"/>
      <c r="BK27" s="466"/>
    </row>
    <row r="28" spans="1:63" ht="21" customHeight="1" x14ac:dyDescent="0.25">
      <c r="A28" s="193"/>
      <c r="B28" s="194" t="s">
        <v>129</v>
      </c>
      <c r="C28" s="574">
        <v>56</v>
      </c>
      <c r="D28" s="574">
        <v>33</v>
      </c>
      <c r="E28" s="574">
        <v>97</v>
      </c>
      <c r="F28" s="574">
        <v>46</v>
      </c>
      <c r="G28" s="574">
        <v>160</v>
      </c>
      <c r="H28" s="574">
        <v>86</v>
      </c>
      <c r="I28" s="574">
        <v>631</v>
      </c>
      <c r="J28" s="574">
        <v>208</v>
      </c>
      <c r="K28" s="574">
        <v>394</v>
      </c>
      <c r="L28" s="574">
        <v>111</v>
      </c>
      <c r="M28" s="574">
        <v>637</v>
      </c>
      <c r="N28" s="574">
        <v>220</v>
      </c>
      <c r="O28" s="574">
        <v>799</v>
      </c>
      <c r="P28" s="574">
        <v>294</v>
      </c>
      <c r="Q28" s="574">
        <v>837</v>
      </c>
      <c r="R28" s="574">
        <v>248</v>
      </c>
      <c r="S28" s="574">
        <v>842</v>
      </c>
      <c r="T28" s="574">
        <v>184</v>
      </c>
      <c r="U28" s="574">
        <f t="shared" si="1"/>
        <v>4453</v>
      </c>
      <c r="V28" s="187">
        <f t="shared" si="1"/>
        <v>1430</v>
      </c>
      <c r="W28" s="1"/>
      <c r="X28" s="189"/>
      <c r="Y28" s="467"/>
      <c r="Z28" s="427"/>
      <c r="AA28" s="427"/>
      <c r="AB28" s="427"/>
      <c r="AC28" s="427"/>
      <c r="AD28" s="427"/>
      <c r="AE28" s="427"/>
      <c r="AF28" s="427"/>
      <c r="AG28" s="427"/>
      <c r="AH28" s="427"/>
      <c r="AI28" s="427"/>
      <c r="AJ28" s="427"/>
      <c r="AK28" s="427"/>
      <c r="AL28" s="427"/>
      <c r="AM28" s="427"/>
      <c r="AN28" s="427"/>
      <c r="AO28" s="427"/>
      <c r="AP28" s="427"/>
      <c r="AQ28" s="427"/>
      <c r="AR28" s="466"/>
      <c r="AS28" s="467"/>
      <c r="AT28" s="466"/>
      <c r="AU28" s="466"/>
      <c r="AV28" s="466"/>
      <c r="AW28" s="466"/>
      <c r="AX28" s="466"/>
      <c r="AY28" s="466"/>
      <c r="AZ28" s="466"/>
      <c r="BA28" s="466"/>
      <c r="BB28" s="466"/>
      <c r="BC28" s="466"/>
      <c r="BD28" s="466"/>
      <c r="BE28" s="466"/>
      <c r="BF28" s="466"/>
      <c r="BG28" s="466"/>
      <c r="BH28" s="466"/>
      <c r="BI28" s="466"/>
      <c r="BJ28" s="466"/>
      <c r="BK28" s="466"/>
    </row>
    <row r="29" spans="1:63" ht="21" customHeight="1" x14ac:dyDescent="0.25">
      <c r="A29" s="193"/>
      <c r="B29" s="194" t="s">
        <v>130</v>
      </c>
      <c r="C29" s="574">
        <v>137</v>
      </c>
      <c r="D29" s="574">
        <v>97</v>
      </c>
      <c r="E29" s="574">
        <v>233</v>
      </c>
      <c r="F29" s="574">
        <v>121</v>
      </c>
      <c r="G29" s="574">
        <v>523</v>
      </c>
      <c r="H29" s="574">
        <v>185</v>
      </c>
      <c r="I29" s="574">
        <v>1793</v>
      </c>
      <c r="J29" s="574">
        <v>605</v>
      </c>
      <c r="K29" s="574">
        <v>1215</v>
      </c>
      <c r="L29" s="574">
        <v>427</v>
      </c>
      <c r="M29" s="574">
        <v>1610</v>
      </c>
      <c r="N29" s="574">
        <v>516</v>
      </c>
      <c r="O29" s="574">
        <v>1527</v>
      </c>
      <c r="P29" s="574">
        <v>589</v>
      </c>
      <c r="Q29" s="574">
        <v>1054</v>
      </c>
      <c r="R29" s="574">
        <v>283</v>
      </c>
      <c r="S29" s="574">
        <v>2467</v>
      </c>
      <c r="T29" s="574">
        <v>699</v>
      </c>
      <c r="U29" s="574">
        <f t="shared" si="1"/>
        <v>10559</v>
      </c>
      <c r="V29" s="187">
        <f t="shared" si="1"/>
        <v>3522</v>
      </c>
      <c r="W29" s="1"/>
      <c r="X29" s="189"/>
      <c r="Y29" s="467"/>
      <c r="Z29" s="427"/>
      <c r="AA29" s="427"/>
      <c r="AB29" s="427"/>
      <c r="AC29" s="427"/>
      <c r="AD29" s="427"/>
      <c r="AE29" s="427"/>
      <c r="AF29" s="427"/>
      <c r="AG29" s="427"/>
      <c r="AH29" s="427"/>
      <c r="AI29" s="427"/>
      <c r="AJ29" s="427"/>
      <c r="AK29" s="427"/>
      <c r="AL29" s="427"/>
      <c r="AM29" s="427"/>
      <c r="AN29" s="427"/>
      <c r="AO29" s="427"/>
      <c r="AP29" s="427"/>
      <c r="AQ29" s="427"/>
      <c r="AR29" s="466"/>
      <c r="AS29" s="467"/>
      <c r="AT29" s="466"/>
      <c r="AU29" s="466"/>
      <c r="AV29" s="466"/>
      <c r="AW29" s="466"/>
      <c r="AX29" s="466"/>
      <c r="AY29" s="466"/>
      <c r="AZ29" s="466"/>
      <c r="BA29" s="466"/>
      <c r="BB29" s="466"/>
      <c r="BC29" s="466"/>
      <c r="BD29" s="466"/>
      <c r="BE29" s="466"/>
      <c r="BF29" s="466"/>
      <c r="BG29" s="466"/>
      <c r="BH29" s="466"/>
      <c r="BI29" s="466"/>
      <c r="BJ29" s="466"/>
      <c r="BK29" s="466"/>
    </row>
    <row r="30" spans="1:63" ht="21" customHeight="1" x14ac:dyDescent="0.25">
      <c r="A30" s="193"/>
      <c r="B30" s="194" t="s">
        <v>131</v>
      </c>
      <c r="C30" s="574">
        <v>28</v>
      </c>
      <c r="D30" s="574">
        <v>24</v>
      </c>
      <c r="E30" s="574">
        <v>45</v>
      </c>
      <c r="F30" s="574">
        <v>35</v>
      </c>
      <c r="G30" s="574">
        <v>80</v>
      </c>
      <c r="H30" s="574">
        <v>36</v>
      </c>
      <c r="I30" s="574">
        <v>222</v>
      </c>
      <c r="J30" s="574">
        <v>104</v>
      </c>
      <c r="K30" s="574">
        <v>501</v>
      </c>
      <c r="L30" s="574">
        <v>174</v>
      </c>
      <c r="M30" s="574">
        <v>736</v>
      </c>
      <c r="N30" s="574">
        <v>312</v>
      </c>
      <c r="O30" s="574">
        <v>800</v>
      </c>
      <c r="P30" s="574">
        <v>150</v>
      </c>
      <c r="Q30" s="574">
        <v>609</v>
      </c>
      <c r="R30" s="574">
        <v>154</v>
      </c>
      <c r="S30" s="574">
        <v>2321</v>
      </c>
      <c r="T30" s="574">
        <v>663</v>
      </c>
      <c r="U30" s="574">
        <f t="shared" si="1"/>
        <v>5342</v>
      </c>
      <c r="V30" s="187">
        <f t="shared" si="1"/>
        <v>1652</v>
      </c>
      <c r="W30" s="1"/>
      <c r="X30" s="189"/>
      <c r="Y30" s="467"/>
      <c r="Z30" s="427"/>
      <c r="AA30" s="427"/>
      <c r="AB30" s="427"/>
      <c r="AC30" s="427"/>
      <c r="AD30" s="427"/>
      <c r="AE30" s="427"/>
      <c r="AF30" s="427"/>
      <c r="AG30" s="427"/>
      <c r="AH30" s="427"/>
      <c r="AI30" s="427"/>
      <c r="AJ30" s="427"/>
      <c r="AK30" s="427"/>
      <c r="AL30" s="427"/>
      <c r="AM30" s="427"/>
      <c r="AN30" s="427"/>
      <c r="AO30" s="427"/>
      <c r="AP30" s="427"/>
      <c r="AQ30" s="427"/>
      <c r="AR30" s="466"/>
      <c r="AS30" s="467"/>
      <c r="AT30" s="466"/>
      <c r="AU30" s="466"/>
      <c r="AV30" s="466"/>
      <c r="AW30" s="466"/>
      <c r="AX30" s="466"/>
      <c r="AY30" s="466"/>
      <c r="AZ30" s="466"/>
      <c r="BA30" s="466"/>
      <c r="BB30" s="466"/>
      <c r="BC30" s="466"/>
      <c r="BD30" s="466"/>
      <c r="BE30" s="466"/>
      <c r="BF30" s="466"/>
      <c r="BG30" s="466"/>
      <c r="BH30" s="466"/>
      <c r="BI30" s="466"/>
      <c r="BJ30" s="466"/>
      <c r="BK30" s="466"/>
    </row>
    <row r="31" spans="1:63" ht="21" customHeight="1" x14ac:dyDescent="0.25">
      <c r="A31" s="193"/>
      <c r="B31" s="194" t="s">
        <v>132</v>
      </c>
      <c r="C31" s="574">
        <v>19</v>
      </c>
      <c r="D31" s="574">
        <v>8</v>
      </c>
      <c r="E31" s="574">
        <v>27</v>
      </c>
      <c r="F31" s="574">
        <v>11</v>
      </c>
      <c r="G31" s="574">
        <v>41</v>
      </c>
      <c r="H31" s="574">
        <v>10</v>
      </c>
      <c r="I31" s="574">
        <v>111</v>
      </c>
      <c r="J31" s="574">
        <v>19</v>
      </c>
      <c r="K31" s="574">
        <v>174</v>
      </c>
      <c r="L31" s="574">
        <v>50</v>
      </c>
      <c r="M31" s="574">
        <v>59</v>
      </c>
      <c r="N31" s="574">
        <v>18</v>
      </c>
      <c r="O31" s="574">
        <v>252</v>
      </c>
      <c r="P31" s="574">
        <v>46</v>
      </c>
      <c r="Q31" s="574">
        <v>250</v>
      </c>
      <c r="R31" s="574">
        <v>48</v>
      </c>
      <c r="S31" s="574">
        <v>1232</v>
      </c>
      <c r="T31" s="574">
        <v>269</v>
      </c>
      <c r="U31" s="574">
        <f t="shared" si="1"/>
        <v>2165</v>
      </c>
      <c r="V31" s="187">
        <f t="shared" si="1"/>
        <v>479</v>
      </c>
      <c r="W31" s="1"/>
      <c r="X31" s="189"/>
      <c r="Y31" s="467"/>
      <c r="Z31" s="427"/>
      <c r="AA31" s="427"/>
      <c r="AB31" s="427"/>
      <c r="AC31" s="427"/>
      <c r="AD31" s="427"/>
      <c r="AE31" s="427"/>
      <c r="AF31" s="427"/>
      <c r="AG31" s="427"/>
      <c r="AH31" s="427"/>
      <c r="AI31" s="427"/>
      <c r="AJ31" s="427"/>
      <c r="AK31" s="427"/>
      <c r="AL31" s="427"/>
      <c r="AM31" s="427"/>
      <c r="AN31" s="427"/>
      <c r="AO31" s="427"/>
      <c r="AP31" s="427"/>
      <c r="AQ31" s="427"/>
      <c r="AR31" s="466"/>
      <c r="AS31" s="467"/>
      <c r="AT31" s="466"/>
      <c r="AU31" s="466"/>
      <c r="AV31" s="466"/>
      <c r="AW31" s="466"/>
      <c r="AX31" s="466"/>
      <c r="AY31" s="466"/>
      <c r="AZ31" s="466"/>
      <c r="BA31" s="466"/>
      <c r="BB31" s="466"/>
      <c r="BC31" s="466"/>
      <c r="BD31" s="466"/>
      <c r="BE31" s="466"/>
      <c r="BF31" s="466"/>
      <c r="BG31" s="466"/>
      <c r="BH31" s="466"/>
      <c r="BI31" s="466"/>
      <c r="BJ31" s="466"/>
      <c r="BK31" s="466"/>
    </row>
    <row r="32" spans="1:63" ht="21" customHeight="1" x14ac:dyDescent="0.25">
      <c r="A32" s="193"/>
      <c r="B32" s="194" t="s">
        <v>133</v>
      </c>
      <c r="C32" s="574">
        <v>203</v>
      </c>
      <c r="D32" s="574">
        <v>338</v>
      </c>
      <c r="E32" s="574">
        <v>262</v>
      </c>
      <c r="F32" s="574">
        <v>343</v>
      </c>
      <c r="G32" s="574">
        <v>426</v>
      </c>
      <c r="H32" s="574">
        <v>406</v>
      </c>
      <c r="I32" s="574">
        <v>801</v>
      </c>
      <c r="J32" s="574">
        <v>684</v>
      </c>
      <c r="K32" s="574">
        <v>449</v>
      </c>
      <c r="L32" s="574">
        <v>356</v>
      </c>
      <c r="M32" s="574">
        <v>362</v>
      </c>
      <c r="N32" s="574">
        <v>323</v>
      </c>
      <c r="O32" s="574">
        <v>365</v>
      </c>
      <c r="P32" s="574">
        <v>239</v>
      </c>
      <c r="Q32" s="574">
        <v>574</v>
      </c>
      <c r="R32" s="574">
        <v>480</v>
      </c>
      <c r="S32" s="574">
        <v>0</v>
      </c>
      <c r="T32" s="574">
        <v>0</v>
      </c>
      <c r="U32" s="574">
        <f t="shared" si="1"/>
        <v>3442</v>
      </c>
      <c r="V32" s="187">
        <f t="shared" si="1"/>
        <v>3169</v>
      </c>
      <c r="W32" s="1"/>
      <c r="X32" s="189"/>
      <c r="Y32" s="467"/>
      <c r="Z32" s="427"/>
      <c r="AA32" s="427"/>
      <c r="AB32" s="427"/>
      <c r="AC32" s="427"/>
      <c r="AD32" s="427"/>
      <c r="AE32" s="427"/>
      <c r="AF32" s="427"/>
      <c r="AG32" s="427"/>
      <c r="AH32" s="427"/>
      <c r="AI32" s="427"/>
      <c r="AJ32" s="427"/>
      <c r="AK32" s="427"/>
      <c r="AL32" s="427"/>
      <c r="AM32" s="427"/>
      <c r="AN32" s="427"/>
      <c r="AO32" s="427"/>
      <c r="AP32" s="427"/>
      <c r="AQ32" s="427"/>
      <c r="AR32" s="466"/>
      <c r="AS32" s="467"/>
      <c r="AT32" s="466"/>
      <c r="AU32" s="466"/>
      <c r="AV32" s="466"/>
      <c r="AW32" s="466"/>
      <c r="AX32" s="466"/>
      <c r="AY32" s="466"/>
      <c r="AZ32" s="466"/>
      <c r="BA32" s="466"/>
      <c r="BB32" s="466"/>
      <c r="BC32" s="466"/>
      <c r="BD32" s="466"/>
      <c r="BE32" s="466"/>
      <c r="BF32" s="466"/>
      <c r="BG32" s="466"/>
      <c r="BH32" s="466"/>
      <c r="BI32" s="466"/>
      <c r="BJ32" s="466"/>
      <c r="BK32" s="466"/>
    </row>
    <row r="33" spans="1:64" ht="21" customHeight="1" x14ac:dyDescent="0.25">
      <c r="A33" s="193"/>
      <c r="B33" s="194" t="s">
        <v>134</v>
      </c>
      <c r="C33" s="574">
        <v>215</v>
      </c>
      <c r="D33" s="574">
        <v>152</v>
      </c>
      <c r="E33" s="574">
        <v>297</v>
      </c>
      <c r="F33" s="574">
        <v>124</v>
      </c>
      <c r="G33" s="574">
        <v>404</v>
      </c>
      <c r="H33" s="574">
        <v>151</v>
      </c>
      <c r="I33" s="574">
        <v>679</v>
      </c>
      <c r="J33" s="574">
        <v>161</v>
      </c>
      <c r="K33" s="574">
        <v>545</v>
      </c>
      <c r="L33" s="574">
        <v>138</v>
      </c>
      <c r="M33" s="574">
        <v>710</v>
      </c>
      <c r="N33" s="574">
        <v>238</v>
      </c>
      <c r="O33" s="574">
        <v>1414</v>
      </c>
      <c r="P33" s="574">
        <v>256</v>
      </c>
      <c r="Q33" s="574">
        <v>645</v>
      </c>
      <c r="R33" s="574">
        <v>159</v>
      </c>
      <c r="S33" s="574">
        <v>0</v>
      </c>
      <c r="T33" s="574">
        <v>0</v>
      </c>
      <c r="U33" s="574">
        <f t="shared" si="1"/>
        <v>4909</v>
      </c>
      <c r="V33" s="187">
        <f t="shared" si="1"/>
        <v>1379</v>
      </c>
      <c r="W33" s="1"/>
      <c r="X33" s="189"/>
      <c r="Y33" s="467"/>
      <c r="Z33" s="427"/>
      <c r="AA33" s="427"/>
      <c r="AB33" s="427"/>
      <c r="AC33" s="427"/>
      <c r="AD33" s="427"/>
      <c r="AE33" s="427"/>
      <c r="AF33" s="427"/>
      <c r="AG33" s="427"/>
      <c r="AH33" s="427"/>
      <c r="AI33" s="427"/>
      <c r="AJ33" s="427"/>
      <c r="AK33" s="427"/>
      <c r="AL33" s="427"/>
      <c r="AM33" s="427"/>
      <c r="AN33" s="427"/>
      <c r="AO33" s="427"/>
      <c r="AP33" s="427"/>
      <c r="AQ33" s="427"/>
      <c r="AR33" s="466"/>
      <c r="AS33" s="467"/>
      <c r="AT33" s="466"/>
      <c r="AU33" s="466"/>
      <c r="AV33" s="466"/>
      <c r="AW33" s="466"/>
      <c r="AX33" s="466"/>
      <c r="AY33" s="466"/>
      <c r="AZ33" s="466"/>
      <c r="BA33" s="466"/>
      <c r="BB33" s="466"/>
      <c r="BC33" s="466"/>
      <c r="BD33" s="466"/>
      <c r="BE33" s="466"/>
      <c r="BF33" s="466"/>
      <c r="BG33" s="466"/>
      <c r="BH33" s="466"/>
      <c r="BI33" s="466"/>
      <c r="BJ33" s="466"/>
      <c r="BK33" s="466"/>
    </row>
    <row r="34" spans="1:64" ht="25.5" customHeight="1" x14ac:dyDescent="0.25">
      <c r="A34" s="181" t="s">
        <v>135</v>
      </c>
      <c r="B34" s="196" t="s">
        <v>136</v>
      </c>
      <c r="C34" s="191">
        <v>103</v>
      </c>
      <c r="D34" s="191">
        <v>43</v>
      </c>
      <c r="E34" s="191">
        <v>160</v>
      </c>
      <c r="F34" s="191">
        <v>58</v>
      </c>
      <c r="G34" s="191">
        <v>314</v>
      </c>
      <c r="H34" s="191">
        <v>51</v>
      </c>
      <c r="I34" s="191">
        <v>801</v>
      </c>
      <c r="J34" s="191">
        <v>222</v>
      </c>
      <c r="K34" s="191">
        <v>1179</v>
      </c>
      <c r="L34" s="191">
        <v>487</v>
      </c>
      <c r="M34" s="191">
        <v>1757</v>
      </c>
      <c r="N34" s="191">
        <v>826</v>
      </c>
      <c r="O34" s="191">
        <v>3767</v>
      </c>
      <c r="P34" s="191">
        <v>1564</v>
      </c>
      <c r="Q34" s="191">
        <v>2454</v>
      </c>
      <c r="R34" s="191">
        <v>878</v>
      </c>
      <c r="S34" s="191">
        <v>2240</v>
      </c>
      <c r="T34" s="191">
        <v>1295</v>
      </c>
      <c r="U34" s="191">
        <f t="shared" si="1"/>
        <v>12775</v>
      </c>
      <c r="V34" s="192">
        <f t="shared" si="1"/>
        <v>5424</v>
      </c>
      <c r="W34" s="1"/>
      <c r="X34" s="189"/>
      <c r="Y34" s="467"/>
      <c r="Z34" s="427"/>
      <c r="AA34" s="427"/>
      <c r="AB34" s="427"/>
      <c r="AC34" s="427"/>
      <c r="AD34" s="427"/>
      <c r="AE34" s="427"/>
      <c r="AF34" s="427"/>
      <c r="AG34" s="427"/>
      <c r="AH34" s="427"/>
      <c r="AI34" s="427"/>
      <c r="AJ34" s="427"/>
      <c r="AK34" s="427"/>
      <c r="AL34" s="427"/>
      <c r="AM34" s="427"/>
      <c r="AN34" s="427"/>
      <c r="AO34" s="427"/>
      <c r="AP34" s="427"/>
      <c r="AQ34" s="427"/>
      <c r="AR34" s="466"/>
      <c r="AS34" s="467"/>
      <c r="AT34" s="466"/>
      <c r="AU34" s="466"/>
      <c r="AV34" s="466"/>
      <c r="AW34" s="466"/>
      <c r="AX34" s="466"/>
      <c r="AY34" s="466"/>
      <c r="AZ34" s="466"/>
      <c r="BA34" s="466"/>
      <c r="BB34" s="466"/>
      <c r="BC34" s="466"/>
      <c r="BD34" s="466"/>
      <c r="BE34" s="466"/>
      <c r="BF34" s="466"/>
      <c r="BG34" s="466"/>
      <c r="BH34" s="466"/>
      <c r="BI34" s="466"/>
      <c r="BJ34" s="466"/>
      <c r="BK34" s="466"/>
    </row>
    <row r="35" spans="1:64" ht="25.5" customHeight="1" x14ac:dyDescent="0.3">
      <c r="A35" s="181" t="s">
        <v>137</v>
      </c>
      <c r="B35" s="196" t="s">
        <v>138</v>
      </c>
      <c r="C35" s="191">
        <f>SUM(C36:C37)</f>
        <v>220</v>
      </c>
      <c r="D35" s="191">
        <f t="shared" ref="D35:T35" si="3">SUM(D36:D37)</f>
        <v>146</v>
      </c>
      <c r="E35" s="191">
        <f t="shared" si="3"/>
        <v>362</v>
      </c>
      <c r="F35" s="191">
        <f t="shared" si="3"/>
        <v>183</v>
      </c>
      <c r="G35" s="191">
        <f t="shared" si="3"/>
        <v>454</v>
      </c>
      <c r="H35" s="191">
        <f t="shared" si="3"/>
        <v>275</v>
      </c>
      <c r="I35" s="191">
        <f t="shared" si="3"/>
        <v>900</v>
      </c>
      <c r="J35" s="191">
        <f t="shared" si="3"/>
        <v>580</v>
      </c>
      <c r="K35" s="191">
        <f t="shared" si="3"/>
        <v>778</v>
      </c>
      <c r="L35" s="191">
        <f t="shared" si="3"/>
        <v>520</v>
      </c>
      <c r="M35" s="191">
        <f t="shared" si="3"/>
        <v>418</v>
      </c>
      <c r="N35" s="191">
        <f t="shared" si="3"/>
        <v>300</v>
      </c>
      <c r="O35" s="191">
        <f t="shared" si="3"/>
        <v>704</v>
      </c>
      <c r="P35" s="191">
        <f t="shared" si="3"/>
        <v>257</v>
      </c>
      <c r="Q35" s="191">
        <f t="shared" si="3"/>
        <v>408</v>
      </c>
      <c r="R35" s="191">
        <f t="shared" si="3"/>
        <v>309</v>
      </c>
      <c r="S35" s="191">
        <f t="shared" si="3"/>
        <v>0</v>
      </c>
      <c r="T35" s="191">
        <f t="shared" si="3"/>
        <v>0</v>
      </c>
      <c r="U35" s="191">
        <f t="shared" si="1"/>
        <v>4244</v>
      </c>
      <c r="V35" s="192">
        <f t="shared" si="1"/>
        <v>2570</v>
      </c>
      <c r="W35" s="1"/>
      <c r="X35" s="126"/>
      <c r="Y35" s="468"/>
      <c r="Z35" s="427"/>
      <c r="AA35" s="427"/>
      <c r="AB35" s="427"/>
      <c r="AC35" s="427"/>
      <c r="AD35" s="427"/>
      <c r="AE35" s="427"/>
      <c r="AF35" s="427"/>
      <c r="AG35" s="427"/>
      <c r="AH35" s="427"/>
      <c r="AI35" s="427"/>
      <c r="AJ35" s="427"/>
      <c r="AK35" s="427"/>
      <c r="AL35" s="427"/>
      <c r="AM35" s="427"/>
      <c r="AN35" s="427"/>
      <c r="AO35" s="427"/>
      <c r="AP35" s="427"/>
      <c r="AQ35" s="427"/>
      <c r="AR35" s="466"/>
      <c r="AS35" s="468"/>
      <c r="AT35" s="466"/>
      <c r="AU35" s="466"/>
      <c r="AV35" s="466"/>
      <c r="AW35" s="466"/>
      <c r="AX35" s="466"/>
      <c r="AY35" s="466"/>
      <c r="AZ35" s="466"/>
      <c r="BA35" s="466"/>
      <c r="BB35" s="466"/>
      <c r="BC35" s="466"/>
      <c r="BD35" s="466"/>
      <c r="BE35" s="466"/>
      <c r="BF35" s="466"/>
      <c r="BG35" s="466"/>
      <c r="BH35" s="466"/>
      <c r="BI35" s="466"/>
      <c r="BJ35" s="466"/>
      <c r="BK35" s="466"/>
    </row>
    <row r="36" spans="1:64" ht="21" customHeight="1" x14ac:dyDescent="0.25">
      <c r="A36" s="181"/>
      <c r="B36" s="197" t="s">
        <v>139</v>
      </c>
      <c r="C36" s="574">
        <v>3</v>
      </c>
      <c r="D36" s="574">
        <v>1</v>
      </c>
      <c r="E36" s="574">
        <v>0</v>
      </c>
      <c r="F36" s="574">
        <v>0</v>
      </c>
      <c r="G36" s="574">
        <v>0</v>
      </c>
      <c r="H36" s="574">
        <v>0</v>
      </c>
      <c r="I36" s="574">
        <v>29</v>
      </c>
      <c r="J36" s="574">
        <v>4</v>
      </c>
      <c r="K36" s="574">
        <v>43</v>
      </c>
      <c r="L36" s="574">
        <v>16</v>
      </c>
      <c r="M36" s="574">
        <v>0</v>
      </c>
      <c r="N36" s="574">
        <v>0</v>
      </c>
      <c r="O36" s="574">
        <v>0</v>
      </c>
      <c r="P36" s="574">
        <v>0</v>
      </c>
      <c r="Q36" s="574">
        <v>0</v>
      </c>
      <c r="R36" s="574">
        <v>0</v>
      </c>
      <c r="S36" s="574">
        <v>0</v>
      </c>
      <c r="T36" s="574">
        <v>0</v>
      </c>
      <c r="U36" s="574">
        <f t="shared" si="1"/>
        <v>75</v>
      </c>
      <c r="V36" s="187">
        <f t="shared" si="1"/>
        <v>21</v>
      </c>
      <c r="W36" s="1"/>
      <c r="X36" s="189"/>
      <c r="Y36" s="467"/>
      <c r="Z36" s="427"/>
      <c r="AA36" s="427"/>
      <c r="AB36" s="427"/>
      <c r="AC36" s="427"/>
      <c r="AD36" s="427"/>
      <c r="AE36" s="427"/>
      <c r="AF36" s="427"/>
      <c r="AG36" s="427"/>
      <c r="AH36" s="427"/>
      <c r="AI36" s="427"/>
      <c r="AJ36" s="427"/>
      <c r="AK36" s="427"/>
      <c r="AL36" s="427"/>
      <c r="AM36" s="427"/>
      <c r="AN36" s="427"/>
      <c r="AO36" s="427"/>
      <c r="AP36" s="427"/>
      <c r="AQ36" s="427"/>
      <c r="AR36" s="466"/>
      <c r="AS36" s="467"/>
      <c r="AT36" s="466"/>
      <c r="AU36" s="466"/>
      <c r="AV36" s="466"/>
      <c r="AW36" s="466"/>
      <c r="AX36" s="466"/>
      <c r="AY36" s="466"/>
      <c r="AZ36" s="466"/>
      <c r="BA36" s="466"/>
      <c r="BB36" s="466"/>
      <c r="BC36" s="466"/>
      <c r="BD36" s="466"/>
      <c r="BE36" s="466"/>
      <c r="BF36" s="466"/>
      <c r="BG36" s="466"/>
      <c r="BH36" s="466"/>
      <c r="BI36" s="466"/>
      <c r="BJ36" s="466"/>
      <c r="BK36" s="466"/>
    </row>
    <row r="37" spans="1:64" ht="30" customHeight="1" x14ac:dyDescent="0.25">
      <c r="A37" s="181"/>
      <c r="B37" s="197" t="s">
        <v>140</v>
      </c>
      <c r="C37" s="574">
        <v>217</v>
      </c>
      <c r="D37" s="574">
        <v>145</v>
      </c>
      <c r="E37" s="574">
        <v>362</v>
      </c>
      <c r="F37" s="574">
        <v>183</v>
      </c>
      <c r="G37" s="574">
        <v>454</v>
      </c>
      <c r="H37" s="574">
        <v>275</v>
      </c>
      <c r="I37" s="574">
        <v>871</v>
      </c>
      <c r="J37" s="574">
        <v>576</v>
      </c>
      <c r="K37" s="574">
        <v>735</v>
      </c>
      <c r="L37" s="574">
        <v>504</v>
      </c>
      <c r="M37" s="574">
        <v>418</v>
      </c>
      <c r="N37" s="574">
        <v>300</v>
      </c>
      <c r="O37" s="574">
        <v>704</v>
      </c>
      <c r="P37" s="574">
        <v>257</v>
      </c>
      <c r="Q37" s="574">
        <v>408</v>
      </c>
      <c r="R37" s="574">
        <v>309</v>
      </c>
      <c r="S37" s="574">
        <v>0</v>
      </c>
      <c r="T37" s="574">
        <v>0</v>
      </c>
      <c r="U37" s="574">
        <f t="shared" si="1"/>
        <v>4169</v>
      </c>
      <c r="V37" s="187">
        <f t="shared" si="1"/>
        <v>2549</v>
      </c>
      <c r="W37" s="1"/>
      <c r="X37" s="189"/>
      <c r="Y37" s="467"/>
      <c r="Z37" s="427"/>
      <c r="AA37" s="427"/>
      <c r="AB37" s="427"/>
      <c r="AC37" s="427"/>
      <c r="AD37" s="427"/>
      <c r="AE37" s="427"/>
      <c r="AF37" s="427"/>
      <c r="AG37" s="427"/>
      <c r="AH37" s="427"/>
      <c r="AI37" s="427"/>
      <c r="AJ37" s="427"/>
      <c r="AK37" s="427"/>
      <c r="AL37" s="427"/>
      <c r="AM37" s="427"/>
      <c r="AN37" s="427"/>
      <c r="AO37" s="427"/>
      <c r="AP37" s="427"/>
      <c r="AQ37" s="427"/>
      <c r="AR37" s="466"/>
      <c r="AS37" s="467"/>
      <c r="AT37" s="466"/>
      <c r="AU37" s="466"/>
      <c r="AV37" s="466"/>
      <c r="AW37" s="466"/>
      <c r="AX37" s="466"/>
      <c r="AY37" s="466"/>
      <c r="AZ37" s="466"/>
      <c r="BA37" s="466"/>
      <c r="BB37" s="466"/>
      <c r="BC37" s="466"/>
      <c r="BD37" s="466"/>
      <c r="BE37" s="466"/>
      <c r="BF37" s="466"/>
      <c r="BG37" s="466"/>
      <c r="BH37" s="466"/>
      <c r="BI37" s="466"/>
      <c r="BJ37" s="466"/>
      <c r="BK37" s="466"/>
    </row>
    <row r="38" spans="1:64" ht="25.5" customHeight="1" x14ac:dyDescent="0.25">
      <c r="A38" s="181" t="s">
        <v>141</v>
      </c>
      <c r="B38" s="190" t="s">
        <v>142</v>
      </c>
      <c r="C38" s="191">
        <v>2473</v>
      </c>
      <c r="D38" s="191">
        <v>4618</v>
      </c>
      <c r="E38" s="191">
        <v>2694</v>
      </c>
      <c r="F38" s="191">
        <v>2827</v>
      </c>
      <c r="G38" s="191">
        <v>4521</v>
      </c>
      <c r="H38" s="191">
        <v>3161</v>
      </c>
      <c r="I38" s="191">
        <v>6902</v>
      </c>
      <c r="J38" s="191">
        <v>3514</v>
      </c>
      <c r="K38" s="191">
        <v>5094</v>
      </c>
      <c r="L38" s="191">
        <v>1997</v>
      </c>
      <c r="M38" s="191">
        <v>6183</v>
      </c>
      <c r="N38" s="191">
        <v>1888</v>
      </c>
      <c r="O38" s="191">
        <v>4913</v>
      </c>
      <c r="P38" s="191">
        <v>1591</v>
      </c>
      <c r="Q38" s="191">
        <v>1630</v>
      </c>
      <c r="R38" s="191">
        <v>668</v>
      </c>
      <c r="S38" s="191">
        <v>1630</v>
      </c>
      <c r="T38" s="191">
        <v>660</v>
      </c>
      <c r="U38" s="191">
        <f t="shared" si="1"/>
        <v>36040</v>
      </c>
      <c r="V38" s="192">
        <f t="shared" si="1"/>
        <v>20924</v>
      </c>
      <c r="W38" s="1"/>
      <c r="X38" s="189"/>
      <c r="Y38" s="467"/>
      <c r="Z38" s="427"/>
      <c r="AA38" s="427"/>
      <c r="AB38" s="427"/>
      <c r="AC38" s="427"/>
      <c r="AD38" s="427"/>
      <c r="AE38" s="427"/>
      <c r="AF38" s="427"/>
      <c r="AG38" s="427"/>
      <c r="AH38" s="427"/>
      <c r="AI38" s="427"/>
      <c r="AJ38" s="427"/>
      <c r="AK38" s="427"/>
      <c r="AL38" s="427"/>
      <c r="AM38" s="427"/>
      <c r="AN38" s="427"/>
      <c r="AO38" s="427"/>
      <c r="AP38" s="427"/>
      <c r="AQ38" s="427"/>
      <c r="AR38" s="466"/>
      <c r="AS38" s="467"/>
      <c r="AT38" s="466"/>
      <c r="AU38" s="466"/>
      <c r="AV38" s="466"/>
      <c r="AW38" s="466"/>
      <c r="AX38" s="466"/>
      <c r="AY38" s="466"/>
      <c r="AZ38" s="466"/>
      <c r="BA38" s="466"/>
      <c r="BB38" s="466"/>
      <c r="BC38" s="466"/>
      <c r="BD38" s="466"/>
      <c r="BE38" s="466"/>
      <c r="BF38" s="466"/>
      <c r="BG38" s="466"/>
      <c r="BH38" s="466"/>
      <c r="BI38" s="466"/>
      <c r="BJ38" s="466"/>
      <c r="BK38" s="466"/>
    </row>
    <row r="39" spans="1:64" s="349" customFormat="1" ht="25.5" customHeight="1" x14ac:dyDescent="0.3">
      <c r="A39" s="181" t="s">
        <v>143</v>
      </c>
      <c r="B39" s="196" t="s">
        <v>144</v>
      </c>
      <c r="C39" s="191">
        <f>SUM(C40:C42)</f>
        <v>23132</v>
      </c>
      <c r="D39" s="191">
        <f t="shared" ref="D39:T39" si="4">SUM(D40:D42)</f>
        <v>42321</v>
      </c>
      <c r="E39" s="191">
        <f t="shared" si="4"/>
        <v>25035</v>
      </c>
      <c r="F39" s="191">
        <f t="shared" si="4"/>
        <v>42167</v>
      </c>
      <c r="G39" s="191">
        <f t="shared" si="4"/>
        <v>29220</v>
      </c>
      <c r="H39" s="191">
        <f t="shared" si="4"/>
        <v>40094</v>
      </c>
      <c r="I39" s="191">
        <f t="shared" si="4"/>
        <v>41729</v>
      </c>
      <c r="J39" s="191">
        <f t="shared" si="4"/>
        <v>41101</v>
      </c>
      <c r="K39" s="191">
        <f t="shared" si="4"/>
        <v>25161</v>
      </c>
      <c r="L39" s="191">
        <f t="shared" si="4"/>
        <v>24630</v>
      </c>
      <c r="M39" s="191">
        <f t="shared" si="4"/>
        <v>12912</v>
      </c>
      <c r="N39" s="191">
        <f t="shared" si="4"/>
        <v>12414</v>
      </c>
      <c r="O39" s="191">
        <f t="shared" si="4"/>
        <v>14809</v>
      </c>
      <c r="P39" s="191">
        <f t="shared" si="4"/>
        <v>12238</v>
      </c>
      <c r="Q39" s="191">
        <f t="shared" si="4"/>
        <v>4669</v>
      </c>
      <c r="R39" s="191">
        <f t="shared" si="4"/>
        <v>3163</v>
      </c>
      <c r="S39" s="191">
        <f t="shared" si="4"/>
        <v>1303</v>
      </c>
      <c r="T39" s="191">
        <f t="shared" si="4"/>
        <v>1671</v>
      </c>
      <c r="U39" s="191">
        <f t="shared" si="1"/>
        <v>177970</v>
      </c>
      <c r="V39" s="192">
        <f t="shared" si="1"/>
        <v>219799</v>
      </c>
      <c r="X39" s="154"/>
      <c r="Y39" s="468"/>
      <c r="Z39" s="427"/>
      <c r="AA39" s="427"/>
      <c r="AB39" s="427"/>
      <c r="AC39" s="427"/>
      <c r="AD39" s="427"/>
      <c r="AE39" s="427"/>
      <c r="AF39" s="427"/>
      <c r="AG39" s="427"/>
      <c r="AH39" s="427"/>
      <c r="AI39" s="427"/>
      <c r="AJ39" s="427"/>
      <c r="AK39" s="427"/>
      <c r="AL39" s="427"/>
      <c r="AM39" s="427"/>
      <c r="AN39" s="427"/>
      <c r="AO39" s="427"/>
      <c r="AP39" s="427"/>
      <c r="AQ39" s="427"/>
      <c r="AR39" s="466"/>
      <c r="AS39" s="468"/>
      <c r="AT39" s="466"/>
      <c r="AU39" s="466"/>
      <c r="AV39" s="466"/>
      <c r="AW39" s="466"/>
      <c r="AX39" s="466"/>
      <c r="AY39" s="466"/>
      <c r="AZ39" s="466"/>
      <c r="BA39" s="466"/>
      <c r="BB39" s="466"/>
      <c r="BC39" s="466"/>
      <c r="BD39" s="466"/>
      <c r="BE39" s="466"/>
      <c r="BF39" s="466"/>
      <c r="BG39" s="466"/>
      <c r="BH39" s="466"/>
      <c r="BI39" s="466"/>
      <c r="BJ39" s="466"/>
      <c r="BK39" s="466"/>
      <c r="BL39" s="489"/>
    </row>
    <row r="40" spans="1:64" ht="30" customHeight="1" x14ac:dyDescent="0.25">
      <c r="A40" s="181"/>
      <c r="B40" s="197" t="s">
        <v>145</v>
      </c>
      <c r="C40" s="574">
        <v>1740</v>
      </c>
      <c r="D40" s="574">
        <v>1161</v>
      </c>
      <c r="E40" s="574">
        <v>2432</v>
      </c>
      <c r="F40" s="574">
        <v>1087</v>
      </c>
      <c r="G40" s="574">
        <v>3676</v>
      </c>
      <c r="H40" s="574">
        <v>1319</v>
      </c>
      <c r="I40" s="574">
        <v>6318</v>
      </c>
      <c r="J40" s="574">
        <v>2155</v>
      </c>
      <c r="K40" s="574">
        <v>2385</v>
      </c>
      <c r="L40" s="574">
        <v>961</v>
      </c>
      <c r="M40" s="574">
        <v>1348</v>
      </c>
      <c r="N40" s="574">
        <v>660</v>
      </c>
      <c r="O40" s="574">
        <v>1691</v>
      </c>
      <c r="P40" s="574">
        <v>849</v>
      </c>
      <c r="Q40" s="574">
        <v>538</v>
      </c>
      <c r="R40" s="574">
        <v>334</v>
      </c>
      <c r="S40" s="574">
        <v>0</v>
      </c>
      <c r="T40" s="574">
        <v>0</v>
      </c>
      <c r="U40" s="574">
        <f t="shared" si="1"/>
        <v>20128</v>
      </c>
      <c r="V40" s="187">
        <f t="shared" si="1"/>
        <v>8526</v>
      </c>
      <c r="W40" s="1"/>
      <c r="X40" s="189"/>
      <c r="Y40" s="467"/>
      <c r="Z40" s="427"/>
      <c r="AA40" s="427"/>
      <c r="AB40" s="427"/>
      <c r="AC40" s="427"/>
      <c r="AD40" s="427"/>
      <c r="AE40" s="427"/>
      <c r="AF40" s="427"/>
      <c r="AG40" s="427"/>
      <c r="AH40" s="427"/>
      <c r="AI40" s="427"/>
      <c r="AJ40" s="427"/>
      <c r="AK40" s="427"/>
      <c r="AL40" s="427"/>
      <c r="AM40" s="427"/>
      <c r="AN40" s="427"/>
      <c r="AO40" s="427"/>
      <c r="AP40" s="427"/>
      <c r="AQ40" s="427"/>
      <c r="AR40" s="466"/>
      <c r="AS40" s="467"/>
      <c r="AT40" s="466"/>
      <c r="AU40" s="466"/>
      <c r="AV40" s="466"/>
      <c r="AW40" s="466"/>
      <c r="AX40" s="466"/>
      <c r="AY40" s="466"/>
      <c r="AZ40" s="466"/>
      <c r="BA40" s="466"/>
      <c r="BB40" s="466"/>
      <c r="BC40" s="466"/>
      <c r="BD40" s="466"/>
      <c r="BE40" s="466"/>
      <c r="BF40" s="466"/>
      <c r="BG40" s="466"/>
      <c r="BH40" s="466"/>
      <c r="BI40" s="466"/>
      <c r="BJ40" s="466"/>
      <c r="BK40" s="466"/>
    </row>
    <row r="41" spans="1:64" ht="21" customHeight="1" x14ac:dyDescent="0.25">
      <c r="A41" s="181"/>
      <c r="B41" s="197" t="s">
        <v>146</v>
      </c>
      <c r="C41" s="574">
        <v>8673</v>
      </c>
      <c r="D41" s="574">
        <v>6923</v>
      </c>
      <c r="E41" s="574">
        <v>9563</v>
      </c>
      <c r="F41" s="574">
        <v>6766</v>
      </c>
      <c r="G41" s="574">
        <v>12120</v>
      </c>
      <c r="H41" s="574">
        <v>8125</v>
      </c>
      <c r="I41" s="574">
        <v>18957</v>
      </c>
      <c r="J41" s="574">
        <v>12618</v>
      </c>
      <c r="K41" s="574">
        <v>11931</v>
      </c>
      <c r="L41" s="574">
        <v>8262</v>
      </c>
      <c r="M41" s="574">
        <v>8802</v>
      </c>
      <c r="N41" s="574">
        <v>6231</v>
      </c>
      <c r="O41" s="574">
        <v>9540</v>
      </c>
      <c r="P41" s="574">
        <v>6561</v>
      </c>
      <c r="Q41" s="574">
        <v>1626</v>
      </c>
      <c r="R41" s="574">
        <v>836</v>
      </c>
      <c r="S41" s="574">
        <v>0</v>
      </c>
      <c r="T41" s="574">
        <v>0</v>
      </c>
      <c r="U41" s="574">
        <f t="shared" si="1"/>
        <v>81212</v>
      </c>
      <c r="V41" s="187">
        <f t="shared" si="1"/>
        <v>56322</v>
      </c>
      <c r="W41" s="1"/>
      <c r="X41" s="189"/>
      <c r="Y41" s="467"/>
      <c r="Z41" s="427"/>
      <c r="AA41" s="427"/>
      <c r="AB41" s="427"/>
      <c r="AC41" s="427"/>
      <c r="AD41" s="427"/>
      <c r="AE41" s="427"/>
      <c r="AF41" s="427"/>
      <c r="AG41" s="427"/>
      <c r="AH41" s="427"/>
      <c r="AI41" s="427"/>
      <c r="AJ41" s="427"/>
      <c r="AK41" s="427"/>
      <c r="AL41" s="427"/>
      <c r="AM41" s="427"/>
      <c r="AN41" s="427"/>
      <c r="AO41" s="427"/>
      <c r="AP41" s="427"/>
      <c r="AQ41" s="427"/>
      <c r="AR41" s="466"/>
      <c r="AS41" s="467"/>
      <c r="AT41" s="466"/>
      <c r="AU41" s="466"/>
      <c r="AV41" s="466"/>
      <c r="AW41" s="466"/>
      <c r="AX41" s="466"/>
      <c r="AY41" s="466"/>
      <c r="AZ41" s="466"/>
      <c r="BA41" s="466"/>
      <c r="BB41" s="466"/>
      <c r="BC41" s="466"/>
      <c r="BD41" s="466"/>
      <c r="BE41" s="466"/>
      <c r="BF41" s="466"/>
      <c r="BG41" s="466"/>
      <c r="BH41" s="466"/>
      <c r="BI41" s="466"/>
      <c r="BJ41" s="466"/>
      <c r="BK41" s="466"/>
    </row>
    <row r="42" spans="1:64" ht="21" customHeight="1" x14ac:dyDescent="0.25">
      <c r="A42" s="181"/>
      <c r="B42" s="197" t="s">
        <v>147</v>
      </c>
      <c r="C42" s="574">
        <v>12719</v>
      </c>
      <c r="D42" s="574">
        <v>34237</v>
      </c>
      <c r="E42" s="574">
        <v>13040</v>
      </c>
      <c r="F42" s="574">
        <v>34314</v>
      </c>
      <c r="G42" s="574">
        <v>13424</v>
      </c>
      <c r="H42" s="574">
        <v>30650</v>
      </c>
      <c r="I42" s="574">
        <v>16454</v>
      </c>
      <c r="J42" s="574">
        <v>26328</v>
      </c>
      <c r="K42" s="574">
        <v>10845</v>
      </c>
      <c r="L42" s="574">
        <v>15407</v>
      </c>
      <c r="M42" s="574">
        <v>2762</v>
      </c>
      <c r="N42" s="574">
        <v>5523</v>
      </c>
      <c r="O42" s="574">
        <v>3578</v>
      </c>
      <c r="P42" s="574">
        <v>4828</v>
      </c>
      <c r="Q42" s="574">
        <v>2505</v>
      </c>
      <c r="R42" s="574">
        <v>1993</v>
      </c>
      <c r="S42" s="574">
        <v>1303</v>
      </c>
      <c r="T42" s="574">
        <v>1671</v>
      </c>
      <c r="U42" s="574">
        <f t="shared" si="1"/>
        <v>76630</v>
      </c>
      <c r="V42" s="187">
        <f t="shared" si="1"/>
        <v>154951</v>
      </c>
      <c r="W42" s="1"/>
      <c r="X42" s="189"/>
      <c r="Y42" s="467"/>
      <c r="Z42" s="427"/>
      <c r="AA42" s="427"/>
      <c r="AB42" s="427"/>
      <c r="AC42" s="427"/>
      <c r="AD42" s="427"/>
      <c r="AE42" s="427"/>
      <c r="AF42" s="427"/>
      <c r="AG42" s="427"/>
      <c r="AH42" s="427"/>
      <c r="AI42" s="427"/>
      <c r="AJ42" s="427"/>
      <c r="AK42" s="427"/>
      <c r="AL42" s="427"/>
      <c r="AM42" s="427"/>
      <c r="AN42" s="427"/>
      <c r="AO42" s="427"/>
      <c r="AP42" s="427"/>
      <c r="AQ42" s="427"/>
      <c r="AR42" s="466"/>
      <c r="AS42" s="467"/>
      <c r="AT42" s="466"/>
      <c r="AU42" s="466"/>
      <c r="AV42" s="466"/>
      <c r="AW42" s="466"/>
      <c r="AX42" s="466"/>
      <c r="AY42" s="466"/>
      <c r="AZ42" s="466"/>
      <c r="BA42" s="466"/>
      <c r="BB42" s="466"/>
      <c r="BC42" s="466"/>
      <c r="BD42" s="466"/>
      <c r="BE42" s="466"/>
      <c r="BF42" s="466"/>
      <c r="BG42" s="466"/>
      <c r="BH42" s="466"/>
      <c r="BI42" s="466"/>
      <c r="BJ42" s="466"/>
      <c r="BK42" s="466"/>
    </row>
    <row r="43" spans="1:64" ht="25.5" customHeight="1" x14ac:dyDescent="0.3">
      <c r="A43" s="181" t="s">
        <v>148</v>
      </c>
      <c r="B43" s="190" t="s">
        <v>149</v>
      </c>
      <c r="C43" s="191">
        <f>SUM(C44:C46)</f>
        <v>1245</v>
      </c>
      <c r="D43" s="191">
        <f t="shared" ref="D43:T43" si="5">SUM(D44:D46)</f>
        <v>1295</v>
      </c>
      <c r="E43" s="191">
        <f t="shared" si="5"/>
        <v>1680</v>
      </c>
      <c r="F43" s="191">
        <f t="shared" si="5"/>
        <v>1479</v>
      </c>
      <c r="G43" s="191">
        <f t="shared" si="5"/>
        <v>2644</v>
      </c>
      <c r="H43" s="191">
        <f t="shared" si="5"/>
        <v>2284</v>
      </c>
      <c r="I43" s="191">
        <f t="shared" si="5"/>
        <v>5779</v>
      </c>
      <c r="J43" s="191">
        <f t="shared" si="5"/>
        <v>4151</v>
      </c>
      <c r="K43" s="191">
        <f t="shared" si="5"/>
        <v>4917</v>
      </c>
      <c r="L43" s="191">
        <f t="shared" si="5"/>
        <v>3275</v>
      </c>
      <c r="M43" s="191">
        <f t="shared" si="5"/>
        <v>5100</v>
      </c>
      <c r="N43" s="191">
        <f t="shared" si="5"/>
        <v>3493</v>
      </c>
      <c r="O43" s="191">
        <f t="shared" si="5"/>
        <v>6342</v>
      </c>
      <c r="P43" s="191">
        <f t="shared" si="5"/>
        <v>3612</v>
      </c>
      <c r="Q43" s="191">
        <f t="shared" si="5"/>
        <v>3609</v>
      </c>
      <c r="R43" s="191">
        <f t="shared" si="5"/>
        <v>2323</v>
      </c>
      <c r="S43" s="191">
        <f t="shared" si="5"/>
        <v>8081</v>
      </c>
      <c r="T43" s="191">
        <f t="shared" si="5"/>
        <v>5332</v>
      </c>
      <c r="U43" s="191">
        <f t="shared" ref="U43" si="6">U46+U45+U44</f>
        <v>39397</v>
      </c>
      <c r="V43" s="192">
        <f t="shared" si="1"/>
        <v>27244</v>
      </c>
      <c r="W43" s="1"/>
      <c r="X43" s="195"/>
      <c r="Y43" s="468"/>
      <c r="Z43" s="427"/>
      <c r="AA43" s="427"/>
      <c r="AB43" s="427"/>
      <c r="AC43" s="427"/>
      <c r="AD43" s="427"/>
      <c r="AE43" s="427"/>
      <c r="AF43" s="427"/>
      <c r="AG43" s="427"/>
      <c r="AH43" s="427"/>
      <c r="AI43" s="427"/>
      <c r="AJ43" s="427"/>
      <c r="AK43" s="427"/>
      <c r="AL43" s="427"/>
      <c r="AM43" s="427"/>
      <c r="AN43" s="427"/>
      <c r="AO43" s="427"/>
      <c r="AP43" s="427"/>
      <c r="AQ43" s="427"/>
      <c r="AR43" s="466"/>
      <c r="AS43" s="468"/>
      <c r="AT43" s="466"/>
      <c r="AU43" s="466"/>
      <c r="AV43" s="466"/>
      <c r="AW43" s="466"/>
      <c r="AX43" s="466"/>
      <c r="AY43" s="466"/>
      <c r="AZ43" s="466"/>
      <c r="BA43" s="466"/>
      <c r="BB43" s="466"/>
      <c r="BC43" s="466"/>
      <c r="BD43" s="466"/>
      <c r="BE43" s="466"/>
      <c r="BF43" s="466"/>
      <c r="BG43" s="466"/>
      <c r="BH43" s="466"/>
      <c r="BI43" s="466"/>
      <c r="BJ43" s="466"/>
      <c r="BK43" s="466"/>
    </row>
    <row r="44" spans="1:64" ht="21" customHeight="1" x14ac:dyDescent="0.25">
      <c r="A44" s="181"/>
      <c r="B44" s="185" t="s">
        <v>150</v>
      </c>
      <c r="C44" s="574">
        <v>470</v>
      </c>
      <c r="D44" s="574">
        <v>629</v>
      </c>
      <c r="E44" s="574">
        <v>587</v>
      </c>
      <c r="F44" s="574">
        <v>647</v>
      </c>
      <c r="G44" s="574">
        <v>918</v>
      </c>
      <c r="H44" s="574">
        <v>872</v>
      </c>
      <c r="I44" s="574">
        <v>2192</v>
      </c>
      <c r="J44" s="574">
        <v>1552</v>
      </c>
      <c r="K44" s="574">
        <v>1841</v>
      </c>
      <c r="L44" s="574">
        <v>1006</v>
      </c>
      <c r="M44" s="574">
        <v>1640</v>
      </c>
      <c r="N44" s="574">
        <v>840</v>
      </c>
      <c r="O44" s="574">
        <v>1642</v>
      </c>
      <c r="P44" s="574">
        <v>972</v>
      </c>
      <c r="Q44" s="574">
        <v>1202</v>
      </c>
      <c r="R44" s="574">
        <v>845</v>
      </c>
      <c r="S44" s="574">
        <v>978</v>
      </c>
      <c r="T44" s="574">
        <v>1361</v>
      </c>
      <c r="U44" s="574">
        <f t="shared" si="1"/>
        <v>11470</v>
      </c>
      <c r="V44" s="187">
        <f t="shared" si="1"/>
        <v>8724</v>
      </c>
      <c r="W44" s="1"/>
      <c r="X44" s="189"/>
      <c r="Y44" s="467"/>
      <c r="Z44" s="427"/>
      <c r="AA44" s="427"/>
      <c r="AB44" s="427"/>
      <c r="AC44" s="427"/>
      <c r="AD44" s="427"/>
      <c r="AE44" s="427"/>
      <c r="AF44" s="427"/>
      <c r="AG44" s="427"/>
      <c r="AH44" s="427"/>
      <c r="AI44" s="427"/>
      <c r="AJ44" s="427"/>
      <c r="AK44" s="427"/>
      <c r="AL44" s="427"/>
      <c r="AM44" s="427"/>
      <c r="AN44" s="427"/>
      <c r="AO44" s="427"/>
      <c r="AP44" s="427"/>
      <c r="AQ44" s="427"/>
      <c r="AR44" s="466"/>
      <c r="AS44" s="467"/>
      <c r="AT44" s="466"/>
      <c r="AU44" s="466"/>
      <c r="AV44" s="466"/>
      <c r="AW44" s="466"/>
      <c r="AX44" s="466"/>
      <c r="AY44" s="466"/>
      <c r="AZ44" s="466"/>
      <c r="BA44" s="466"/>
      <c r="BB44" s="466"/>
      <c r="BC44" s="466"/>
      <c r="BD44" s="466"/>
      <c r="BE44" s="466"/>
      <c r="BF44" s="466"/>
      <c r="BG44" s="466"/>
      <c r="BH44" s="466"/>
      <c r="BI44" s="466"/>
      <c r="BJ44" s="466"/>
      <c r="BK44" s="466"/>
    </row>
    <row r="45" spans="1:64" s="323" customFormat="1" ht="21" customHeight="1" x14ac:dyDescent="0.25">
      <c r="A45" s="181"/>
      <c r="B45" s="185" t="s">
        <v>151</v>
      </c>
      <c r="C45" s="574">
        <v>714</v>
      </c>
      <c r="D45" s="574">
        <v>594</v>
      </c>
      <c r="E45" s="574">
        <v>1063</v>
      </c>
      <c r="F45" s="574">
        <v>782</v>
      </c>
      <c r="G45" s="574">
        <v>1609</v>
      </c>
      <c r="H45" s="574">
        <v>1334</v>
      </c>
      <c r="I45" s="574">
        <v>3230</v>
      </c>
      <c r="J45" s="574">
        <v>2434</v>
      </c>
      <c r="K45" s="574">
        <v>2571</v>
      </c>
      <c r="L45" s="574">
        <v>2053</v>
      </c>
      <c r="M45" s="574">
        <v>3210</v>
      </c>
      <c r="N45" s="574">
        <v>2539</v>
      </c>
      <c r="O45" s="574">
        <v>4124</v>
      </c>
      <c r="P45" s="574">
        <v>2248</v>
      </c>
      <c r="Q45" s="574">
        <v>1512</v>
      </c>
      <c r="R45" s="574">
        <v>1214</v>
      </c>
      <c r="S45" s="574">
        <v>7103</v>
      </c>
      <c r="T45" s="574">
        <v>3971</v>
      </c>
      <c r="U45" s="574">
        <f t="shared" si="1"/>
        <v>25136</v>
      </c>
      <c r="V45" s="187">
        <f t="shared" si="1"/>
        <v>17169</v>
      </c>
      <c r="X45" s="189"/>
      <c r="Y45" s="467"/>
      <c r="Z45" s="427"/>
      <c r="AA45" s="427"/>
      <c r="AB45" s="427"/>
      <c r="AC45" s="427"/>
      <c r="AD45" s="427"/>
      <c r="AE45" s="427"/>
      <c r="AF45" s="427"/>
      <c r="AG45" s="427"/>
      <c r="AH45" s="427"/>
      <c r="AI45" s="427"/>
      <c r="AJ45" s="427"/>
      <c r="AK45" s="427"/>
      <c r="AL45" s="427"/>
      <c r="AM45" s="427"/>
      <c r="AN45" s="427"/>
      <c r="AO45" s="427"/>
      <c r="AP45" s="427"/>
      <c r="AQ45" s="427"/>
      <c r="AR45" s="464"/>
      <c r="AS45" s="467"/>
      <c r="AT45" s="466"/>
      <c r="AU45" s="466"/>
      <c r="AV45" s="466"/>
      <c r="AW45" s="466"/>
      <c r="AX45" s="466"/>
      <c r="AY45" s="466"/>
      <c r="AZ45" s="466"/>
      <c r="BA45" s="466"/>
      <c r="BB45" s="466"/>
      <c r="BC45" s="466"/>
      <c r="BD45" s="466"/>
      <c r="BE45" s="466"/>
      <c r="BF45" s="466"/>
      <c r="BG45" s="466"/>
      <c r="BH45" s="466"/>
      <c r="BI45" s="466"/>
      <c r="BJ45" s="466"/>
      <c r="BK45" s="466"/>
      <c r="BL45" s="464"/>
    </row>
    <row r="46" spans="1:64" s="323" customFormat="1" ht="21" customHeight="1" x14ac:dyDescent="0.25">
      <c r="A46" s="181"/>
      <c r="B46" s="185" t="s">
        <v>152</v>
      </c>
      <c r="C46" s="574">
        <v>61</v>
      </c>
      <c r="D46" s="574">
        <v>72</v>
      </c>
      <c r="E46" s="574">
        <v>30</v>
      </c>
      <c r="F46" s="574">
        <v>50</v>
      </c>
      <c r="G46" s="574">
        <v>117</v>
      </c>
      <c r="H46" s="574">
        <v>78</v>
      </c>
      <c r="I46" s="574">
        <v>357</v>
      </c>
      <c r="J46" s="574">
        <v>165</v>
      </c>
      <c r="K46" s="574">
        <v>505</v>
      </c>
      <c r="L46" s="574">
        <v>216</v>
      </c>
      <c r="M46" s="574">
        <v>250</v>
      </c>
      <c r="N46" s="574">
        <v>114</v>
      </c>
      <c r="O46" s="574">
        <v>576</v>
      </c>
      <c r="P46" s="574">
        <v>392</v>
      </c>
      <c r="Q46" s="574">
        <v>895</v>
      </c>
      <c r="R46" s="574">
        <v>264</v>
      </c>
      <c r="S46" s="574">
        <v>0</v>
      </c>
      <c r="T46" s="574">
        <v>0</v>
      </c>
      <c r="U46" s="574">
        <f t="shared" si="1"/>
        <v>2791</v>
      </c>
      <c r="V46" s="187">
        <f t="shared" si="1"/>
        <v>1351</v>
      </c>
      <c r="X46" s="189"/>
      <c r="Y46" s="467"/>
      <c r="Z46" s="427"/>
      <c r="AA46" s="427"/>
      <c r="AB46" s="427"/>
      <c r="AC46" s="427"/>
      <c r="AD46" s="427"/>
      <c r="AE46" s="427"/>
      <c r="AF46" s="427"/>
      <c r="AG46" s="427"/>
      <c r="AH46" s="427"/>
      <c r="AI46" s="427"/>
      <c r="AJ46" s="427"/>
      <c r="AK46" s="427"/>
      <c r="AL46" s="427"/>
      <c r="AM46" s="427"/>
      <c r="AN46" s="427"/>
      <c r="AO46" s="427"/>
      <c r="AP46" s="427"/>
      <c r="AQ46" s="427"/>
      <c r="AR46" s="464"/>
      <c r="AS46" s="467"/>
      <c r="AT46" s="466"/>
      <c r="AU46" s="466"/>
      <c r="AV46" s="466"/>
      <c r="AW46" s="466"/>
      <c r="AX46" s="466"/>
      <c r="AY46" s="466"/>
      <c r="AZ46" s="466"/>
      <c r="BA46" s="466"/>
      <c r="BB46" s="466"/>
      <c r="BC46" s="466"/>
      <c r="BD46" s="466"/>
      <c r="BE46" s="466"/>
      <c r="BF46" s="466"/>
      <c r="BG46" s="466"/>
      <c r="BH46" s="466"/>
      <c r="BI46" s="466"/>
      <c r="BJ46" s="466"/>
      <c r="BK46" s="466"/>
      <c r="BL46" s="464"/>
    </row>
    <row r="47" spans="1:64" s="323" customFormat="1" ht="25.5" customHeight="1" x14ac:dyDescent="0.25">
      <c r="A47" s="181" t="s">
        <v>153</v>
      </c>
      <c r="B47" s="190" t="s">
        <v>154</v>
      </c>
      <c r="C47" s="191">
        <v>811</v>
      </c>
      <c r="D47" s="191">
        <v>1324</v>
      </c>
      <c r="E47" s="191">
        <v>1062</v>
      </c>
      <c r="F47" s="191">
        <v>1419</v>
      </c>
      <c r="G47" s="191">
        <v>1715</v>
      </c>
      <c r="H47" s="191">
        <v>2146</v>
      </c>
      <c r="I47" s="191">
        <v>1944</v>
      </c>
      <c r="J47" s="191">
        <v>2283</v>
      </c>
      <c r="K47" s="191">
        <v>951</v>
      </c>
      <c r="L47" s="191">
        <v>1215</v>
      </c>
      <c r="M47" s="191">
        <v>584</v>
      </c>
      <c r="N47" s="191">
        <v>656</v>
      </c>
      <c r="O47" s="191">
        <v>307</v>
      </c>
      <c r="P47" s="191">
        <v>402</v>
      </c>
      <c r="Q47" s="191">
        <v>147</v>
      </c>
      <c r="R47" s="191">
        <v>93</v>
      </c>
      <c r="S47" s="191">
        <v>587</v>
      </c>
      <c r="T47" s="191">
        <v>502</v>
      </c>
      <c r="U47" s="191">
        <f t="shared" si="1"/>
        <v>8108</v>
      </c>
      <c r="V47" s="192">
        <f t="shared" si="1"/>
        <v>10040</v>
      </c>
      <c r="X47" s="189"/>
      <c r="Y47" s="467"/>
      <c r="Z47" s="427"/>
      <c r="AA47" s="427"/>
      <c r="AB47" s="427"/>
      <c r="AC47" s="427"/>
      <c r="AD47" s="427"/>
      <c r="AE47" s="427"/>
      <c r="AF47" s="427"/>
      <c r="AG47" s="427"/>
      <c r="AH47" s="427"/>
      <c r="AI47" s="427"/>
      <c r="AJ47" s="427"/>
      <c r="AK47" s="427"/>
      <c r="AL47" s="427"/>
      <c r="AM47" s="427"/>
      <c r="AN47" s="427"/>
      <c r="AO47" s="427"/>
      <c r="AP47" s="427"/>
      <c r="AQ47" s="427"/>
      <c r="AR47" s="464"/>
      <c r="AS47" s="467"/>
      <c r="AT47" s="466"/>
      <c r="AU47" s="466"/>
      <c r="AV47" s="466"/>
      <c r="AW47" s="466"/>
      <c r="AX47" s="466"/>
      <c r="AY47" s="466"/>
      <c r="AZ47" s="466"/>
      <c r="BA47" s="466"/>
      <c r="BB47" s="466"/>
      <c r="BC47" s="466"/>
      <c r="BD47" s="466"/>
      <c r="BE47" s="466"/>
      <c r="BF47" s="466"/>
      <c r="BG47" s="466"/>
      <c r="BH47" s="466"/>
      <c r="BI47" s="466"/>
      <c r="BJ47" s="466"/>
      <c r="BK47" s="466"/>
      <c r="BL47" s="464"/>
    </row>
    <row r="48" spans="1:64" s="350" customFormat="1" ht="25.5" customHeight="1" x14ac:dyDescent="0.3">
      <c r="A48" s="181" t="s">
        <v>155</v>
      </c>
      <c r="B48" s="190" t="s">
        <v>156</v>
      </c>
      <c r="C48" s="191">
        <f>SUM(C49:C52)</f>
        <v>5167</v>
      </c>
      <c r="D48" s="191">
        <f t="shared" ref="D48:T48" si="7">SUM(D49:D52)</f>
        <v>2930</v>
      </c>
      <c r="E48" s="191">
        <f t="shared" si="7"/>
        <v>5400</v>
      </c>
      <c r="F48" s="191">
        <f t="shared" si="7"/>
        <v>2432</v>
      </c>
      <c r="G48" s="191">
        <f t="shared" si="7"/>
        <v>7962</v>
      </c>
      <c r="H48" s="191">
        <f t="shared" si="7"/>
        <v>3524</v>
      </c>
      <c r="I48" s="191">
        <f t="shared" si="7"/>
        <v>13575</v>
      </c>
      <c r="J48" s="191">
        <f t="shared" si="7"/>
        <v>5582</v>
      </c>
      <c r="K48" s="191">
        <f t="shared" si="7"/>
        <v>9323</v>
      </c>
      <c r="L48" s="191">
        <f t="shared" si="7"/>
        <v>3771</v>
      </c>
      <c r="M48" s="191">
        <f t="shared" si="7"/>
        <v>11126</v>
      </c>
      <c r="N48" s="191">
        <f t="shared" si="7"/>
        <v>5054</v>
      </c>
      <c r="O48" s="191">
        <f t="shared" si="7"/>
        <v>11972</v>
      </c>
      <c r="P48" s="191">
        <f t="shared" si="7"/>
        <v>4870</v>
      </c>
      <c r="Q48" s="191">
        <f t="shared" si="7"/>
        <v>6384</v>
      </c>
      <c r="R48" s="191">
        <f t="shared" si="7"/>
        <v>3055</v>
      </c>
      <c r="S48" s="191">
        <f t="shared" si="7"/>
        <v>5008</v>
      </c>
      <c r="T48" s="191">
        <f t="shared" si="7"/>
        <v>2512</v>
      </c>
      <c r="U48" s="191">
        <f t="shared" si="1"/>
        <v>75917</v>
      </c>
      <c r="V48" s="192">
        <f t="shared" si="1"/>
        <v>33730</v>
      </c>
      <c r="X48" s="189"/>
      <c r="Y48" s="468"/>
      <c r="Z48" s="427"/>
      <c r="AA48" s="427"/>
      <c r="AB48" s="427"/>
      <c r="AC48" s="427"/>
      <c r="AD48" s="427"/>
      <c r="AE48" s="427"/>
      <c r="AF48" s="427"/>
      <c r="AG48" s="427"/>
      <c r="AH48" s="427"/>
      <c r="AI48" s="427"/>
      <c r="AJ48" s="427"/>
      <c r="AK48" s="427"/>
      <c r="AL48" s="427"/>
      <c r="AM48" s="427"/>
      <c r="AN48" s="427"/>
      <c r="AO48" s="427"/>
      <c r="AP48" s="427"/>
      <c r="AQ48" s="427"/>
      <c r="AR48" s="466"/>
      <c r="AS48" s="468"/>
      <c r="AT48" s="466"/>
      <c r="AU48" s="466"/>
      <c r="AV48" s="466"/>
      <c r="AW48" s="466"/>
      <c r="AX48" s="466"/>
      <c r="AY48" s="466"/>
      <c r="AZ48" s="466"/>
      <c r="BA48" s="466"/>
      <c r="BB48" s="466"/>
      <c r="BC48" s="466"/>
      <c r="BD48" s="466"/>
      <c r="BE48" s="466"/>
      <c r="BF48" s="466"/>
      <c r="BG48" s="466"/>
      <c r="BH48" s="466"/>
      <c r="BI48" s="466"/>
      <c r="BJ48" s="466"/>
      <c r="BK48" s="466"/>
      <c r="BL48" s="490"/>
    </row>
    <row r="49" spans="1:64" ht="21" customHeight="1" x14ac:dyDescent="0.25">
      <c r="A49" s="181"/>
      <c r="B49" s="185" t="s">
        <v>157</v>
      </c>
      <c r="C49" s="574">
        <v>258</v>
      </c>
      <c r="D49" s="574">
        <v>270</v>
      </c>
      <c r="E49" s="574">
        <v>234</v>
      </c>
      <c r="F49" s="574">
        <v>257</v>
      </c>
      <c r="G49" s="574">
        <v>255</v>
      </c>
      <c r="H49" s="574">
        <v>420</v>
      </c>
      <c r="I49" s="574">
        <v>281</v>
      </c>
      <c r="J49" s="574">
        <v>332</v>
      </c>
      <c r="K49" s="574">
        <v>208</v>
      </c>
      <c r="L49" s="574">
        <v>321</v>
      </c>
      <c r="M49" s="574">
        <v>567</v>
      </c>
      <c r="N49" s="574">
        <v>563</v>
      </c>
      <c r="O49" s="574">
        <v>991</v>
      </c>
      <c r="P49" s="574">
        <v>845</v>
      </c>
      <c r="Q49" s="574">
        <v>324</v>
      </c>
      <c r="R49" s="574">
        <v>209</v>
      </c>
      <c r="S49" s="574">
        <v>0</v>
      </c>
      <c r="T49" s="574">
        <v>0</v>
      </c>
      <c r="U49" s="574">
        <f t="shared" si="1"/>
        <v>3118</v>
      </c>
      <c r="V49" s="187">
        <f t="shared" si="1"/>
        <v>3217</v>
      </c>
      <c r="W49" s="1"/>
      <c r="X49" s="189"/>
      <c r="Y49" s="467"/>
      <c r="Z49" s="427"/>
      <c r="AA49" s="427"/>
      <c r="AB49" s="427"/>
      <c r="AC49" s="427"/>
      <c r="AD49" s="427"/>
      <c r="AE49" s="427"/>
      <c r="AF49" s="427"/>
      <c r="AG49" s="427"/>
      <c r="AH49" s="427"/>
      <c r="AI49" s="427"/>
      <c r="AJ49" s="427"/>
      <c r="AK49" s="427"/>
      <c r="AL49" s="427"/>
      <c r="AM49" s="427"/>
      <c r="AN49" s="427"/>
      <c r="AO49" s="427"/>
      <c r="AP49" s="427"/>
      <c r="AQ49" s="427"/>
      <c r="AR49" s="466"/>
      <c r="AS49" s="467"/>
      <c r="AT49" s="466"/>
      <c r="AU49" s="466"/>
      <c r="AV49" s="466"/>
      <c r="AW49" s="466"/>
      <c r="AX49" s="466"/>
      <c r="AY49" s="466"/>
      <c r="AZ49" s="466"/>
      <c r="BA49" s="466"/>
      <c r="BB49" s="466"/>
      <c r="BC49" s="466"/>
      <c r="BD49" s="466"/>
      <c r="BE49" s="466"/>
      <c r="BF49" s="466"/>
      <c r="BG49" s="466"/>
      <c r="BH49" s="466"/>
      <c r="BI49" s="466"/>
      <c r="BJ49" s="466"/>
      <c r="BK49" s="466"/>
    </row>
    <row r="50" spans="1:64" s="349" customFormat="1" ht="21" customHeight="1" x14ac:dyDescent="0.25">
      <c r="A50" s="181"/>
      <c r="B50" s="185" t="s">
        <v>158</v>
      </c>
      <c r="C50" s="574">
        <v>459</v>
      </c>
      <c r="D50" s="574">
        <v>447</v>
      </c>
      <c r="E50" s="574">
        <v>496</v>
      </c>
      <c r="F50" s="574">
        <v>374</v>
      </c>
      <c r="G50" s="574">
        <v>438</v>
      </c>
      <c r="H50" s="574">
        <v>376</v>
      </c>
      <c r="I50" s="574">
        <v>883</v>
      </c>
      <c r="J50" s="574">
        <v>708</v>
      </c>
      <c r="K50" s="574">
        <v>395</v>
      </c>
      <c r="L50" s="574">
        <v>344</v>
      </c>
      <c r="M50" s="574">
        <v>179</v>
      </c>
      <c r="N50" s="574">
        <v>244</v>
      </c>
      <c r="O50" s="574">
        <v>539</v>
      </c>
      <c r="P50" s="574">
        <v>310</v>
      </c>
      <c r="Q50" s="574">
        <v>573</v>
      </c>
      <c r="R50" s="574">
        <v>666</v>
      </c>
      <c r="S50" s="574">
        <v>0</v>
      </c>
      <c r="T50" s="574">
        <v>0</v>
      </c>
      <c r="U50" s="574">
        <f t="shared" si="1"/>
        <v>3962</v>
      </c>
      <c r="V50" s="187">
        <f t="shared" si="1"/>
        <v>3469</v>
      </c>
      <c r="X50" s="189"/>
      <c r="Y50" s="467"/>
      <c r="Z50" s="427"/>
      <c r="AA50" s="427"/>
      <c r="AB50" s="427"/>
      <c r="AC50" s="427"/>
      <c r="AD50" s="427"/>
      <c r="AE50" s="427"/>
      <c r="AF50" s="427"/>
      <c r="AG50" s="427"/>
      <c r="AH50" s="427"/>
      <c r="AI50" s="427"/>
      <c r="AJ50" s="427"/>
      <c r="AK50" s="427"/>
      <c r="AL50" s="427"/>
      <c r="AM50" s="427"/>
      <c r="AN50" s="427"/>
      <c r="AO50" s="427"/>
      <c r="AP50" s="427"/>
      <c r="AQ50" s="427"/>
      <c r="AR50" s="466"/>
      <c r="AS50" s="467"/>
      <c r="AT50" s="466"/>
      <c r="AU50" s="466"/>
      <c r="AV50" s="466"/>
      <c r="AW50" s="466"/>
      <c r="AX50" s="466"/>
      <c r="AY50" s="466"/>
      <c r="AZ50" s="466"/>
      <c r="BA50" s="466"/>
      <c r="BB50" s="466"/>
      <c r="BC50" s="466"/>
      <c r="BD50" s="466"/>
      <c r="BE50" s="466"/>
      <c r="BF50" s="466"/>
      <c r="BG50" s="466"/>
      <c r="BH50" s="466"/>
      <c r="BI50" s="466"/>
      <c r="BJ50" s="466"/>
      <c r="BK50" s="466"/>
      <c r="BL50" s="489"/>
    </row>
    <row r="51" spans="1:64" s="323" customFormat="1" ht="21" customHeight="1" x14ac:dyDescent="0.25">
      <c r="A51" s="181"/>
      <c r="B51" s="185" t="s">
        <v>159</v>
      </c>
      <c r="C51" s="574">
        <v>201</v>
      </c>
      <c r="D51" s="574">
        <v>82</v>
      </c>
      <c r="E51" s="574">
        <v>216</v>
      </c>
      <c r="F51" s="574">
        <v>61</v>
      </c>
      <c r="G51" s="574">
        <v>239</v>
      </c>
      <c r="H51" s="574">
        <v>102</v>
      </c>
      <c r="I51" s="574">
        <v>606</v>
      </c>
      <c r="J51" s="574">
        <v>242</v>
      </c>
      <c r="K51" s="574">
        <v>482</v>
      </c>
      <c r="L51" s="574">
        <v>218</v>
      </c>
      <c r="M51" s="574">
        <v>388</v>
      </c>
      <c r="N51" s="574">
        <v>154</v>
      </c>
      <c r="O51" s="574">
        <v>1103</v>
      </c>
      <c r="P51" s="574">
        <v>522</v>
      </c>
      <c r="Q51" s="574">
        <v>0</v>
      </c>
      <c r="R51" s="574">
        <v>0</v>
      </c>
      <c r="S51" s="574">
        <v>2142</v>
      </c>
      <c r="T51" s="574">
        <v>1357</v>
      </c>
      <c r="U51" s="574">
        <f t="shared" si="1"/>
        <v>5377</v>
      </c>
      <c r="V51" s="187">
        <f t="shared" si="1"/>
        <v>2738</v>
      </c>
      <c r="X51" s="189"/>
      <c r="Y51" s="467"/>
      <c r="Z51" s="427"/>
      <c r="AA51" s="427"/>
      <c r="AB51" s="427"/>
      <c r="AC51" s="427"/>
      <c r="AD51" s="427"/>
      <c r="AE51" s="427"/>
      <c r="AF51" s="427"/>
      <c r="AG51" s="427"/>
      <c r="AH51" s="427"/>
      <c r="AI51" s="427"/>
      <c r="AJ51" s="427"/>
      <c r="AK51" s="427"/>
      <c r="AL51" s="427"/>
      <c r="AM51" s="427"/>
      <c r="AN51" s="427"/>
      <c r="AO51" s="427"/>
      <c r="AP51" s="427"/>
      <c r="AQ51" s="427"/>
      <c r="AR51" s="464"/>
      <c r="AS51" s="467"/>
      <c r="AT51" s="466"/>
      <c r="AU51" s="466"/>
      <c r="AV51" s="466"/>
      <c r="AW51" s="466"/>
      <c r="AX51" s="466"/>
      <c r="AY51" s="466"/>
      <c r="AZ51" s="466"/>
      <c r="BA51" s="466"/>
      <c r="BB51" s="466"/>
      <c r="BC51" s="466"/>
      <c r="BD51" s="466"/>
      <c r="BE51" s="466"/>
      <c r="BF51" s="466"/>
      <c r="BG51" s="466"/>
      <c r="BH51" s="466"/>
      <c r="BI51" s="466"/>
      <c r="BJ51" s="466"/>
      <c r="BK51" s="466"/>
      <c r="BL51" s="464"/>
    </row>
    <row r="52" spans="1:64" s="323" customFormat="1" ht="21" customHeight="1" x14ac:dyDescent="0.25">
      <c r="A52" s="181"/>
      <c r="B52" s="197" t="s">
        <v>160</v>
      </c>
      <c r="C52" s="574">
        <v>4249</v>
      </c>
      <c r="D52" s="574">
        <v>2131</v>
      </c>
      <c r="E52" s="574">
        <v>4454</v>
      </c>
      <c r="F52" s="574">
        <v>1740</v>
      </c>
      <c r="G52" s="574">
        <v>7030</v>
      </c>
      <c r="H52" s="574">
        <v>2626</v>
      </c>
      <c r="I52" s="574">
        <v>11805</v>
      </c>
      <c r="J52" s="574">
        <v>4300</v>
      </c>
      <c r="K52" s="574">
        <v>8238</v>
      </c>
      <c r="L52" s="574">
        <v>2888</v>
      </c>
      <c r="M52" s="574">
        <v>9992</v>
      </c>
      <c r="N52" s="574">
        <v>4093</v>
      </c>
      <c r="O52" s="574">
        <v>9339</v>
      </c>
      <c r="P52" s="574">
        <v>3193</v>
      </c>
      <c r="Q52" s="574">
        <v>5487</v>
      </c>
      <c r="R52" s="574">
        <v>2180</v>
      </c>
      <c r="S52" s="574">
        <v>2866</v>
      </c>
      <c r="T52" s="574">
        <v>1155</v>
      </c>
      <c r="U52" s="574">
        <f t="shared" si="1"/>
        <v>63460</v>
      </c>
      <c r="V52" s="187">
        <f t="shared" si="1"/>
        <v>24306</v>
      </c>
      <c r="X52" s="189"/>
      <c r="Y52" s="467"/>
      <c r="Z52" s="427"/>
      <c r="AA52" s="427"/>
      <c r="AB52" s="427"/>
      <c r="AC52" s="427"/>
      <c r="AD52" s="427"/>
      <c r="AE52" s="427"/>
      <c r="AF52" s="427"/>
      <c r="AG52" s="427"/>
      <c r="AH52" s="427"/>
      <c r="AI52" s="427"/>
      <c r="AJ52" s="427"/>
      <c r="AK52" s="427"/>
      <c r="AL52" s="427"/>
      <c r="AM52" s="427"/>
      <c r="AN52" s="427"/>
      <c r="AO52" s="427"/>
      <c r="AP52" s="427"/>
      <c r="AQ52" s="427"/>
      <c r="AR52" s="464"/>
      <c r="AS52" s="467"/>
      <c r="AT52" s="466"/>
      <c r="AU52" s="466"/>
      <c r="AV52" s="466"/>
      <c r="AW52" s="466"/>
      <c r="AX52" s="466"/>
      <c r="AY52" s="466"/>
      <c r="AZ52" s="466"/>
      <c r="BA52" s="466"/>
      <c r="BB52" s="466"/>
      <c r="BC52" s="466"/>
      <c r="BD52" s="466"/>
      <c r="BE52" s="466"/>
      <c r="BF52" s="466"/>
      <c r="BG52" s="466"/>
      <c r="BH52" s="466"/>
      <c r="BI52" s="466"/>
      <c r="BJ52" s="466"/>
      <c r="BK52" s="466"/>
      <c r="BL52" s="464"/>
    </row>
    <row r="53" spans="1:64" ht="25.5" customHeight="1" x14ac:dyDescent="0.25">
      <c r="A53" s="181" t="s">
        <v>161</v>
      </c>
      <c r="B53" s="190" t="s">
        <v>162</v>
      </c>
      <c r="C53" s="191">
        <v>4180</v>
      </c>
      <c r="D53" s="191">
        <v>7534</v>
      </c>
      <c r="E53" s="191">
        <v>4464</v>
      </c>
      <c r="F53" s="191">
        <v>6411</v>
      </c>
      <c r="G53" s="191">
        <v>4703</v>
      </c>
      <c r="H53" s="191">
        <v>6085</v>
      </c>
      <c r="I53" s="191">
        <v>5060</v>
      </c>
      <c r="J53" s="191">
        <v>5671</v>
      </c>
      <c r="K53" s="191">
        <v>4306</v>
      </c>
      <c r="L53" s="191">
        <v>4401</v>
      </c>
      <c r="M53" s="191">
        <v>4141</v>
      </c>
      <c r="N53" s="191">
        <v>4609</v>
      </c>
      <c r="O53" s="191">
        <v>7355</v>
      </c>
      <c r="P53" s="191">
        <v>7267</v>
      </c>
      <c r="Q53" s="191">
        <v>7439</v>
      </c>
      <c r="R53" s="191">
        <v>8200</v>
      </c>
      <c r="S53" s="191">
        <v>11679</v>
      </c>
      <c r="T53" s="191">
        <v>11332</v>
      </c>
      <c r="U53" s="191">
        <f t="shared" si="1"/>
        <v>53327</v>
      </c>
      <c r="V53" s="192">
        <f t="shared" si="1"/>
        <v>61510</v>
      </c>
      <c r="W53" s="1"/>
      <c r="X53" s="189"/>
      <c r="Y53" s="467"/>
      <c r="Z53" s="427"/>
      <c r="AA53" s="427"/>
      <c r="AB53" s="427"/>
      <c r="AC53" s="427"/>
      <c r="AD53" s="427"/>
      <c r="AE53" s="427"/>
      <c r="AF53" s="427"/>
      <c r="AG53" s="427"/>
      <c r="AH53" s="427"/>
      <c r="AI53" s="427"/>
      <c r="AJ53" s="427"/>
      <c r="AK53" s="427"/>
      <c r="AL53" s="427"/>
      <c r="AM53" s="427"/>
      <c r="AN53" s="427"/>
      <c r="AO53" s="427"/>
      <c r="AP53" s="427"/>
      <c r="AQ53" s="427"/>
      <c r="AR53" s="466"/>
      <c r="AS53" s="467"/>
      <c r="AT53" s="466"/>
      <c r="AU53" s="466"/>
      <c r="AV53" s="466"/>
      <c r="AW53" s="466"/>
      <c r="AX53" s="466"/>
      <c r="AY53" s="466"/>
      <c r="AZ53" s="466"/>
      <c r="BA53" s="466"/>
      <c r="BB53" s="466"/>
      <c r="BC53" s="466"/>
      <c r="BD53" s="466"/>
      <c r="BE53" s="466"/>
      <c r="BF53" s="466"/>
      <c r="BG53" s="466"/>
      <c r="BH53" s="466"/>
      <c r="BI53" s="466"/>
      <c r="BJ53" s="466"/>
      <c r="BK53" s="466"/>
    </row>
    <row r="54" spans="1:64" ht="25.5" customHeight="1" x14ac:dyDescent="0.25">
      <c r="A54" s="181" t="s">
        <v>163</v>
      </c>
      <c r="B54" s="190" t="s">
        <v>164</v>
      </c>
      <c r="C54" s="191">
        <v>2065</v>
      </c>
      <c r="D54" s="191">
        <v>3736</v>
      </c>
      <c r="E54" s="191">
        <v>1138</v>
      </c>
      <c r="F54" s="191">
        <v>1739</v>
      </c>
      <c r="G54" s="191">
        <v>753</v>
      </c>
      <c r="H54" s="191">
        <v>968</v>
      </c>
      <c r="I54" s="191">
        <v>1374</v>
      </c>
      <c r="J54" s="191">
        <v>1981</v>
      </c>
      <c r="K54" s="191">
        <v>806</v>
      </c>
      <c r="L54" s="191">
        <v>1086</v>
      </c>
      <c r="M54" s="191">
        <v>385</v>
      </c>
      <c r="N54" s="191">
        <v>439</v>
      </c>
      <c r="O54" s="191">
        <v>0</v>
      </c>
      <c r="P54" s="191">
        <v>0</v>
      </c>
      <c r="Q54" s="191">
        <v>0</v>
      </c>
      <c r="R54" s="191">
        <v>0</v>
      </c>
      <c r="S54" s="191">
        <v>0</v>
      </c>
      <c r="T54" s="191">
        <v>0</v>
      </c>
      <c r="U54" s="191">
        <f t="shared" si="1"/>
        <v>6521</v>
      </c>
      <c r="V54" s="192">
        <f t="shared" si="1"/>
        <v>9949</v>
      </c>
      <c r="W54" s="1"/>
      <c r="X54" s="189"/>
      <c r="Y54" s="467"/>
      <c r="Z54" s="427"/>
      <c r="AA54" s="427"/>
      <c r="AB54" s="427"/>
      <c r="AC54" s="427"/>
      <c r="AD54" s="427"/>
      <c r="AE54" s="427"/>
      <c r="AF54" s="427"/>
      <c r="AG54" s="427"/>
      <c r="AH54" s="427"/>
      <c r="AI54" s="427"/>
      <c r="AJ54" s="427"/>
      <c r="AK54" s="427"/>
      <c r="AL54" s="427"/>
      <c r="AM54" s="427"/>
      <c r="AN54" s="427"/>
      <c r="AO54" s="427"/>
      <c r="AP54" s="427"/>
      <c r="AQ54" s="427"/>
      <c r="AR54" s="466"/>
      <c r="AS54" s="467"/>
      <c r="AT54" s="466"/>
      <c r="AU54" s="466"/>
      <c r="AV54" s="466"/>
      <c r="AW54" s="466"/>
      <c r="AX54" s="466"/>
      <c r="AY54" s="466"/>
      <c r="AZ54" s="466"/>
      <c r="BA54" s="466"/>
      <c r="BB54" s="466"/>
      <c r="BC54" s="466"/>
      <c r="BD54" s="466"/>
      <c r="BE54" s="466"/>
      <c r="BF54" s="466"/>
      <c r="BG54" s="466"/>
      <c r="BH54" s="466"/>
      <c r="BI54" s="466"/>
      <c r="BJ54" s="466"/>
      <c r="BK54" s="466"/>
    </row>
    <row r="55" spans="1:64" s="323" customFormat="1" ht="25.5" customHeight="1" x14ac:dyDescent="0.3">
      <c r="A55" s="181" t="s">
        <v>165</v>
      </c>
      <c r="B55" s="190" t="s">
        <v>166</v>
      </c>
      <c r="C55" s="191">
        <f>SUM(C56:C60)</f>
        <v>8864</v>
      </c>
      <c r="D55" s="191">
        <f t="shared" ref="D55:T55" si="8">SUM(D56:D60)</f>
        <v>18058</v>
      </c>
      <c r="E55" s="191">
        <f t="shared" si="8"/>
        <v>8302</v>
      </c>
      <c r="F55" s="191">
        <f t="shared" si="8"/>
        <v>13103</v>
      </c>
      <c r="G55" s="191">
        <f t="shared" si="8"/>
        <v>10318</v>
      </c>
      <c r="H55" s="191">
        <f t="shared" si="8"/>
        <v>12852</v>
      </c>
      <c r="I55" s="191">
        <f t="shared" si="8"/>
        <v>16498</v>
      </c>
      <c r="J55" s="191">
        <f t="shared" si="8"/>
        <v>14733</v>
      </c>
      <c r="K55" s="191">
        <f t="shared" si="8"/>
        <v>12559</v>
      </c>
      <c r="L55" s="191">
        <f t="shared" si="8"/>
        <v>9225</v>
      </c>
      <c r="M55" s="191">
        <f t="shared" si="8"/>
        <v>12064</v>
      </c>
      <c r="N55" s="191">
        <f t="shared" si="8"/>
        <v>9266</v>
      </c>
      <c r="O55" s="191">
        <f t="shared" si="8"/>
        <v>12863</v>
      </c>
      <c r="P55" s="191">
        <f t="shared" si="8"/>
        <v>10203</v>
      </c>
      <c r="Q55" s="191">
        <f t="shared" si="8"/>
        <v>5511</v>
      </c>
      <c r="R55" s="191">
        <f t="shared" si="8"/>
        <v>3348</v>
      </c>
      <c r="S55" s="191">
        <f t="shared" si="8"/>
        <v>5694</v>
      </c>
      <c r="T55" s="191">
        <f t="shared" si="8"/>
        <v>3505</v>
      </c>
      <c r="U55" s="191">
        <f t="shared" si="1"/>
        <v>92673</v>
      </c>
      <c r="V55" s="192">
        <f t="shared" si="1"/>
        <v>94293</v>
      </c>
      <c r="X55" s="113"/>
      <c r="Y55" s="468"/>
      <c r="Z55" s="427"/>
      <c r="AA55" s="427"/>
      <c r="AB55" s="427"/>
      <c r="AC55" s="427"/>
      <c r="AD55" s="427"/>
      <c r="AE55" s="427"/>
      <c r="AF55" s="427"/>
      <c r="AG55" s="427"/>
      <c r="AH55" s="427"/>
      <c r="AI55" s="427"/>
      <c r="AJ55" s="427"/>
      <c r="AK55" s="427"/>
      <c r="AL55" s="427"/>
      <c r="AM55" s="427"/>
      <c r="AN55" s="427"/>
      <c r="AO55" s="427"/>
      <c r="AP55" s="427"/>
      <c r="AQ55" s="427"/>
      <c r="AR55" s="466"/>
      <c r="AS55" s="468"/>
      <c r="AT55" s="466"/>
      <c r="AU55" s="466"/>
      <c r="AV55" s="466"/>
      <c r="AW55" s="466"/>
      <c r="AX55" s="466"/>
      <c r="AY55" s="466"/>
      <c r="AZ55" s="466"/>
      <c r="BA55" s="466"/>
      <c r="BB55" s="466"/>
      <c r="BC55" s="466"/>
      <c r="BD55" s="466"/>
      <c r="BE55" s="466"/>
      <c r="BF55" s="466"/>
      <c r="BG55" s="466"/>
      <c r="BH55" s="466"/>
      <c r="BI55" s="466"/>
      <c r="BJ55" s="466"/>
      <c r="BK55" s="466"/>
      <c r="BL55" s="464"/>
    </row>
    <row r="56" spans="1:64" ht="30" customHeight="1" x14ac:dyDescent="0.25">
      <c r="A56" s="181"/>
      <c r="B56" s="197" t="s">
        <v>167</v>
      </c>
      <c r="C56" s="574">
        <v>4790</v>
      </c>
      <c r="D56" s="574">
        <v>12868</v>
      </c>
      <c r="E56" s="574">
        <v>4229</v>
      </c>
      <c r="F56" s="574">
        <v>9869</v>
      </c>
      <c r="G56" s="574">
        <v>4583</v>
      </c>
      <c r="H56" s="574">
        <v>8812</v>
      </c>
      <c r="I56" s="574">
        <v>6300</v>
      </c>
      <c r="J56" s="574">
        <v>8755</v>
      </c>
      <c r="K56" s="574">
        <v>4445</v>
      </c>
      <c r="L56" s="574">
        <v>4853</v>
      </c>
      <c r="M56" s="574">
        <v>3786</v>
      </c>
      <c r="N56" s="574">
        <v>4257</v>
      </c>
      <c r="O56" s="574">
        <v>5263</v>
      </c>
      <c r="P56" s="574">
        <v>5017</v>
      </c>
      <c r="Q56" s="574">
        <v>2843</v>
      </c>
      <c r="R56" s="574">
        <v>2305</v>
      </c>
      <c r="S56" s="574">
        <v>4056</v>
      </c>
      <c r="T56" s="574">
        <v>2863</v>
      </c>
      <c r="U56" s="574">
        <f t="shared" si="1"/>
        <v>40295</v>
      </c>
      <c r="V56" s="187">
        <f t="shared" si="1"/>
        <v>59599</v>
      </c>
      <c r="W56" s="1"/>
      <c r="X56" s="189"/>
      <c r="Y56" s="467"/>
      <c r="Z56" s="427"/>
      <c r="AA56" s="427"/>
      <c r="AB56" s="427"/>
      <c r="AC56" s="427"/>
      <c r="AD56" s="427"/>
      <c r="AE56" s="427"/>
      <c r="AF56" s="427"/>
      <c r="AG56" s="427"/>
      <c r="AH56" s="427"/>
      <c r="AI56" s="427"/>
      <c r="AJ56" s="427"/>
      <c r="AK56" s="427"/>
      <c r="AL56" s="427"/>
      <c r="AM56" s="427"/>
      <c r="AN56" s="427"/>
      <c r="AO56" s="427"/>
      <c r="AP56" s="427"/>
      <c r="AQ56" s="427"/>
      <c r="AR56" s="466"/>
      <c r="AS56" s="467"/>
      <c r="AT56" s="466"/>
      <c r="AU56" s="466"/>
      <c r="AV56" s="466"/>
      <c r="AW56" s="466"/>
      <c r="AX56" s="466"/>
      <c r="AY56" s="466"/>
      <c r="AZ56" s="466"/>
      <c r="BA56" s="466"/>
      <c r="BB56" s="466"/>
      <c r="BC56" s="466"/>
      <c r="BD56" s="466"/>
      <c r="BE56" s="466"/>
      <c r="BF56" s="466"/>
      <c r="BG56" s="466"/>
      <c r="BH56" s="466"/>
      <c r="BI56" s="466"/>
      <c r="BJ56" s="466"/>
      <c r="BK56" s="466"/>
    </row>
    <row r="57" spans="1:64" ht="21" customHeight="1" x14ac:dyDescent="0.25">
      <c r="A57" s="181"/>
      <c r="B57" s="185" t="s">
        <v>168</v>
      </c>
      <c r="C57" s="574">
        <v>2413</v>
      </c>
      <c r="D57" s="574">
        <v>2137</v>
      </c>
      <c r="E57" s="574">
        <v>2604</v>
      </c>
      <c r="F57" s="574">
        <v>1345</v>
      </c>
      <c r="G57" s="574">
        <v>3695</v>
      </c>
      <c r="H57" s="574">
        <v>1668</v>
      </c>
      <c r="I57" s="574">
        <v>7414</v>
      </c>
      <c r="J57" s="574">
        <v>2854</v>
      </c>
      <c r="K57" s="574">
        <v>6012</v>
      </c>
      <c r="L57" s="574">
        <v>2403</v>
      </c>
      <c r="M57" s="574">
        <v>5446</v>
      </c>
      <c r="N57" s="574">
        <v>2314</v>
      </c>
      <c r="O57" s="574">
        <v>5209</v>
      </c>
      <c r="P57" s="574">
        <v>2303</v>
      </c>
      <c r="Q57" s="574">
        <v>1992</v>
      </c>
      <c r="R57" s="574">
        <v>829</v>
      </c>
      <c r="S57" s="574">
        <v>0</v>
      </c>
      <c r="T57" s="574">
        <v>0</v>
      </c>
      <c r="U57" s="574">
        <f t="shared" si="1"/>
        <v>34785</v>
      </c>
      <c r="V57" s="187">
        <f t="shared" si="1"/>
        <v>15853</v>
      </c>
      <c r="W57" s="1"/>
      <c r="X57" s="189"/>
      <c r="Y57" s="467"/>
      <c r="Z57" s="427"/>
      <c r="AA57" s="427"/>
      <c r="AB57" s="427"/>
      <c r="AC57" s="427"/>
      <c r="AD57" s="427"/>
      <c r="AE57" s="427"/>
      <c r="AF57" s="427"/>
      <c r="AG57" s="427"/>
      <c r="AH57" s="427"/>
      <c r="AI57" s="427"/>
      <c r="AJ57" s="427"/>
      <c r="AK57" s="427"/>
      <c r="AL57" s="427"/>
      <c r="AM57" s="427"/>
      <c r="AN57" s="427"/>
      <c r="AO57" s="427"/>
      <c r="AP57" s="427"/>
      <c r="AQ57" s="427"/>
      <c r="AR57" s="466"/>
      <c r="AS57" s="467"/>
      <c r="AT57" s="466"/>
      <c r="AU57" s="466"/>
      <c r="AV57" s="466"/>
      <c r="AW57" s="466"/>
      <c r="AX57" s="466"/>
      <c r="AY57" s="466"/>
      <c r="AZ57" s="466"/>
      <c r="BA57" s="466"/>
      <c r="BB57" s="466"/>
      <c r="BC57" s="466"/>
      <c r="BD57" s="466"/>
      <c r="BE57" s="466"/>
      <c r="BF57" s="466"/>
      <c r="BG57" s="466"/>
      <c r="BH57" s="466"/>
      <c r="BI57" s="466"/>
      <c r="BJ57" s="466"/>
      <c r="BK57" s="466"/>
    </row>
    <row r="58" spans="1:64" ht="21" customHeight="1" x14ac:dyDescent="0.25">
      <c r="A58" s="181"/>
      <c r="B58" s="185" t="s">
        <v>169</v>
      </c>
      <c r="C58" s="574">
        <v>285</v>
      </c>
      <c r="D58" s="574">
        <v>295</v>
      </c>
      <c r="E58" s="574">
        <v>322</v>
      </c>
      <c r="F58" s="574">
        <v>384</v>
      </c>
      <c r="G58" s="574">
        <v>604</v>
      </c>
      <c r="H58" s="574">
        <v>676</v>
      </c>
      <c r="I58" s="574">
        <v>1112</v>
      </c>
      <c r="J58" s="574">
        <v>1245</v>
      </c>
      <c r="K58" s="574">
        <v>1068</v>
      </c>
      <c r="L58" s="574">
        <v>809</v>
      </c>
      <c r="M58" s="574">
        <v>1491</v>
      </c>
      <c r="N58" s="574">
        <v>1255</v>
      </c>
      <c r="O58" s="574">
        <v>1910</v>
      </c>
      <c r="P58" s="574">
        <v>2449</v>
      </c>
      <c r="Q58" s="574">
        <v>676</v>
      </c>
      <c r="R58" s="574">
        <v>214</v>
      </c>
      <c r="S58" s="574">
        <v>1638</v>
      </c>
      <c r="T58" s="574">
        <v>642</v>
      </c>
      <c r="U58" s="574">
        <f t="shared" si="1"/>
        <v>9106</v>
      </c>
      <c r="V58" s="187">
        <f t="shared" si="1"/>
        <v>7969</v>
      </c>
      <c r="W58" s="1"/>
      <c r="X58" s="189"/>
      <c r="Y58" s="467"/>
      <c r="Z58" s="427"/>
      <c r="AA58" s="427"/>
      <c r="AB58" s="427"/>
      <c r="AC58" s="427"/>
      <c r="AD58" s="427"/>
      <c r="AE58" s="427"/>
      <c r="AF58" s="427"/>
      <c r="AG58" s="427"/>
      <c r="AH58" s="427"/>
      <c r="AI58" s="427"/>
      <c r="AJ58" s="427"/>
      <c r="AK58" s="427"/>
      <c r="AL58" s="427"/>
      <c r="AM58" s="427"/>
      <c r="AN58" s="427"/>
      <c r="AO58" s="427"/>
      <c r="AP58" s="427"/>
      <c r="AQ58" s="427"/>
      <c r="AR58" s="466"/>
      <c r="AS58" s="467"/>
      <c r="AT58" s="466"/>
      <c r="AU58" s="466"/>
      <c r="AV58" s="466"/>
      <c r="AW58" s="466"/>
      <c r="AX58" s="466"/>
      <c r="AY58" s="466"/>
      <c r="AZ58" s="466"/>
      <c r="BA58" s="466"/>
      <c r="BB58" s="466"/>
      <c r="BC58" s="466"/>
      <c r="BD58" s="466"/>
      <c r="BE58" s="466"/>
      <c r="BF58" s="466"/>
      <c r="BG58" s="466"/>
      <c r="BH58" s="466"/>
      <c r="BI58" s="466"/>
      <c r="BJ58" s="466"/>
      <c r="BK58" s="466"/>
    </row>
    <row r="59" spans="1:64" s="323" customFormat="1" ht="21" customHeight="1" x14ac:dyDescent="0.25">
      <c r="A59" s="181"/>
      <c r="B59" s="185" t="s">
        <v>170</v>
      </c>
      <c r="C59" s="574">
        <v>631</v>
      </c>
      <c r="D59" s="574">
        <v>855</v>
      </c>
      <c r="E59" s="574">
        <v>649</v>
      </c>
      <c r="F59" s="574">
        <v>637</v>
      </c>
      <c r="G59" s="574">
        <v>920</v>
      </c>
      <c r="H59" s="574">
        <v>1072</v>
      </c>
      <c r="I59" s="574">
        <v>1099</v>
      </c>
      <c r="J59" s="574">
        <v>1290</v>
      </c>
      <c r="K59" s="574">
        <v>712</v>
      </c>
      <c r="L59" s="574">
        <v>825</v>
      </c>
      <c r="M59" s="574">
        <v>963</v>
      </c>
      <c r="N59" s="574">
        <v>997</v>
      </c>
      <c r="O59" s="574">
        <v>481</v>
      </c>
      <c r="P59" s="574">
        <v>434</v>
      </c>
      <c r="Q59" s="574">
        <v>0</v>
      </c>
      <c r="R59" s="574">
        <v>0</v>
      </c>
      <c r="S59" s="574">
        <v>0</v>
      </c>
      <c r="T59" s="574">
        <v>0</v>
      </c>
      <c r="U59" s="574">
        <f t="shared" si="1"/>
        <v>5455</v>
      </c>
      <c r="V59" s="187">
        <f t="shared" si="1"/>
        <v>6110</v>
      </c>
      <c r="X59" s="189"/>
      <c r="Y59" s="467"/>
      <c r="Z59" s="427"/>
      <c r="AA59" s="427"/>
      <c r="AB59" s="427"/>
      <c r="AC59" s="427"/>
      <c r="AD59" s="427"/>
      <c r="AE59" s="427"/>
      <c r="AF59" s="427"/>
      <c r="AG59" s="427"/>
      <c r="AH59" s="427"/>
      <c r="AI59" s="427"/>
      <c r="AJ59" s="427"/>
      <c r="AK59" s="427"/>
      <c r="AL59" s="427"/>
      <c r="AM59" s="427"/>
      <c r="AN59" s="427"/>
      <c r="AO59" s="427"/>
      <c r="AP59" s="427"/>
      <c r="AQ59" s="427"/>
      <c r="AR59" s="464"/>
      <c r="AS59" s="467"/>
      <c r="AT59" s="466"/>
      <c r="AU59" s="466"/>
      <c r="AV59" s="466"/>
      <c r="AW59" s="466"/>
      <c r="AX59" s="466"/>
      <c r="AY59" s="466"/>
      <c r="AZ59" s="466"/>
      <c r="BA59" s="466"/>
      <c r="BB59" s="466"/>
      <c r="BC59" s="466"/>
      <c r="BD59" s="466"/>
      <c r="BE59" s="466"/>
      <c r="BF59" s="466"/>
      <c r="BG59" s="466"/>
      <c r="BH59" s="466"/>
      <c r="BI59" s="466"/>
      <c r="BJ59" s="466"/>
      <c r="BK59" s="466"/>
      <c r="BL59" s="464"/>
    </row>
    <row r="60" spans="1:64" ht="21" customHeight="1" x14ac:dyDescent="0.25">
      <c r="A60" s="181"/>
      <c r="B60" s="185" t="s">
        <v>171</v>
      </c>
      <c r="C60" s="574">
        <v>745</v>
      </c>
      <c r="D60" s="574">
        <v>1903</v>
      </c>
      <c r="E60" s="574">
        <v>498</v>
      </c>
      <c r="F60" s="574">
        <v>868</v>
      </c>
      <c r="G60" s="574">
        <v>516</v>
      </c>
      <c r="H60" s="574">
        <v>624</v>
      </c>
      <c r="I60" s="574">
        <v>573</v>
      </c>
      <c r="J60" s="574">
        <v>589</v>
      </c>
      <c r="K60" s="574">
        <v>322</v>
      </c>
      <c r="L60" s="574">
        <v>335</v>
      </c>
      <c r="M60" s="574">
        <v>378</v>
      </c>
      <c r="N60" s="574">
        <v>443</v>
      </c>
      <c r="O60" s="574">
        <v>0</v>
      </c>
      <c r="P60" s="574">
        <v>0</v>
      </c>
      <c r="Q60" s="574">
        <v>0</v>
      </c>
      <c r="R60" s="574">
        <v>0</v>
      </c>
      <c r="S60" s="574">
        <v>0</v>
      </c>
      <c r="T60" s="574">
        <v>0</v>
      </c>
      <c r="U60" s="574">
        <f t="shared" si="1"/>
        <v>3032</v>
      </c>
      <c r="V60" s="187">
        <f t="shared" si="1"/>
        <v>4762</v>
      </c>
      <c r="W60" s="1"/>
      <c r="X60" s="189"/>
      <c r="Y60" s="467"/>
      <c r="Z60" s="427"/>
      <c r="AA60" s="427"/>
      <c r="AB60" s="427"/>
      <c r="AC60" s="427"/>
      <c r="AD60" s="427"/>
      <c r="AE60" s="427"/>
      <c r="AF60" s="427"/>
      <c r="AG60" s="427"/>
      <c r="AH60" s="427"/>
      <c r="AI60" s="427"/>
      <c r="AJ60" s="427"/>
      <c r="AK60" s="427"/>
      <c r="AL60" s="427"/>
      <c r="AM60" s="427"/>
      <c r="AN60" s="427"/>
      <c r="AO60" s="427"/>
      <c r="AP60" s="427"/>
      <c r="AQ60" s="427"/>
      <c r="AR60" s="466"/>
      <c r="AS60" s="467"/>
      <c r="AT60" s="466"/>
      <c r="AU60" s="466"/>
      <c r="AV60" s="466"/>
      <c r="AW60" s="466"/>
      <c r="AX60" s="466"/>
      <c r="AY60" s="466"/>
      <c r="AZ60" s="466"/>
      <c r="BA60" s="466"/>
      <c r="BB60" s="466"/>
      <c r="BC60" s="466"/>
      <c r="BD60" s="466"/>
      <c r="BE60" s="466"/>
      <c r="BF60" s="466"/>
      <c r="BG60" s="466"/>
      <c r="BH60" s="466"/>
      <c r="BI60" s="466"/>
      <c r="BJ60" s="466"/>
      <c r="BK60" s="466"/>
    </row>
    <row r="61" spans="1:64" ht="25.5" customHeight="1" x14ac:dyDescent="0.3">
      <c r="A61" s="181" t="s">
        <v>172</v>
      </c>
      <c r="B61" s="190" t="s">
        <v>173</v>
      </c>
      <c r="C61" s="191">
        <f>SUM(C62:C65)</f>
        <v>2394</v>
      </c>
      <c r="D61" s="191">
        <f t="shared" ref="D61:T61" si="9">SUM(D62:D65)</f>
        <v>5005</v>
      </c>
      <c r="E61" s="191">
        <f t="shared" si="9"/>
        <v>2515</v>
      </c>
      <c r="F61" s="191">
        <f t="shared" si="9"/>
        <v>4546</v>
      </c>
      <c r="G61" s="191">
        <f t="shared" si="9"/>
        <v>3491</v>
      </c>
      <c r="H61" s="191">
        <f t="shared" si="9"/>
        <v>5817</v>
      </c>
      <c r="I61" s="191">
        <f t="shared" si="9"/>
        <v>7226</v>
      </c>
      <c r="J61" s="191">
        <f t="shared" si="9"/>
        <v>11089</v>
      </c>
      <c r="K61" s="191">
        <f t="shared" si="9"/>
        <v>7910</v>
      </c>
      <c r="L61" s="191">
        <f t="shared" si="9"/>
        <v>12377</v>
      </c>
      <c r="M61" s="191">
        <f t="shared" si="9"/>
        <v>8014</v>
      </c>
      <c r="N61" s="191">
        <f t="shared" si="9"/>
        <v>11840</v>
      </c>
      <c r="O61" s="191">
        <f t="shared" si="9"/>
        <v>9763</v>
      </c>
      <c r="P61" s="191">
        <f t="shared" si="9"/>
        <v>12561</v>
      </c>
      <c r="Q61" s="191">
        <f t="shared" si="9"/>
        <v>4996</v>
      </c>
      <c r="R61" s="191">
        <f t="shared" si="9"/>
        <v>5627</v>
      </c>
      <c r="S61" s="191">
        <f t="shared" si="9"/>
        <v>5418</v>
      </c>
      <c r="T61" s="191">
        <f t="shared" si="9"/>
        <v>8263</v>
      </c>
      <c r="U61" s="191">
        <f t="shared" si="1"/>
        <v>51727</v>
      </c>
      <c r="V61" s="192">
        <f t="shared" si="1"/>
        <v>77125</v>
      </c>
      <c r="W61" s="1"/>
      <c r="X61" s="165"/>
      <c r="Y61" s="468"/>
      <c r="Z61" s="427"/>
      <c r="AA61" s="427"/>
      <c r="AB61" s="427"/>
      <c r="AC61" s="427"/>
      <c r="AD61" s="427"/>
      <c r="AE61" s="427"/>
      <c r="AF61" s="427"/>
      <c r="AG61" s="427"/>
      <c r="AH61" s="427"/>
      <c r="AI61" s="427"/>
      <c r="AJ61" s="427"/>
      <c r="AK61" s="427"/>
      <c r="AL61" s="427"/>
      <c r="AM61" s="427"/>
      <c r="AN61" s="427"/>
      <c r="AO61" s="427"/>
      <c r="AP61" s="427"/>
      <c r="AQ61" s="427"/>
      <c r="AR61" s="466"/>
      <c r="AS61" s="468"/>
      <c r="AT61" s="466"/>
      <c r="AU61" s="466"/>
      <c r="AV61" s="466"/>
      <c r="AW61" s="466"/>
      <c r="AX61" s="466"/>
      <c r="AY61" s="466"/>
      <c r="AZ61" s="466"/>
      <c r="BA61" s="466"/>
      <c r="BB61" s="466"/>
      <c r="BC61" s="466"/>
      <c r="BD61" s="466"/>
      <c r="BE61" s="466"/>
      <c r="BF61" s="466"/>
      <c r="BG61" s="466"/>
      <c r="BH61" s="466"/>
      <c r="BI61" s="466"/>
      <c r="BJ61" s="466"/>
      <c r="BK61" s="466"/>
    </row>
    <row r="62" spans="1:64" ht="21" customHeight="1" x14ac:dyDescent="0.25">
      <c r="A62" s="181"/>
      <c r="B62" s="185" t="s">
        <v>174</v>
      </c>
      <c r="C62" s="574">
        <v>483</v>
      </c>
      <c r="D62" s="574">
        <v>287</v>
      </c>
      <c r="E62" s="574">
        <v>551</v>
      </c>
      <c r="F62" s="574">
        <v>256</v>
      </c>
      <c r="G62" s="574">
        <v>621</v>
      </c>
      <c r="H62" s="574">
        <v>330</v>
      </c>
      <c r="I62" s="574">
        <v>1048</v>
      </c>
      <c r="J62" s="574">
        <v>609</v>
      </c>
      <c r="K62" s="574">
        <v>638</v>
      </c>
      <c r="L62" s="574">
        <v>452</v>
      </c>
      <c r="M62" s="574">
        <v>532</v>
      </c>
      <c r="N62" s="574">
        <v>308</v>
      </c>
      <c r="O62" s="574">
        <v>501</v>
      </c>
      <c r="P62" s="574">
        <v>423</v>
      </c>
      <c r="Q62" s="574">
        <v>0</v>
      </c>
      <c r="R62" s="574">
        <v>0</v>
      </c>
      <c r="S62" s="574">
        <v>0</v>
      </c>
      <c r="T62" s="574">
        <v>0</v>
      </c>
      <c r="U62" s="574">
        <f t="shared" si="1"/>
        <v>4374</v>
      </c>
      <c r="V62" s="187">
        <f t="shared" si="1"/>
        <v>2665</v>
      </c>
      <c r="W62" s="1"/>
      <c r="X62" s="189"/>
      <c r="Y62" s="467"/>
      <c r="Z62" s="427"/>
      <c r="AA62" s="427"/>
      <c r="AB62" s="427"/>
      <c r="AC62" s="427"/>
      <c r="AD62" s="427"/>
      <c r="AE62" s="427"/>
      <c r="AF62" s="427"/>
      <c r="AG62" s="427"/>
      <c r="AH62" s="427"/>
      <c r="AI62" s="427"/>
      <c r="AJ62" s="427"/>
      <c r="AK62" s="427"/>
      <c r="AL62" s="427"/>
      <c r="AM62" s="427"/>
      <c r="AN62" s="427"/>
      <c r="AO62" s="427"/>
      <c r="AP62" s="427"/>
      <c r="AQ62" s="427"/>
      <c r="AR62" s="466"/>
      <c r="AS62" s="467"/>
      <c r="AT62" s="466"/>
      <c r="AU62" s="466"/>
      <c r="AV62" s="466"/>
      <c r="AW62" s="466"/>
      <c r="AX62" s="466"/>
      <c r="AY62" s="466"/>
      <c r="AZ62" s="466"/>
      <c r="BA62" s="466"/>
      <c r="BB62" s="466"/>
      <c r="BC62" s="466"/>
      <c r="BD62" s="466"/>
      <c r="BE62" s="466"/>
      <c r="BF62" s="466"/>
      <c r="BG62" s="466"/>
      <c r="BH62" s="466"/>
      <c r="BI62" s="466"/>
      <c r="BJ62" s="466"/>
      <c r="BK62" s="466"/>
    </row>
    <row r="63" spans="1:64" ht="21" customHeight="1" x14ac:dyDescent="0.25">
      <c r="A63" s="181"/>
      <c r="B63" s="185" t="s">
        <v>175</v>
      </c>
      <c r="C63" s="574">
        <v>344</v>
      </c>
      <c r="D63" s="574">
        <v>1001</v>
      </c>
      <c r="E63" s="574">
        <v>558</v>
      </c>
      <c r="F63" s="574">
        <v>1388</v>
      </c>
      <c r="G63" s="574">
        <v>1257</v>
      </c>
      <c r="H63" s="574">
        <v>2563</v>
      </c>
      <c r="I63" s="574">
        <v>3275</v>
      </c>
      <c r="J63" s="574">
        <v>5798</v>
      </c>
      <c r="K63" s="574">
        <v>4857</v>
      </c>
      <c r="L63" s="574">
        <v>8174</v>
      </c>
      <c r="M63" s="574">
        <v>5364</v>
      </c>
      <c r="N63" s="574">
        <v>8358</v>
      </c>
      <c r="O63" s="574">
        <v>6573</v>
      </c>
      <c r="P63" s="574">
        <v>8149</v>
      </c>
      <c r="Q63" s="574">
        <v>3794</v>
      </c>
      <c r="R63" s="574">
        <v>4523</v>
      </c>
      <c r="S63" s="574">
        <v>3827</v>
      </c>
      <c r="T63" s="574">
        <v>7304</v>
      </c>
      <c r="U63" s="574">
        <f t="shared" si="1"/>
        <v>29849</v>
      </c>
      <c r="V63" s="187">
        <f t="shared" si="1"/>
        <v>47258</v>
      </c>
      <c r="W63" s="1"/>
      <c r="X63" s="189"/>
      <c r="Y63" s="467"/>
      <c r="Z63" s="427"/>
      <c r="AA63" s="427"/>
      <c r="AB63" s="427"/>
      <c r="AC63" s="427"/>
      <c r="AD63" s="427"/>
      <c r="AE63" s="427"/>
      <c r="AF63" s="427"/>
      <c r="AG63" s="427"/>
      <c r="AH63" s="427"/>
      <c r="AI63" s="427"/>
      <c r="AJ63" s="427"/>
      <c r="AK63" s="427"/>
      <c r="AL63" s="427"/>
      <c r="AM63" s="427"/>
      <c r="AN63" s="427"/>
      <c r="AO63" s="427"/>
      <c r="AP63" s="427"/>
      <c r="AQ63" s="427"/>
      <c r="AR63" s="466"/>
      <c r="AS63" s="467"/>
      <c r="AT63" s="466"/>
      <c r="AU63" s="466"/>
      <c r="AV63" s="466"/>
      <c r="AW63" s="466"/>
      <c r="AX63" s="466"/>
      <c r="AY63" s="466"/>
      <c r="AZ63" s="466"/>
      <c r="BA63" s="466"/>
      <c r="BB63" s="466"/>
      <c r="BC63" s="466"/>
      <c r="BD63" s="466"/>
      <c r="BE63" s="466"/>
      <c r="BF63" s="466"/>
      <c r="BG63" s="466"/>
      <c r="BH63" s="466"/>
      <c r="BI63" s="466"/>
      <c r="BJ63" s="466"/>
      <c r="BK63" s="466"/>
    </row>
    <row r="64" spans="1:64" ht="21" customHeight="1" x14ac:dyDescent="0.25">
      <c r="A64" s="181"/>
      <c r="B64" s="197" t="s">
        <v>176</v>
      </c>
      <c r="C64" s="574">
        <v>302</v>
      </c>
      <c r="D64" s="574">
        <v>1174</v>
      </c>
      <c r="E64" s="574">
        <v>273</v>
      </c>
      <c r="F64" s="574">
        <v>892</v>
      </c>
      <c r="G64" s="574">
        <v>167</v>
      </c>
      <c r="H64" s="574">
        <v>510</v>
      </c>
      <c r="I64" s="574">
        <v>245</v>
      </c>
      <c r="J64" s="574">
        <v>585</v>
      </c>
      <c r="K64" s="574">
        <v>130</v>
      </c>
      <c r="L64" s="574">
        <v>292</v>
      </c>
      <c r="M64" s="574">
        <v>198</v>
      </c>
      <c r="N64" s="574">
        <v>357</v>
      </c>
      <c r="O64" s="574">
        <v>121</v>
      </c>
      <c r="P64" s="574">
        <v>302</v>
      </c>
      <c r="Q64" s="574">
        <v>0</v>
      </c>
      <c r="R64" s="574">
        <v>0</v>
      </c>
      <c r="S64" s="574">
        <v>0</v>
      </c>
      <c r="T64" s="574">
        <v>0</v>
      </c>
      <c r="U64" s="574">
        <f t="shared" si="1"/>
        <v>1436</v>
      </c>
      <c r="V64" s="187">
        <f t="shared" si="1"/>
        <v>4112</v>
      </c>
      <c r="W64" s="1"/>
      <c r="X64" s="189"/>
      <c r="Y64" s="467"/>
      <c r="Z64" s="427"/>
      <c r="AA64" s="427"/>
      <c r="AB64" s="427"/>
      <c r="AC64" s="427"/>
      <c r="AD64" s="427"/>
      <c r="AE64" s="427"/>
      <c r="AF64" s="427"/>
      <c r="AG64" s="427"/>
      <c r="AH64" s="427"/>
      <c r="AI64" s="427"/>
      <c r="AJ64" s="427"/>
      <c r="AK64" s="427"/>
      <c r="AL64" s="427"/>
      <c r="AM64" s="427"/>
      <c r="AN64" s="427"/>
      <c r="AO64" s="427"/>
      <c r="AP64" s="427"/>
      <c r="AQ64" s="427"/>
      <c r="AR64" s="466"/>
      <c r="AS64" s="467"/>
      <c r="AT64" s="466"/>
      <c r="AU64" s="466"/>
      <c r="AV64" s="466"/>
      <c r="AW64" s="466"/>
      <c r="AX64" s="466"/>
      <c r="AY64" s="466"/>
      <c r="AZ64" s="466"/>
      <c r="BA64" s="466"/>
      <c r="BB64" s="466"/>
      <c r="BC64" s="466"/>
      <c r="BD64" s="466"/>
      <c r="BE64" s="466"/>
      <c r="BF64" s="466"/>
      <c r="BG64" s="466"/>
      <c r="BH64" s="466"/>
      <c r="BI64" s="466"/>
      <c r="BJ64" s="466"/>
      <c r="BK64" s="466"/>
    </row>
    <row r="65" spans="1:64" s="323" customFormat="1" ht="21" customHeight="1" x14ac:dyDescent="0.25">
      <c r="A65" s="181"/>
      <c r="B65" s="185" t="s">
        <v>177</v>
      </c>
      <c r="C65" s="574">
        <v>1265</v>
      </c>
      <c r="D65" s="574">
        <v>2543</v>
      </c>
      <c r="E65" s="574">
        <v>1133</v>
      </c>
      <c r="F65" s="574">
        <v>2010</v>
      </c>
      <c r="G65" s="574">
        <v>1446</v>
      </c>
      <c r="H65" s="574">
        <v>2414</v>
      </c>
      <c r="I65" s="574">
        <v>2658</v>
      </c>
      <c r="J65" s="574">
        <v>4097</v>
      </c>
      <c r="K65" s="574">
        <v>2285</v>
      </c>
      <c r="L65" s="574">
        <v>3459</v>
      </c>
      <c r="M65" s="574">
        <v>1920</v>
      </c>
      <c r="N65" s="574">
        <v>2817</v>
      </c>
      <c r="O65" s="574">
        <v>2568</v>
      </c>
      <c r="P65" s="574">
        <v>3687</v>
      </c>
      <c r="Q65" s="574">
        <v>1202</v>
      </c>
      <c r="R65" s="574">
        <v>1104</v>
      </c>
      <c r="S65" s="574">
        <v>1591</v>
      </c>
      <c r="T65" s="574">
        <v>959</v>
      </c>
      <c r="U65" s="574">
        <f t="shared" si="1"/>
        <v>16068</v>
      </c>
      <c r="V65" s="187">
        <f t="shared" si="1"/>
        <v>23090</v>
      </c>
      <c r="X65" s="189"/>
      <c r="Y65" s="467"/>
      <c r="Z65" s="427"/>
      <c r="AA65" s="427"/>
      <c r="AB65" s="427"/>
      <c r="AC65" s="427"/>
      <c r="AD65" s="427"/>
      <c r="AE65" s="427"/>
      <c r="AF65" s="427"/>
      <c r="AG65" s="427"/>
      <c r="AH65" s="427"/>
      <c r="AI65" s="427"/>
      <c r="AJ65" s="427"/>
      <c r="AK65" s="427"/>
      <c r="AL65" s="427"/>
      <c r="AM65" s="427"/>
      <c r="AN65" s="427"/>
      <c r="AO65" s="427"/>
      <c r="AP65" s="427"/>
      <c r="AQ65" s="427"/>
      <c r="AR65" s="464"/>
      <c r="AS65" s="467"/>
      <c r="AT65" s="466"/>
      <c r="AU65" s="466"/>
      <c r="AV65" s="466"/>
      <c r="AW65" s="466"/>
      <c r="AX65" s="466"/>
      <c r="AY65" s="466"/>
      <c r="AZ65" s="466"/>
      <c r="BA65" s="466"/>
      <c r="BB65" s="466"/>
      <c r="BC65" s="466"/>
      <c r="BD65" s="466"/>
      <c r="BE65" s="466"/>
      <c r="BF65" s="466"/>
      <c r="BG65" s="466"/>
      <c r="BH65" s="466"/>
      <c r="BI65" s="466"/>
      <c r="BJ65" s="466"/>
      <c r="BK65" s="466"/>
      <c r="BL65" s="464"/>
    </row>
    <row r="66" spans="1:64" s="323" customFormat="1" ht="25.5" customHeight="1" x14ac:dyDescent="0.25">
      <c r="A66" s="181" t="s">
        <v>178</v>
      </c>
      <c r="B66" s="190" t="s">
        <v>179</v>
      </c>
      <c r="C66" s="191">
        <v>349</v>
      </c>
      <c r="D66" s="191">
        <v>1046</v>
      </c>
      <c r="E66" s="191">
        <v>384</v>
      </c>
      <c r="F66" s="191">
        <v>1207</v>
      </c>
      <c r="G66" s="191">
        <v>492</v>
      </c>
      <c r="H66" s="191">
        <v>1457</v>
      </c>
      <c r="I66" s="191">
        <v>686</v>
      </c>
      <c r="J66" s="191">
        <v>1763</v>
      </c>
      <c r="K66" s="191">
        <v>600</v>
      </c>
      <c r="L66" s="191">
        <v>1514</v>
      </c>
      <c r="M66" s="191">
        <v>949</v>
      </c>
      <c r="N66" s="191">
        <v>2777</v>
      </c>
      <c r="O66" s="191">
        <v>1118</v>
      </c>
      <c r="P66" s="191">
        <v>3924</v>
      </c>
      <c r="Q66" s="191">
        <v>1157</v>
      </c>
      <c r="R66" s="191">
        <v>1703</v>
      </c>
      <c r="S66" s="191">
        <v>0</v>
      </c>
      <c r="T66" s="191">
        <v>0</v>
      </c>
      <c r="U66" s="191">
        <f t="shared" si="1"/>
        <v>5735</v>
      </c>
      <c r="V66" s="192">
        <f t="shared" si="1"/>
        <v>15391</v>
      </c>
      <c r="X66" s="189"/>
      <c r="Y66" s="467"/>
      <c r="Z66" s="427"/>
      <c r="AA66" s="427"/>
      <c r="AB66" s="427"/>
      <c r="AC66" s="427"/>
      <c r="AD66" s="427"/>
      <c r="AE66" s="427"/>
      <c r="AF66" s="427"/>
      <c r="AG66" s="427"/>
      <c r="AH66" s="427"/>
      <c r="AI66" s="427"/>
      <c r="AJ66" s="427"/>
      <c r="AK66" s="427"/>
      <c r="AL66" s="427"/>
      <c r="AM66" s="427"/>
      <c r="AN66" s="427"/>
      <c r="AO66" s="427"/>
      <c r="AP66" s="427"/>
      <c r="AQ66" s="427"/>
      <c r="AR66" s="464"/>
      <c r="AS66" s="467"/>
      <c r="AT66" s="466"/>
      <c r="AU66" s="466"/>
      <c r="AV66" s="466"/>
      <c r="AW66" s="466"/>
      <c r="AX66" s="466"/>
      <c r="AY66" s="466"/>
      <c r="AZ66" s="466"/>
      <c r="BA66" s="466"/>
      <c r="BB66" s="466"/>
      <c r="BC66" s="466"/>
      <c r="BD66" s="466"/>
      <c r="BE66" s="466"/>
      <c r="BF66" s="466"/>
      <c r="BG66" s="466"/>
      <c r="BH66" s="466"/>
      <c r="BI66" s="466"/>
      <c r="BJ66" s="466"/>
      <c r="BK66" s="466"/>
      <c r="BL66" s="464"/>
    </row>
    <row r="67" spans="1:64" s="323" customFormat="1" ht="25.5" customHeight="1" x14ac:dyDescent="0.25">
      <c r="A67" s="181" t="s">
        <v>180</v>
      </c>
      <c r="B67" s="190" t="s">
        <v>181</v>
      </c>
      <c r="C67" s="191">
        <v>1244</v>
      </c>
      <c r="D67" s="191">
        <v>1805</v>
      </c>
      <c r="E67" s="191">
        <v>1114</v>
      </c>
      <c r="F67" s="191">
        <v>1659</v>
      </c>
      <c r="G67" s="191">
        <v>1521</v>
      </c>
      <c r="H67" s="191">
        <v>2370</v>
      </c>
      <c r="I67" s="191">
        <v>1740</v>
      </c>
      <c r="J67" s="191">
        <v>2853</v>
      </c>
      <c r="K67" s="191">
        <v>623</v>
      </c>
      <c r="L67" s="191">
        <v>1017</v>
      </c>
      <c r="M67" s="191">
        <v>583</v>
      </c>
      <c r="N67" s="191">
        <v>860</v>
      </c>
      <c r="O67" s="191">
        <v>434</v>
      </c>
      <c r="P67" s="191">
        <v>602</v>
      </c>
      <c r="Q67" s="191">
        <v>0</v>
      </c>
      <c r="R67" s="191">
        <v>0</v>
      </c>
      <c r="S67" s="191">
        <v>0</v>
      </c>
      <c r="T67" s="191">
        <v>0</v>
      </c>
      <c r="U67" s="191">
        <f t="shared" si="1"/>
        <v>7259</v>
      </c>
      <c r="V67" s="192">
        <f t="shared" si="1"/>
        <v>11166</v>
      </c>
      <c r="X67" s="189"/>
      <c r="Y67" s="467"/>
      <c r="Z67" s="427"/>
      <c r="AA67" s="427"/>
      <c r="AB67" s="427"/>
      <c r="AC67" s="427"/>
      <c r="AD67" s="427"/>
      <c r="AE67" s="427"/>
      <c r="AF67" s="427"/>
      <c r="AG67" s="427"/>
      <c r="AH67" s="427"/>
      <c r="AI67" s="427"/>
      <c r="AJ67" s="427"/>
      <c r="AK67" s="427"/>
      <c r="AL67" s="427"/>
      <c r="AM67" s="427"/>
      <c r="AN67" s="427"/>
      <c r="AO67" s="427"/>
      <c r="AP67" s="427"/>
      <c r="AQ67" s="427"/>
      <c r="AR67" s="464"/>
      <c r="AS67" s="467"/>
      <c r="AT67" s="466"/>
      <c r="AU67" s="466"/>
      <c r="AV67" s="466"/>
      <c r="AW67" s="466"/>
      <c r="AX67" s="466"/>
      <c r="AY67" s="466"/>
      <c r="AZ67" s="466"/>
      <c r="BA67" s="466"/>
      <c r="BB67" s="466"/>
      <c r="BC67" s="466"/>
      <c r="BD67" s="466"/>
      <c r="BE67" s="466"/>
      <c r="BF67" s="466"/>
      <c r="BG67" s="466"/>
      <c r="BH67" s="466"/>
      <c r="BI67" s="466"/>
      <c r="BJ67" s="466"/>
      <c r="BK67" s="466"/>
      <c r="BL67" s="464"/>
    </row>
    <row r="68" spans="1:64" s="351" customFormat="1" ht="25.5" customHeight="1" x14ac:dyDescent="0.3">
      <c r="A68" s="181" t="s">
        <v>182</v>
      </c>
      <c r="B68" s="190" t="s">
        <v>183</v>
      </c>
      <c r="C68" s="191">
        <f>SUM(C69:C71)</f>
        <v>1644</v>
      </c>
      <c r="D68" s="191">
        <f t="shared" ref="D68:T68" si="10">SUM(D69:D71)</f>
        <v>14940</v>
      </c>
      <c r="E68" s="191">
        <f t="shared" si="10"/>
        <v>2142</v>
      </c>
      <c r="F68" s="191">
        <f t="shared" si="10"/>
        <v>13540</v>
      </c>
      <c r="G68" s="191">
        <f t="shared" si="10"/>
        <v>4696</v>
      </c>
      <c r="H68" s="191">
        <f t="shared" si="10"/>
        <v>22413</v>
      </c>
      <c r="I68" s="191">
        <f t="shared" si="10"/>
        <v>9621</v>
      </c>
      <c r="J68" s="191">
        <f t="shared" si="10"/>
        <v>39289</v>
      </c>
      <c r="K68" s="191">
        <f t="shared" si="10"/>
        <v>10431</v>
      </c>
      <c r="L68" s="191">
        <f t="shared" si="10"/>
        <v>49950</v>
      </c>
      <c r="M68" s="191">
        <f t="shared" si="10"/>
        <v>9450</v>
      </c>
      <c r="N68" s="191">
        <f t="shared" si="10"/>
        <v>48634</v>
      </c>
      <c r="O68" s="191">
        <f t="shared" si="10"/>
        <v>9633</v>
      </c>
      <c r="P68" s="191">
        <f t="shared" si="10"/>
        <v>40438</v>
      </c>
      <c r="Q68" s="191">
        <f t="shared" si="10"/>
        <v>7612</v>
      </c>
      <c r="R68" s="191">
        <f t="shared" si="10"/>
        <v>34409</v>
      </c>
      <c r="S68" s="191">
        <f t="shared" si="10"/>
        <v>15632</v>
      </c>
      <c r="T68" s="191">
        <f t="shared" si="10"/>
        <v>64998</v>
      </c>
      <c r="U68" s="191">
        <f t="shared" si="1"/>
        <v>70861</v>
      </c>
      <c r="V68" s="192">
        <f t="shared" si="1"/>
        <v>328611</v>
      </c>
      <c r="X68" s="198"/>
      <c r="Y68" s="468"/>
      <c r="Z68" s="427"/>
      <c r="AA68" s="427"/>
      <c r="AB68" s="427"/>
      <c r="AC68" s="427"/>
      <c r="AD68" s="427"/>
      <c r="AE68" s="427"/>
      <c r="AF68" s="427"/>
      <c r="AG68" s="427"/>
      <c r="AH68" s="427"/>
      <c r="AI68" s="427"/>
      <c r="AJ68" s="427"/>
      <c r="AK68" s="427"/>
      <c r="AL68" s="427"/>
      <c r="AM68" s="427"/>
      <c r="AN68" s="427"/>
      <c r="AO68" s="427"/>
      <c r="AP68" s="427"/>
      <c r="AQ68" s="427"/>
      <c r="AR68" s="466"/>
      <c r="AS68" s="468"/>
      <c r="AT68" s="466"/>
      <c r="AU68" s="466"/>
      <c r="AV68" s="466"/>
      <c r="AW68" s="466"/>
      <c r="AX68" s="466"/>
      <c r="AY68" s="466"/>
      <c r="AZ68" s="466"/>
      <c r="BA68" s="466"/>
      <c r="BB68" s="466"/>
      <c r="BC68" s="466"/>
      <c r="BD68" s="466"/>
      <c r="BE68" s="466"/>
      <c r="BF68" s="466"/>
      <c r="BG68" s="466"/>
      <c r="BH68" s="466"/>
      <c r="BI68" s="466"/>
      <c r="BJ68" s="466"/>
      <c r="BK68" s="466"/>
      <c r="BL68" s="491"/>
    </row>
    <row r="69" spans="1:64" ht="21" customHeight="1" x14ac:dyDescent="0.25">
      <c r="A69" s="181"/>
      <c r="B69" s="185" t="s">
        <v>184</v>
      </c>
      <c r="C69" s="574">
        <v>797</v>
      </c>
      <c r="D69" s="574">
        <v>10218</v>
      </c>
      <c r="E69" s="574">
        <v>463</v>
      </c>
      <c r="F69" s="574">
        <v>4386</v>
      </c>
      <c r="G69" s="574">
        <v>847</v>
      </c>
      <c r="H69" s="574">
        <v>5585</v>
      </c>
      <c r="I69" s="574">
        <v>1451</v>
      </c>
      <c r="J69" s="574">
        <v>8073</v>
      </c>
      <c r="K69" s="574">
        <v>1398</v>
      </c>
      <c r="L69" s="574">
        <v>7501</v>
      </c>
      <c r="M69" s="574">
        <v>1646</v>
      </c>
      <c r="N69" s="574">
        <v>7505</v>
      </c>
      <c r="O69" s="574">
        <v>4443</v>
      </c>
      <c r="P69" s="574">
        <v>18309</v>
      </c>
      <c r="Q69" s="574">
        <v>6069</v>
      </c>
      <c r="R69" s="574">
        <v>28428</v>
      </c>
      <c r="S69" s="574">
        <v>15487</v>
      </c>
      <c r="T69" s="574">
        <v>63725</v>
      </c>
      <c r="U69" s="574">
        <f t="shared" si="1"/>
        <v>32601</v>
      </c>
      <c r="V69" s="187">
        <f t="shared" si="1"/>
        <v>153730</v>
      </c>
      <c r="W69" s="1"/>
      <c r="X69" s="189"/>
      <c r="Y69" s="467"/>
      <c r="Z69" s="427"/>
      <c r="AA69" s="427"/>
      <c r="AB69" s="427"/>
      <c r="AC69" s="427"/>
      <c r="AD69" s="427"/>
      <c r="AE69" s="427"/>
      <c r="AF69" s="427"/>
      <c r="AG69" s="427"/>
      <c r="AH69" s="427"/>
      <c r="AI69" s="427"/>
      <c r="AJ69" s="427"/>
      <c r="AK69" s="427"/>
      <c r="AL69" s="427"/>
      <c r="AM69" s="427"/>
      <c r="AN69" s="427"/>
      <c r="AO69" s="427"/>
      <c r="AP69" s="427"/>
      <c r="AQ69" s="427"/>
      <c r="AR69" s="466"/>
      <c r="AS69" s="467"/>
      <c r="AT69" s="466"/>
      <c r="AU69" s="466"/>
      <c r="AV69" s="466"/>
      <c r="AW69" s="466"/>
      <c r="AX69" s="466"/>
      <c r="AY69" s="466"/>
      <c r="AZ69" s="466"/>
      <c r="BA69" s="466"/>
      <c r="BB69" s="466"/>
      <c r="BC69" s="466"/>
      <c r="BD69" s="466"/>
      <c r="BE69" s="466"/>
      <c r="BF69" s="466"/>
      <c r="BG69" s="466"/>
      <c r="BH69" s="466"/>
      <c r="BI69" s="466"/>
      <c r="BJ69" s="466"/>
      <c r="BK69" s="466"/>
    </row>
    <row r="70" spans="1:64" ht="21" customHeight="1" x14ac:dyDescent="0.25">
      <c r="A70" s="181"/>
      <c r="B70" s="185" t="s">
        <v>185</v>
      </c>
      <c r="C70" s="574">
        <v>180</v>
      </c>
      <c r="D70" s="574">
        <v>603</v>
      </c>
      <c r="E70" s="574">
        <v>499</v>
      </c>
      <c r="F70" s="574">
        <v>1631</v>
      </c>
      <c r="G70" s="574">
        <v>1908</v>
      </c>
      <c r="H70" s="574">
        <v>5467</v>
      </c>
      <c r="I70" s="574">
        <v>5379</v>
      </c>
      <c r="J70" s="574">
        <v>16420</v>
      </c>
      <c r="K70" s="574">
        <v>7046</v>
      </c>
      <c r="L70" s="574">
        <v>34877</v>
      </c>
      <c r="M70" s="574">
        <v>6090</v>
      </c>
      <c r="N70" s="574">
        <v>35144</v>
      </c>
      <c r="O70" s="574">
        <v>3164</v>
      </c>
      <c r="P70" s="574">
        <v>13110</v>
      </c>
      <c r="Q70" s="574">
        <v>523</v>
      </c>
      <c r="R70" s="574">
        <v>2538</v>
      </c>
      <c r="S70" s="574">
        <v>0</v>
      </c>
      <c r="T70" s="574">
        <v>0</v>
      </c>
      <c r="U70" s="574">
        <f t="shared" si="1"/>
        <v>24789</v>
      </c>
      <c r="V70" s="187">
        <f t="shared" si="1"/>
        <v>109790</v>
      </c>
      <c r="W70" s="1"/>
      <c r="X70" s="189"/>
      <c r="Y70" s="467"/>
      <c r="Z70" s="427"/>
      <c r="AA70" s="427"/>
      <c r="AB70" s="427"/>
      <c r="AC70" s="427"/>
      <c r="AD70" s="427"/>
      <c r="AE70" s="427"/>
      <c r="AF70" s="427"/>
      <c r="AG70" s="427"/>
      <c r="AH70" s="427"/>
      <c r="AI70" s="427"/>
      <c r="AJ70" s="427"/>
      <c r="AK70" s="427"/>
      <c r="AL70" s="427"/>
      <c r="AM70" s="427"/>
      <c r="AN70" s="427"/>
      <c r="AO70" s="427"/>
      <c r="AP70" s="427"/>
      <c r="AQ70" s="427"/>
      <c r="AR70" s="466"/>
      <c r="AS70" s="467"/>
      <c r="AT70" s="466"/>
      <c r="AU70" s="466"/>
      <c r="AV70" s="466"/>
      <c r="AW70" s="466"/>
      <c r="AX70" s="466"/>
      <c r="AY70" s="466"/>
      <c r="AZ70" s="466"/>
      <c r="BA70" s="466"/>
      <c r="BB70" s="466"/>
      <c r="BC70" s="466"/>
      <c r="BD70" s="466"/>
      <c r="BE70" s="466"/>
      <c r="BF70" s="466"/>
      <c r="BG70" s="466"/>
      <c r="BH70" s="466"/>
      <c r="BI70" s="466"/>
      <c r="BJ70" s="466"/>
      <c r="BK70" s="466"/>
    </row>
    <row r="71" spans="1:64" ht="21" customHeight="1" x14ac:dyDescent="0.25">
      <c r="A71" s="181"/>
      <c r="B71" s="185" t="s">
        <v>186</v>
      </c>
      <c r="C71" s="574">
        <v>667</v>
      </c>
      <c r="D71" s="574">
        <v>4119</v>
      </c>
      <c r="E71" s="574">
        <v>1180</v>
      </c>
      <c r="F71" s="574">
        <v>7523</v>
      </c>
      <c r="G71" s="574">
        <v>1941</v>
      </c>
      <c r="H71" s="574">
        <v>11361</v>
      </c>
      <c r="I71" s="574">
        <v>2791</v>
      </c>
      <c r="J71" s="574">
        <v>14796</v>
      </c>
      <c r="K71" s="574">
        <v>1987</v>
      </c>
      <c r="L71" s="574">
        <v>7572</v>
      </c>
      <c r="M71" s="574">
        <v>1714</v>
      </c>
      <c r="N71" s="574">
        <v>5985</v>
      </c>
      <c r="O71" s="574">
        <v>2026</v>
      </c>
      <c r="P71" s="574">
        <v>9019</v>
      </c>
      <c r="Q71" s="574">
        <v>1020</v>
      </c>
      <c r="R71" s="574">
        <v>3443</v>
      </c>
      <c r="S71" s="574">
        <v>145</v>
      </c>
      <c r="T71" s="574">
        <v>1273</v>
      </c>
      <c r="U71" s="574">
        <f t="shared" si="1"/>
        <v>13471</v>
      </c>
      <c r="V71" s="187">
        <f t="shared" si="1"/>
        <v>65091</v>
      </c>
      <c r="W71" s="1"/>
      <c r="X71" s="189"/>
      <c r="Y71" s="467"/>
      <c r="Z71" s="427"/>
      <c r="AA71" s="427"/>
      <c r="AB71" s="427"/>
      <c r="AC71" s="427"/>
      <c r="AD71" s="427"/>
      <c r="AE71" s="427"/>
      <c r="AF71" s="427"/>
      <c r="AG71" s="427"/>
      <c r="AH71" s="427"/>
      <c r="AI71" s="427"/>
      <c r="AJ71" s="427"/>
      <c r="AK71" s="427"/>
      <c r="AL71" s="427"/>
      <c r="AM71" s="427"/>
      <c r="AN71" s="427"/>
      <c r="AO71" s="427"/>
      <c r="AP71" s="427"/>
      <c r="AQ71" s="427"/>
      <c r="AR71" s="466"/>
      <c r="AS71" s="467"/>
      <c r="AT71" s="466"/>
      <c r="AU71" s="466"/>
      <c r="AV71" s="466"/>
      <c r="AW71" s="466"/>
      <c r="AX71" s="466"/>
      <c r="AY71" s="466"/>
      <c r="AZ71" s="466"/>
      <c r="BA71" s="466"/>
      <c r="BB71" s="466"/>
      <c r="BC71" s="466"/>
      <c r="BD71" s="466"/>
      <c r="BE71" s="466"/>
      <c r="BF71" s="466"/>
      <c r="BG71" s="466"/>
      <c r="BH71" s="466"/>
      <c r="BI71" s="466"/>
      <c r="BJ71" s="466"/>
      <c r="BK71" s="466"/>
    </row>
    <row r="72" spans="1:64" ht="25.5" customHeight="1" x14ac:dyDescent="0.3">
      <c r="A72" s="181" t="s">
        <v>187</v>
      </c>
      <c r="B72" s="190" t="s">
        <v>188</v>
      </c>
      <c r="C72" s="191">
        <f>SUM(C73:C74)</f>
        <v>2841</v>
      </c>
      <c r="D72" s="191">
        <f t="shared" ref="D72:T72" si="11">SUM(D73:D74)</f>
        <v>2895</v>
      </c>
      <c r="E72" s="191">
        <f t="shared" si="11"/>
        <v>2310</v>
      </c>
      <c r="F72" s="191">
        <f t="shared" si="11"/>
        <v>2408</v>
      </c>
      <c r="G72" s="191">
        <f t="shared" si="11"/>
        <v>2561</v>
      </c>
      <c r="H72" s="191">
        <f t="shared" si="11"/>
        <v>2491</v>
      </c>
      <c r="I72" s="191">
        <f t="shared" si="11"/>
        <v>3027</v>
      </c>
      <c r="J72" s="191">
        <f t="shared" si="11"/>
        <v>2421</v>
      </c>
      <c r="K72" s="191">
        <f t="shared" si="11"/>
        <v>2292</v>
      </c>
      <c r="L72" s="191">
        <f t="shared" si="11"/>
        <v>1205</v>
      </c>
      <c r="M72" s="191">
        <f t="shared" si="11"/>
        <v>1657</v>
      </c>
      <c r="N72" s="191">
        <f t="shared" si="11"/>
        <v>715</v>
      </c>
      <c r="O72" s="191">
        <f t="shared" si="11"/>
        <v>1062</v>
      </c>
      <c r="P72" s="191">
        <f t="shared" si="11"/>
        <v>568</v>
      </c>
      <c r="Q72" s="191">
        <f t="shared" si="11"/>
        <v>70</v>
      </c>
      <c r="R72" s="191">
        <f t="shared" si="11"/>
        <v>141</v>
      </c>
      <c r="S72" s="191">
        <f t="shared" si="11"/>
        <v>0</v>
      </c>
      <c r="T72" s="191">
        <f t="shared" si="11"/>
        <v>0</v>
      </c>
      <c r="U72" s="191">
        <f t="shared" si="1"/>
        <v>15820</v>
      </c>
      <c r="V72" s="192">
        <f t="shared" si="1"/>
        <v>12844</v>
      </c>
      <c r="W72" s="1"/>
      <c r="X72" s="165"/>
      <c r="Y72" s="468"/>
      <c r="Z72" s="427"/>
      <c r="AA72" s="427"/>
      <c r="AB72" s="427"/>
      <c r="AC72" s="427"/>
      <c r="AD72" s="427"/>
      <c r="AE72" s="427"/>
      <c r="AF72" s="427"/>
      <c r="AG72" s="427"/>
      <c r="AH72" s="427"/>
      <c r="AI72" s="427"/>
      <c r="AJ72" s="427"/>
      <c r="AK72" s="427"/>
      <c r="AL72" s="427"/>
      <c r="AM72" s="427"/>
      <c r="AN72" s="427"/>
      <c r="AO72" s="427"/>
      <c r="AP72" s="427"/>
      <c r="AQ72" s="427"/>
      <c r="AR72" s="466"/>
      <c r="AS72" s="468"/>
      <c r="AT72" s="466"/>
      <c r="AU72" s="466"/>
      <c r="AV72" s="466"/>
      <c r="AW72" s="466"/>
      <c r="AX72" s="466"/>
      <c r="AY72" s="466"/>
      <c r="AZ72" s="466"/>
      <c r="BA72" s="466"/>
      <c r="BB72" s="466"/>
      <c r="BC72" s="466"/>
      <c r="BD72" s="466"/>
      <c r="BE72" s="466"/>
      <c r="BF72" s="466"/>
      <c r="BG72" s="466"/>
      <c r="BH72" s="466"/>
      <c r="BI72" s="466"/>
      <c r="BJ72" s="466"/>
      <c r="BK72" s="466"/>
    </row>
    <row r="73" spans="1:64" s="323" customFormat="1" ht="21" customHeight="1" x14ac:dyDescent="0.25">
      <c r="A73" s="181"/>
      <c r="B73" s="185" t="s">
        <v>189</v>
      </c>
      <c r="C73" s="574">
        <v>1304</v>
      </c>
      <c r="D73" s="574">
        <v>1451</v>
      </c>
      <c r="E73" s="574">
        <v>1187</v>
      </c>
      <c r="F73" s="574">
        <v>1507</v>
      </c>
      <c r="G73" s="574">
        <v>1350</v>
      </c>
      <c r="H73" s="574">
        <v>1659</v>
      </c>
      <c r="I73" s="574">
        <v>1280</v>
      </c>
      <c r="J73" s="574">
        <v>1497</v>
      </c>
      <c r="K73" s="574">
        <v>1113</v>
      </c>
      <c r="L73" s="574">
        <v>867</v>
      </c>
      <c r="M73" s="574">
        <v>618</v>
      </c>
      <c r="N73" s="574">
        <v>462</v>
      </c>
      <c r="O73" s="574">
        <v>559</v>
      </c>
      <c r="P73" s="574">
        <v>444</v>
      </c>
      <c r="Q73" s="574">
        <v>70</v>
      </c>
      <c r="R73" s="574">
        <v>141</v>
      </c>
      <c r="S73" s="574">
        <v>0</v>
      </c>
      <c r="T73" s="574">
        <v>0</v>
      </c>
      <c r="U73" s="574">
        <f t="shared" si="1"/>
        <v>7481</v>
      </c>
      <c r="V73" s="187">
        <f t="shared" si="1"/>
        <v>8028</v>
      </c>
      <c r="X73" s="189"/>
      <c r="Y73" s="467"/>
      <c r="Z73" s="427"/>
      <c r="AA73" s="427"/>
      <c r="AB73" s="427"/>
      <c r="AC73" s="427"/>
      <c r="AD73" s="427"/>
      <c r="AE73" s="427"/>
      <c r="AF73" s="427"/>
      <c r="AG73" s="427"/>
      <c r="AH73" s="427"/>
      <c r="AI73" s="427"/>
      <c r="AJ73" s="427"/>
      <c r="AK73" s="427"/>
      <c r="AL73" s="427"/>
      <c r="AM73" s="427"/>
      <c r="AN73" s="427"/>
      <c r="AO73" s="427"/>
      <c r="AP73" s="427"/>
      <c r="AQ73" s="427"/>
      <c r="AR73" s="464"/>
      <c r="AS73" s="467"/>
      <c r="AT73" s="466"/>
      <c r="AU73" s="466"/>
      <c r="AV73" s="466"/>
      <c r="AW73" s="466"/>
      <c r="AX73" s="466"/>
      <c r="AY73" s="466"/>
      <c r="AZ73" s="466"/>
      <c r="BA73" s="466"/>
      <c r="BB73" s="466"/>
      <c r="BC73" s="466"/>
      <c r="BD73" s="466"/>
      <c r="BE73" s="466"/>
      <c r="BF73" s="466"/>
      <c r="BG73" s="466"/>
      <c r="BH73" s="466"/>
      <c r="BI73" s="466"/>
      <c r="BJ73" s="466"/>
      <c r="BK73" s="466"/>
      <c r="BL73" s="464"/>
    </row>
    <row r="74" spans="1:64" s="323" customFormat="1" ht="21" customHeight="1" x14ac:dyDescent="0.25">
      <c r="A74" s="181"/>
      <c r="B74" s="185" t="s">
        <v>190</v>
      </c>
      <c r="C74" s="574">
        <v>1537</v>
      </c>
      <c r="D74" s="574">
        <v>1444</v>
      </c>
      <c r="E74" s="574">
        <v>1123</v>
      </c>
      <c r="F74" s="574">
        <v>901</v>
      </c>
      <c r="G74" s="574">
        <v>1211</v>
      </c>
      <c r="H74" s="574">
        <v>832</v>
      </c>
      <c r="I74" s="574">
        <v>1747</v>
      </c>
      <c r="J74" s="574">
        <v>924</v>
      </c>
      <c r="K74" s="574">
        <v>1179</v>
      </c>
      <c r="L74" s="574">
        <v>338</v>
      </c>
      <c r="M74" s="574">
        <v>1039</v>
      </c>
      <c r="N74" s="574">
        <v>253</v>
      </c>
      <c r="O74" s="574">
        <v>503</v>
      </c>
      <c r="P74" s="574">
        <v>124</v>
      </c>
      <c r="Q74" s="574">
        <v>0</v>
      </c>
      <c r="R74" s="574">
        <v>0</v>
      </c>
      <c r="S74" s="574">
        <v>0</v>
      </c>
      <c r="T74" s="574">
        <v>0</v>
      </c>
      <c r="U74" s="574">
        <f t="shared" ref="U74:V80" si="12">C74+E74+G74+I74+K74+M74+O74+Q74+S74</f>
        <v>8339</v>
      </c>
      <c r="V74" s="187">
        <f t="shared" si="12"/>
        <v>4816</v>
      </c>
      <c r="X74" s="189"/>
      <c r="Y74" s="467"/>
      <c r="Z74" s="427"/>
      <c r="AA74" s="427"/>
      <c r="AB74" s="427"/>
      <c r="AC74" s="427"/>
      <c r="AD74" s="427"/>
      <c r="AE74" s="427"/>
      <c r="AF74" s="427"/>
      <c r="AG74" s="427"/>
      <c r="AH74" s="427"/>
      <c r="AI74" s="427"/>
      <c r="AJ74" s="427"/>
      <c r="AK74" s="427"/>
      <c r="AL74" s="427"/>
      <c r="AM74" s="427"/>
      <c r="AN74" s="427"/>
      <c r="AO74" s="427"/>
      <c r="AP74" s="427"/>
      <c r="AQ74" s="427"/>
      <c r="AR74" s="464"/>
      <c r="AS74" s="467"/>
      <c r="AT74" s="466"/>
      <c r="AU74" s="466"/>
      <c r="AV74" s="466"/>
      <c r="AW74" s="466"/>
      <c r="AX74" s="466"/>
      <c r="AY74" s="466"/>
      <c r="AZ74" s="466"/>
      <c r="BA74" s="466"/>
      <c r="BB74" s="466"/>
      <c r="BC74" s="466"/>
      <c r="BD74" s="466"/>
      <c r="BE74" s="466"/>
      <c r="BF74" s="466"/>
      <c r="BG74" s="466"/>
      <c r="BH74" s="466"/>
      <c r="BI74" s="466"/>
      <c r="BJ74" s="466"/>
      <c r="BK74" s="466"/>
      <c r="BL74" s="464"/>
    </row>
    <row r="75" spans="1:64" s="323" customFormat="1" ht="25.5" customHeight="1" x14ac:dyDescent="0.3">
      <c r="A75" s="181" t="s">
        <v>191</v>
      </c>
      <c r="B75" s="190" t="s">
        <v>192</v>
      </c>
      <c r="C75" s="191">
        <f>SUM(C76:C78)</f>
        <v>4220</v>
      </c>
      <c r="D75" s="191">
        <f t="shared" ref="D75:T75" si="13">SUM(D76:D78)</f>
        <v>8214</v>
      </c>
      <c r="E75" s="191">
        <f t="shared" si="13"/>
        <v>3213</v>
      </c>
      <c r="F75" s="191">
        <f t="shared" si="13"/>
        <v>6115</v>
      </c>
      <c r="G75" s="191">
        <f t="shared" si="13"/>
        <v>3316</v>
      </c>
      <c r="H75" s="191">
        <f t="shared" si="13"/>
        <v>6295</v>
      </c>
      <c r="I75" s="191">
        <f t="shared" si="13"/>
        <v>3744</v>
      </c>
      <c r="J75" s="191">
        <f t="shared" si="13"/>
        <v>6586</v>
      </c>
      <c r="K75" s="191">
        <f t="shared" si="13"/>
        <v>2119</v>
      </c>
      <c r="L75" s="191">
        <f t="shared" si="13"/>
        <v>3250</v>
      </c>
      <c r="M75" s="191">
        <f t="shared" si="13"/>
        <v>1144</v>
      </c>
      <c r="N75" s="191">
        <f t="shared" si="13"/>
        <v>1292</v>
      </c>
      <c r="O75" s="191">
        <f t="shared" si="13"/>
        <v>592</v>
      </c>
      <c r="P75" s="191">
        <f t="shared" si="13"/>
        <v>595</v>
      </c>
      <c r="Q75" s="191">
        <f t="shared" si="13"/>
        <v>0</v>
      </c>
      <c r="R75" s="191">
        <f t="shared" si="13"/>
        <v>0</v>
      </c>
      <c r="S75" s="191">
        <f t="shared" si="13"/>
        <v>0</v>
      </c>
      <c r="T75" s="191">
        <f t="shared" si="13"/>
        <v>0</v>
      </c>
      <c r="U75" s="191">
        <f t="shared" si="12"/>
        <v>18348</v>
      </c>
      <c r="V75" s="192">
        <f t="shared" si="12"/>
        <v>32347</v>
      </c>
      <c r="X75" s="113"/>
      <c r="Y75" s="468"/>
      <c r="Z75" s="427"/>
      <c r="AA75" s="427"/>
      <c r="AB75" s="427"/>
      <c r="AC75" s="427"/>
      <c r="AD75" s="427"/>
      <c r="AE75" s="427"/>
      <c r="AF75" s="427"/>
      <c r="AG75" s="427"/>
      <c r="AH75" s="427"/>
      <c r="AI75" s="427"/>
      <c r="AJ75" s="427"/>
      <c r="AK75" s="427"/>
      <c r="AL75" s="427"/>
      <c r="AM75" s="427"/>
      <c r="AN75" s="427"/>
      <c r="AO75" s="427"/>
      <c r="AP75" s="427"/>
      <c r="AQ75" s="427"/>
      <c r="AR75" s="466"/>
      <c r="AS75" s="468"/>
      <c r="AT75" s="466"/>
      <c r="AU75" s="466"/>
      <c r="AV75" s="466"/>
      <c r="AW75" s="466"/>
      <c r="AX75" s="466"/>
      <c r="AY75" s="466"/>
      <c r="AZ75" s="466"/>
      <c r="BA75" s="466"/>
      <c r="BB75" s="466"/>
      <c r="BC75" s="466"/>
      <c r="BD75" s="466"/>
      <c r="BE75" s="466"/>
      <c r="BF75" s="466"/>
      <c r="BG75" s="466"/>
      <c r="BH75" s="466"/>
      <c r="BI75" s="466"/>
      <c r="BJ75" s="466"/>
      <c r="BK75" s="466"/>
      <c r="BL75" s="464"/>
    </row>
    <row r="76" spans="1:64" s="338" customFormat="1" ht="21" customHeight="1" x14ac:dyDescent="0.25">
      <c r="A76" s="181"/>
      <c r="B76" s="185" t="s">
        <v>193</v>
      </c>
      <c r="C76" s="574">
        <v>3702</v>
      </c>
      <c r="D76" s="574">
        <v>5705</v>
      </c>
      <c r="E76" s="574">
        <v>2867</v>
      </c>
      <c r="F76" s="574">
        <v>5068</v>
      </c>
      <c r="G76" s="574">
        <v>3104</v>
      </c>
      <c r="H76" s="574">
        <v>5713</v>
      </c>
      <c r="I76" s="574">
        <v>3487</v>
      </c>
      <c r="J76" s="574">
        <v>6156</v>
      </c>
      <c r="K76" s="574">
        <v>1903</v>
      </c>
      <c r="L76" s="574">
        <v>2966</v>
      </c>
      <c r="M76" s="574">
        <v>966</v>
      </c>
      <c r="N76" s="574">
        <v>1161</v>
      </c>
      <c r="O76" s="574">
        <v>358</v>
      </c>
      <c r="P76" s="574">
        <v>277</v>
      </c>
      <c r="Q76" s="574">
        <v>0</v>
      </c>
      <c r="R76" s="574">
        <v>0</v>
      </c>
      <c r="S76" s="574">
        <v>0</v>
      </c>
      <c r="T76" s="574">
        <v>0</v>
      </c>
      <c r="U76" s="574">
        <f t="shared" si="12"/>
        <v>16387</v>
      </c>
      <c r="V76" s="187">
        <f t="shared" si="12"/>
        <v>27046</v>
      </c>
      <c r="X76" s="189"/>
      <c r="Y76" s="467"/>
      <c r="Z76" s="427"/>
      <c r="AA76" s="427"/>
      <c r="AB76" s="427"/>
      <c r="AC76" s="427"/>
      <c r="AD76" s="427"/>
      <c r="AE76" s="427"/>
      <c r="AF76" s="427"/>
      <c r="AG76" s="427"/>
      <c r="AH76" s="427"/>
      <c r="AI76" s="427"/>
      <c r="AJ76" s="427"/>
      <c r="AK76" s="427"/>
      <c r="AL76" s="427"/>
      <c r="AM76" s="427"/>
      <c r="AN76" s="427"/>
      <c r="AO76" s="427"/>
      <c r="AP76" s="427"/>
      <c r="AQ76" s="427"/>
      <c r="AR76" s="469"/>
      <c r="AS76" s="467"/>
      <c r="AT76" s="466"/>
      <c r="AU76" s="466"/>
      <c r="AV76" s="466"/>
      <c r="AW76" s="466"/>
      <c r="AX76" s="466"/>
      <c r="AY76" s="466"/>
      <c r="AZ76" s="466"/>
      <c r="BA76" s="466"/>
      <c r="BB76" s="466"/>
      <c r="BC76" s="466"/>
      <c r="BD76" s="466"/>
      <c r="BE76" s="466"/>
      <c r="BF76" s="466"/>
      <c r="BG76" s="466"/>
      <c r="BH76" s="466"/>
      <c r="BI76" s="466"/>
      <c r="BJ76" s="466"/>
      <c r="BK76" s="466"/>
      <c r="BL76" s="469"/>
    </row>
    <row r="77" spans="1:64" s="132" customFormat="1" ht="21" customHeight="1" x14ac:dyDescent="0.3">
      <c r="A77" s="181"/>
      <c r="B77" s="185" t="s">
        <v>194</v>
      </c>
      <c r="C77" s="574">
        <v>126</v>
      </c>
      <c r="D77" s="574">
        <v>61</v>
      </c>
      <c r="E77" s="574">
        <v>76</v>
      </c>
      <c r="F77" s="574">
        <v>39</v>
      </c>
      <c r="G77" s="574">
        <v>53</v>
      </c>
      <c r="H77" s="574">
        <v>32</v>
      </c>
      <c r="I77" s="574">
        <v>51</v>
      </c>
      <c r="J77" s="574">
        <v>70</v>
      </c>
      <c r="K77" s="574">
        <v>105</v>
      </c>
      <c r="L77" s="574">
        <v>32</v>
      </c>
      <c r="M77" s="574">
        <v>115</v>
      </c>
      <c r="N77" s="574">
        <v>19</v>
      </c>
      <c r="O77" s="574">
        <v>125</v>
      </c>
      <c r="P77" s="574">
        <v>172</v>
      </c>
      <c r="Q77" s="574">
        <v>0</v>
      </c>
      <c r="R77" s="574">
        <v>0</v>
      </c>
      <c r="S77" s="574">
        <v>0</v>
      </c>
      <c r="T77" s="574">
        <v>0</v>
      </c>
      <c r="U77" s="574">
        <f t="shared" si="12"/>
        <v>651</v>
      </c>
      <c r="V77" s="187">
        <f t="shared" si="12"/>
        <v>425</v>
      </c>
      <c r="X77" s="189"/>
      <c r="Y77" s="467"/>
      <c r="Z77" s="427"/>
      <c r="AA77" s="427"/>
      <c r="AB77" s="427"/>
      <c r="AC77" s="427"/>
      <c r="AD77" s="427"/>
      <c r="AE77" s="427"/>
      <c r="AF77" s="427"/>
      <c r="AG77" s="427"/>
      <c r="AH77" s="427"/>
      <c r="AI77" s="427"/>
      <c r="AJ77" s="427"/>
      <c r="AK77" s="427"/>
      <c r="AL77" s="427"/>
      <c r="AM77" s="427"/>
      <c r="AN77" s="427"/>
      <c r="AO77" s="427"/>
      <c r="AP77" s="427"/>
      <c r="AQ77" s="427"/>
      <c r="AR77" s="470"/>
      <c r="AS77" s="467"/>
      <c r="AT77" s="466"/>
      <c r="AU77" s="466"/>
      <c r="AV77" s="466"/>
      <c r="AW77" s="466"/>
      <c r="AX77" s="466"/>
      <c r="AY77" s="466"/>
      <c r="AZ77" s="466"/>
      <c r="BA77" s="466"/>
      <c r="BB77" s="466"/>
      <c r="BC77" s="466"/>
      <c r="BD77" s="466"/>
      <c r="BE77" s="466"/>
      <c r="BF77" s="466"/>
      <c r="BG77" s="466"/>
      <c r="BH77" s="466"/>
      <c r="BI77" s="466"/>
      <c r="BJ77" s="466"/>
      <c r="BK77" s="466"/>
      <c r="BL77" s="470"/>
    </row>
    <row r="78" spans="1:64" ht="21" customHeight="1" x14ac:dyDescent="0.25">
      <c r="A78" s="181"/>
      <c r="B78" s="185" t="s">
        <v>195</v>
      </c>
      <c r="C78" s="574">
        <v>392</v>
      </c>
      <c r="D78" s="574">
        <v>2448</v>
      </c>
      <c r="E78" s="574">
        <v>270</v>
      </c>
      <c r="F78" s="574">
        <v>1008</v>
      </c>
      <c r="G78" s="574">
        <v>159</v>
      </c>
      <c r="H78" s="574">
        <v>550</v>
      </c>
      <c r="I78" s="574">
        <v>206</v>
      </c>
      <c r="J78" s="574">
        <v>360</v>
      </c>
      <c r="K78" s="574">
        <v>111</v>
      </c>
      <c r="L78" s="574">
        <v>252</v>
      </c>
      <c r="M78" s="574">
        <v>63</v>
      </c>
      <c r="N78" s="574">
        <v>112</v>
      </c>
      <c r="O78" s="574">
        <v>109</v>
      </c>
      <c r="P78" s="574">
        <v>146</v>
      </c>
      <c r="Q78" s="574">
        <v>0</v>
      </c>
      <c r="R78" s="574">
        <v>0</v>
      </c>
      <c r="S78" s="574">
        <v>0</v>
      </c>
      <c r="T78" s="574">
        <v>0</v>
      </c>
      <c r="U78" s="574">
        <f t="shared" si="12"/>
        <v>1310</v>
      </c>
      <c r="V78" s="187">
        <f t="shared" si="12"/>
        <v>4876</v>
      </c>
      <c r="W78" s="1"/>
      <c r="X78" s="189"/>
      <c r="Y78" s="467"/>
      <c r="Z78" s="427"/>
      <c r="AA78" s="427"/>
      <c r="AB78" s="427"/>
      <c r="AC78" s="427"/>
      <c r="AD78" s="427"/>
      <c r="AE78" s="427"/>
      <c r="AF78" s="427"/>
      <c r="AG78" s="427"/>
      <c r="AH78" s="427"/>
      <c r="AI78" s="427"/>
      <c r="AJ78" s="427"/>
      <c r="AK78" s="427"/>
      <c r="AL78" s="427"/>
      <c r="AM78" s="427"/>
      <c r="AN78" s="427"/>
      <c r="AO78" s="427"/>
      <c r="AP78" s="427"/>
      <c r="AQ78" s="427"/>
      <c r="AS78" s="467"/>
      <c r="AT78" s="466"/>
      <c r="AU78" s="466"/>
      <c r="AV78" s="466"/>
      <c r="AW78" s="466"/>
      <c r="AX78" s="466"/>
      <c r="AY78" s="466"/>
      <c r="AZ78" s="466"/>
      <c r="BA78" s="466"/>
      <c r="BB78" s="466"/>
      <c r="BC78" s="466"/>
      <c r="BD78" s="466"/>
      <c r="BE78" s="466"/>
      <c r="BF78" s="466"/>
      <c r="BG78" s="466"/>
      <c r="BH78" s="466"/>
      <c r="BI78" s="466"/>
      <c r="BJ78" s="466"/>
      <c r="BK78" s="466"/>
    </row>
    <row r="79" spans="1:64" ht="25.5" customHeight="1" x14ac:dyDescent="0.25">
      <c r="A79" s="181" t="s">
        <v>196</v>
      </c>
      <c r="B79" s="190" t="s">
        <v>197</v>
      </c>
      <c r="C79" s="191">
        <v>820</v>
      </c>
      <c r="D79" s="191">
        <v>3128</v>
      </c>
      <c r="E79" s="191">
        <v>15</v>
      </c>
      <c r="F79" s="191">
        <v>22</v>
      </c>
      <c r="G79" s="191">
        <v>0</v>
      </c>
      <c r="H79" s="191">
        <v>0</v>
      </c>
      <c r="I79" s="191">
        <v>0</v>
      </c>
      <c r="J79" s="191">
        <v>0</v>
      </c>
      <c r="K79" s="191">
        <v>0</v>
      </c>
      <c r="L79" s="191">
        <v>0</v>
      </c>
      <c r="M79" s="191">
        <v>0</v>
      </c>
      <c r="N79" s="191">
        <v>0</v>
      </c>
      <c r="O79" s="191">
        <v>0</v>
      </c>
      <c r="P79" s="191">
        <v>0</v>
      </c>
      <c r="Q79" s="191">
        <v>0</v>
      </c>
      <c r="R79" s="191">
        <v>0</v>
      </c>
      <c r="S79" s="191">
        <v>0</v>
      </c>
      <c r="T79" s="191">
        <v>0</v>
      </c>
      <c r="U79" s="191">
        <f t="shared" si="12"/>
        <v>835</v>
      </c>
      <c r="V79" s="192">
        <f t="shared" si="12"/>
        <v>3150</v>
      </c>
      <c r="X79" s="189"/>
      <c r="Y79" s="467"/>
      <c r="Z79" s="427"/>
      <c r="AA79" s="427"/>
      <c r="AB79" s="427"/>
      <c r="AC79" s="427"/>
      <c r="AD79" s="427"/>
      <c r="AE79" s="427"/>
      <c r="AF79" s="427"/>
      <c r="AG79" s="427"/>
      <c r="AH79" s="427"/>
      <c r="AI79" s="427"/>
      <c r="AJ79" s="427"/>
      <c r="AK79" s="427"/>
      <c r="AL79" s="427"/>
      <c r="AM79" s="427"/>
      <c r="AN79" s="427"/>
      <c r="AO79" s="427"/>
      <c r="AP79" s="427"/>
      <c r="AQ79" s="427"/>
      <c r="AS79" s="467"/>
      <c r="AT79" s="466"/>
      <c r="AU79" s="466"/>
      <c r="AV79" s="466"/>
      <c r="AW79" s="466"/>
      <c r="AX79" s="466"/>
      <c r="AY79" s="466"/>
      <c r="AZ79" s="466"/>
      <c r="BA79" s="466"/>
      <c r="BB79" s="466"/>
      <c r="BC79" s="466"/>
      <c r="BD79" s="466"/>
      <c r="BE79" s="466"/>
      <c r="BF79" s="466"/>
      <c r="BG79" s="466"/>
      <c r="BH79" s="466"/>
      <c r="BI79" s="466"/>
      <c r="BJ79" s="466"/>
      <c r="BK79" s="466"/>
    </row>
    <row r="80" spans="1:64" ht="25.5" customHeight="1" x14ac:dyDescent="0.25">
      <c r="A80" s="181" t="s">
        <v>198</v>
      </c>
      <c r="B80" s="190" t="s">
        <v>199</v>
      </c>
      <c r="C80" s="191">
        <v>40</v>
      </c>
      <c r="D80" s="191">
        <v>54</v>
      </c>
      <c r="E80" s="191">
        <v>8</v>
      </c>
      <c r="F80" s="191">
        <v>15</v>
      </c>
      <c r="G80" s="191">
        <v>18</v>
      </c>
      <c r="H80" s="191">
        <v>39</v>
      </c>
      <c r="I80" s="191">
        <v>0</v>
      </c>
      <c r="J80" s="191">
        <v>0</v>
      </c>
      <c r="K80" s="191">
        <v>0</v>
      </c>
      <c r="L80" s="191">
        <v>0</v>
      </c>
      <c r="M80" s="191">
        <v>0</v>
      </c>
      <c r="N80" s="191">
        <v>0</v>
      </c>
      <c r="O80" s="191">
        <v>0</v>
      </c>
      <c r="P80" s="191">
        <v>0</v>
      </c>
      <c r="Q80" s="191">
        <v>0</v>
      </c>
      <c r="R80" s="191">
        <v>0</v>
      </c>
      <c r="S80" s="191">
        <v>0</v>
      </c>
      <c r="T80" s="191">
        <v>0</v>
      </c>
      <c r="U80" s="191">
        <f t="shared" si="12"/>
        <v>66</v>
      </c>
      <c r="V80" s="192">
        <f t="shared" si="12"/>
        <v>108</v>
      </c>
      <c r="X80" s="189"/>
      <c r="Y80" s="467"/>
      <c r="Z80" s="427"/>
      <c r="AA80" s="427"/>
      <c r="AB80" s="427"/>
      <c r="AC80" s="427"/>
      <c r="AD80" s="427"/>
      <c r="AE80" s="427"/>
      <c r="AF80" s="427"/>
      <c r="AG80" s="427"/>
      <c r="AH80" s="427"/>
      <c r="AI80" s="427"/>
      <c r="AJ80" s="427"/>
      <c r="AK80" s="427"/>
      <c r="AL80" s="427"/>
      <c r="AM80" s="427"/>
      <c r="AN80" s="427"/>
      <c r="AO80" s="427"/>
      <c r="AP80" s="427"/>
      <c r="AQ80" s="427"/>
      <c r="AS80" s="467"/>
      <c r="AT80" s="466"/>
      <c r="AU80" s="466"/>
      <c r="AV80" s="466"/>
      <c r="AW80" s="466"/>
      <c r="AX80" s="466"/>
      <c r="AY80" s="466"/>
      <c r="AZ80" s="466"/>
      <c r="BA80" s="466"/>
      <c r="BB80" s="466"/>
      <c r="BC80" s="466"/>
      <c r="BD80" s="466"/>
      <c r="BE80" s="466"/>
      <c r="BF80" s="466"/>
      <c r="BG80" s="466"/>
      <c r="BH80" s="466"/>
      <c r="BI80" s="466"/>
      <c r="BJ80" s="466"/>
      <c r="BK80" s="466"/>
    </row>
    <row r="81" spans="1:43" ht="25.5" customHeight="1" thickBot="1" x14ac:dyDescent="0.3">
      <c r="A81" s="199" t="s">
        <v>9</v>
      </c>
      <c r="B81" s="200"/>
      <c r="C81" s="201">
        <f t="shared" ref="C81:T81" si="14">C80+C79+C75+C72+C68+C67+C66+C61+C55+C54+C53+C48+C47+C43+C39+C35+C34+C14+C13+C9+C38</f>
        <v>64283</v>
      </c>
      <c r="D81" s="201">
        <f t="shared" si="14"/>
        <v>123609</v>
      </c>
      <c r="E81" s="201">
        <f t="shared" si="14"/>
        <v>65420</v>
      </c>
      <c r="F81" s="201">
        <f t="shared" si="14"/>
        <v>106242</v>
      </c>
      <c r="G81" s="201">
        <f t="shared" si="14"/>
        <v>84782</v>
      </c>
      <c r="H81" s="201">
        <f t="shared" si="14"/>
        <v>117705</v>
      </c>
      <c r="I81" s="201">
        <f t="shared" si="14"/>
        <v>134972</v>
      </c>
      <c r="J81" s="201">
        <f t="shared" si="14"/>
        <v>152521</v>
      </c>
      <c r="K81" s="201">
        <f t="shared" si="14"/>
        <v>102760</v>
      </c>
      <c r="L81" s="201">
        <f t="shared" si="14"/>
        <v>127719</v>
      </c>
      <c r="M81" s="201">
        <f t="shared" si="14"/>
        <v>96023</v>
      </c>
      <c r="N81" s="201">
        <f t="shared" si="14"/>
        <v>114163</v>
      </c>
      <c r="O81" s="201">
        <f t="shared" si="14"/>
        <v>111830</v>
      </c>
      <c r="P81" s="201">
        <f t="shared" si="14"/>
        <v>112887</v>
      </c>
      <c r="Q81" s="201">
        <f t="shared" si="14"/>
        <v>65291</v>
      </c>
      <c r="R81" s="201">
        <f t="shared" si="14"/>
        <v>72046</v>
      </c>
      <c r="S81" s="201">
        <f t="shared" si="14"/>
        <v>82359</v>
      </c>
      <c r="T81" s="201">
        <f t="shared" si="14"/>
        <v>112955</v>
      </c>
      <c r="U81" s="201">
        <f>C81+E81+G81+I81+K81+M81+O81+Q81+S81</f>
        <v>807720</v>
      </c>
      <c r="V81" s="202">
        <f>D81+F81+H81+J81+L81+N81+P81+R81+T81</f>
        <v>1039847</v>
      </c>
      <c r="W81" s="565"/>
      <c r="X81" s="1"/>
      <c r="Y81" s="463"/>
      <c r="Z81" s="463"/>
      <c r="AA81" s="463"/>
      <c r="AB81" s="463"/>
      <c r="AC81" s="463"/>
      <c r="AD81" s="463"/>
      <c r="AE81" s="463"/>
      <c r="AF81" s="463"/>
      <c r="AG81" s="463"/>
      <c r="AH81" s="463"/>
      <c r="AJ81" s="467"/>
      <c r="AK81" s="467"/>
      <c r="AL81" s="467"/>
      <c r="AM81" s="467"/>
      <c r="AN81" s="467"/>
      <c r="AO81" s="467"/>
      <c r="AP81" s="467"/>
      <c r="AQ81" s="467"/>
    </row>
    <row r="82" spans="1:43" x14ac:dyDescent="0.25">
      <c r="W82" s="1"/>
      <c r="X82" s="1"/>
      <c r="Y82" s="463"/>
      <c r="Z82" s="463"/>
      <c r="AA82" s="463"/>
      <c r="AB82" s="463"/>
      <c r="AC82" s="463"/>
      <c r="AD82" s="463"/>
      <c r="AE82" s="463"/>
      <c r="AF82" s="463"/>
      <c r="AG82" s="463"/>
      <c r="AH82" s="463"/>
      <c r="AJ82" s="467"/>
      <c r="AK82" s="467"/>
      <c r="AL82" s="467"/>
      <c r="AM82" s="467"/>
      <c r="AN82" s="467"/>
      <c r="AO82" s="467"/>
      <c r="AP82" s="467"/>
      <c r="AQ82" s="467"/>
    </row>
    <row r="83" spans="1:43" ht="13.8" hidden="1" x14ac:dyDescent="0.25">
      <c r="A83" s="186" t="s">
        <v>266</v>
      </c>
      <c r="B83" s="343" t="s">
        <v>265</v>
      </c>
      <c r="C83" s="136" t="s">
        <v>265</v>
      </c>
      <c r="D83" s="136" t="s">
        <v>265</v>
      </c>
      <c r="E83" s="136" t="s">
        <v>268</v>
      </c>
      <c r="F83" s="136" t="s">
        <v>268</v>
      </c>
      <c r="G83" s="136" t="s">
        <v>271</v>
      </c>
      <c r="H83" s="136" t="s">
        <v>271</v>
      </c>
      <c r="I83" s="136" t="s">
        <v>272</v>
      </c>
      <c r="J83" s="136" t="s">
        <v>272</v>
      </c>
      <c r="K83" s="136" t="s">
        <v>273</v>
      </c>
      <c r="L83" s="136" t="s">
        <v>273</v>
      </c>
      <c r="M83" s="136" t="s">
        <v>274</v>
      </c>
      <c r="N83" s="136" t="s">
        <v>274</v>
      </c>
      <c r="O83" s="136" t="s">
        <v>275</v>
      </c>
      <c r="P83" s="136" t="s">
        <v>275</v>
      </c>
      <c r="Q83" s="136" t="s">
        <v>276</v>
      </c>
      <c r="R83" s="136" t="s">
        <v>276</v>
      </c>
      <c r="S83" s="136" t="s">
        <v>277</v>
      </c>
      <c r="T83" s="136" t="s">
        <v>277</v>
      </c>
      <c r="W83" s="1"/>
      <c r="X83" s="1"/>
      <c r="Y83" s="463"/>
      <c r="Z83" s="463"/>
      <c r="AA83" s="463"/>
      <c r="AB83" s="463"/>
      <c r="AC83" s="463"/>
      <c r="AD83" s="463"/>
      <c r="AE83" s="463"/>
      <c r="AF83" s="463"/>
      <c r="AG83" s="463"/>
      <c r="AH83" s="463"/>
      <c r="AJ83" s="467"/>
      <c r="AK83" s="467"/>
      <c r="AL83" s="467"/>
      <c r="AM83" s="467"/>
      <c r="AN83" s="467"/>
      <c r="AO83" s="467"/>
      <c r="AP83" s="467"/>
      <c r="AQ83" s="467"/>
    </row>
    <row r="84" spans="1:43" hidden="1" x14ac:dyDescent="0.25">
      <c r="C84" s="492" t="s">
        <v>266</v>
      </c>
      <c r="D84" s="492" t="s">
        <v>267</v>
      </c>
      <c r="E84" s="492" t="s">
        <v>266</v>
      </c>
      <c r="F84" s="492" t="s">
        <v>267</v>
      </c>
      <c r="G84" s="492" t="s">
        <v>266</v>
      </c>
      <c r="H84" s="492" t="s">
        <v>267</v>
      </c>
      <c r="I84" s="492" t="s">
        <v>266</v>
      </c>
      <c r="J84" s="492" t="s">
        <v>267</v>
      </c>
      <c r="K84" s="492" t="s">
        <v>266</v>
      </c>
      <c r="L84" s="492" t="s">
        <v>267</v>
      </c>
      <c r="M84" s="492" t="s">
        <v>266</v>
      </c>
      <c r="N84" s="492" t="s">
        <v>267</v>
      </c>
      <c r="O84" s="492" t="s">
        <v>266</v>
      </c>
      <c r="P84" s="492" t="s">
        <v>267</v>
      </c>
      <c r="Q84" s="492" t="s">
        <v>266</v>
      </c>
      <c r="R84" s="492" t="s">
        <v>267</v>
      </c>
      <c r="S84" s="492" t="s">
        <v>266</v>
      </c>
      <c r="T84" s="492" t="s">
        <v>267</v>
      </c>
      <c r="W84" s="1"/>
      <c r="X84" s="1"/>
      <c r="Y84" s="463"/>
      <c r="Z84" s="463"/>
      <c r="AA84" s="463"/>
      <c r="AB84" s="463"/>
      <c r="AC84" s="463"/>
      <c r="AD84" s="463"/>
      <c r="AE84" s="463"/>
      <c r="AF84" s="463"/>
      <c r="AG84" s="463"/>
      <c r="AH84" s="463"/>
      <c r="AJ84" s="467"/>
      <c r="AK84" s="467"/>
      <c r="AL84" s="467"/>
      <c r="AM84" s="467"/>
      <c r="AN84" s="467"/>
      <c r="AO84" s="467"/>
      <c r="AP84" s="467"/>
      <c r="AQ84" s="467"/>
    </row>
    <row r="85" spans="1:43" x14ac:dyDescent="0.25">
      <c r="W85" s="1"/>
      <c r="X85" s="1"/>
      <c r="Y85" s="463"/>
      <c r="Z85" s="463"/>
      <c r="AA85" s="463"/>
      <c r="AB85" s="463"/>
      <c r="AC85" s="463"/>
      <c r="AD85" s="463"/>
      <c r="AE85" s="463"/>
      <c r="AF85" s="463"/>
      <c r="AG85" s="463"/>
      <c r="AH85" s="463"/>
      <c r="AJ85" s="467"/>
      <c r="AK85" s="467"/>
      <c r="AL85" s="467"/>
      <c r="AM85" s="467"/>
      <c r="AN85" s="467"/>
      <c r="AO85" s="467"/>
      <c r="AP85" s="467"/>
      <c r="AQ85" s="467"/>
    </row>
    <row r="86" spans="1:43" x14ac:dyDescent="0.25">
      <c r="W86" s="1"/>
      <c r="X86" s="1"/>
      <c r="Y86" s="463"/>
      <c r="Z86" s="463"/>
      <c r="AA86" s="463"/>
      <c r="AB86" s="463"/>
      <c r="AC86" s="463"/>
      <c r="AD86" s="463"/>
      <c r="AE86" s="463"/>
      <c r="AF86" s="463"/>
      <c r="AG86" s="463"/>
      <c r="AH86" s="463"/>
      <c r="AJ86" s="467"/>
      <c r="AK86" s="467"/>
      <c r="AL86" s="467"/>
      <c r="AM86" s="467"/>
      <c r="AN86" s="467"/>
      <c r="AO86" s="467"/>
      <c r="AP86" s="467"/>
      <c r="AQ86" s="467"/>
    </row>
    <row r="87" spans="1:43" x14ac:dyDescent="0.25">
      <c r="AJ87" s="467"/>
      <c r="AK87" s="467"/>
      <c r="AL87" s="467"/>
      <c r="AM87" s="467"/>
      <c r="AN87" s="467"/>
      <c r="AO87" s="467"/>
      <c r="AP87" s="467"/>
      <c r="AQ87" s="467"/>
    </row>
    <row r="88" spans="1:43" x14ac:dyDescent="0.25">
      <c r="AJ88" s="467"/>
      <c r="AK88" s="467"/>
      <c r="AL88" s="467"/>
      <c r="AM88" s="467"/>
      <c r="AN88" s="467"/>
      <c r="AO88" s="467"/>
      <c r="AP88" s="467"/>
      <c r="AQ88" s="467"/>
    </row>
    <row r="89" spans="1:43" x14ac:dyDescent="0.25">
      <c r="AJ89" s="467"/>
      <c r="AK89" s="467"/>
      <c r="AL89" s="467"/>
      <c r="AM89" s="467"/>
      <c r="AN89" s="467"/>
      <c r="AO89" s="467"/>
      <c r="AP89" s="467"/>
      <c r="AQ89" s="467"/>
    </row>
    <row r="90" spans="1:43" x14ac:dyDescent="0.25">
      <c r="AJ90" s="467"/>
      <c r="AK90" s="467"/>
      <c r="AL90" s="467"/>
      <c r="AM90" s="467"/>
      <c r="AN90" s="467"/>
      <c r="AO90" s="467"/>
      <c r="AP90" s="467"/>
      <c r="AQ90" s="467"/>
    </row>
    <row r="91" spans="1:43" x14ac:dyDescent="0.25">
      <c r="AJ91" s="467"/>
      <c r="AK91" s="467"/>
      <c r="AL91" s="467"/>
      <c r="AM91" s="467"/>
      <c r="AN91" s="467"/>
      <c r="AO91" s="467"/>
      <c r="AP91" s="467"/>
      <c r="AQ91" s="467"/>
    </row>
    <row r="92" spans="1:43" x14ac:dyDescent="0.25">
      <c r="AJ92" s="467"/>
      <c r="AK92" s="467"/>
      <c r="AL92" s="467"/>
      <c r="AM92" s="467"/>
      <c r="AN92" s="467"/>
      <c r="AO92" s="467"/>
      <c r="AP92" s="467"/>
      <c r="AQ92" s="467"/>
    </row>
    <row r="93" spans="1:43" x14ac:dyDescent="0.25">
      <c r="AJ93" s="467"/>
      <c r="AK93" s="467"/>
      <c r="AL93" s="467"/>
      <c r="AM93" s="467"/>
      <c r="AN93" s="467"/>
      <c r="AO93" s="467"/>
      <c r="AP93" s="467"/>
      <c r="AQ93" s="467"/>
    </row>
    <row r="94" spans="1:43" x14ac:dyDescent="0.25">
      <c r="AJ94" s="467"/>
      <c r="AK94" s="467"/>
      <c r="AL94" s="467"/>
      <c r="AM94" s="467"/>
      <c r="AN94" s="467"/>
      <c r="AO94" s="467"/>
      <c r="AP94" s="467"/>
      <c r="AQ94" s="467"/>
    </row>
    <row r="95" spans="1:43" x14ac:dyDescent="0.25">
      <c r="AJ95" s="467"/>
      <c r="AK95" s="467"/>
      <c r="AL95" s="467"/>
      <c r="AM95" s="467"/>
      <c r="AN95" s="467"/>
      <c r="AO95" s="467"/>
      <c r="AP95" s="467"/>
      <c r="AQ95" s="467"/>
    </row>
    <row r="96" spans="1:43" x14ac:dyDescent="0.25">
      <c r="AJ96" s="467"/>
      <c r="AK96" s="467"/>
      <c r="AL96" s="467"/>
      <c r="AM96" s="467"/>
      <c r="AN96" s="467"/>
      <c r="AO96" s="467"/>
      <c r="AP96" s="467"/>
      <c r="AQ96" s="467"/>
    </row>
    <row r="97" spans="36:43" x14ac:dyDescent="0.25">
      <c r="AJ97" s="467"/>
      <c r="AK97" s="467"/>
      <c r="AL97" s="467"/>
      <c r="AM97" s="467"/>
      <c r="AN97" s="467"/>
      <c r="AO97" s="467"/>
      <c r="AP97" s="467"/>
      <c r="AQ97" s="467"/>
    </row>
  </sheetData>
  <mergeCells count="16"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I7:J7"/>
    <mergeCell ref="K7:L7"/>
    <mergeCell ref="M7:N7"/>
    <mergeCell ref="O7:P7"/>
    <mergeCell ref="Q7:R7"/>
  </mergeCells>
  <printOptions horizontalCentered="1"/>
  <pageMargins left="0.39370078740157483" right="0.39370078740157483" top="0.78740157480314965" bottom="0.70866141732283472" header="0.31496062992125984" footer="0.31496062992125984"/>
  <pageSetup paperSize="9" scale="50" fitToHeight="2" orientation="landscape" horizontalDpi="4294967292" verticalDpi="4294967292" r:id="rId1"/>
  <headerFooter alignWithMargins="0"/>
  <rowBreaks count="1" manualBreakCount="1">
    <brk id="42" max="21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BM97"/>
  <sheetViews>
    <sheetView view="pageBreakPreview" zoomScale="68" zoomScaleNormal="80" zoomScaleSheetLayoutView="68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63.6640625" style="343" customWidth="1"/>
    <col min="3" max="20" width="9.6640625" style="136" customWidth="1"/>
    <col min="21" max="22" width="10.33203125" style="136" customWidth="1"/>
    <col min="23" max="24" width="26.33203125" style="136" customWidth="1"/>
    <col min="25" max="25" width="4.88671875" style="406" customWidth="1"/>
    <col min="26" max="26" width="7.5546875" style="406" customWidth="1"/>
    <col min="27" max="27" width="7.33203125" style="406" customWidth="1"/>
    <col min="28" max="28" width="5.33203125" style="406" customWidth="1"/>
    <col min="29" max="29" width="7.33203125" style="406" customWidth="1"/>
    <col min="30" max="30" width="5.33203125" style="406" customWidth="1"/>
    <col min="31" max="31" width="7.33203125" style="406" customWidth="1"/>
    <col min="32" max="32" width="5.33203125" style="406" customWidth="1"/>
    <col min="33" max="33" width="7.33203125" style="406" customWidth="1"/>
    <col min="34" max="34" width="5.33203125" style="406" customWidth="1"/>
    <col min="35" max="35" width="7.33203125" style="463" customWidth="1"/>
    <col min="36" max="36" width="6.33203125" style="463" customWidth="1"/>
    <col min="37" max="37" width="7.33203125" style="463" customWidth="1"/>
    <col min="38" max="38" width="6.33203125" style="463" customWidth="1"/>
    <col min="39" max="39" width="7.33203125" style="463" customWidth="1"/>
    <col min="40" max="40" width="6.33203125" style="463" customWidth="1"/>
    <col min="41" max="41" width="7.33203125" style="463" customWidth="1"/>
    <col min="42" max="42" width="6.33203125" style="463" customWidth="1"/>
    <col min="43" max="43" width="7.33203125" style="463" customWidth="1"/>
    <col min="44" max="44" width="14.6640625" style="463" customWidth="1"/>
    <col min="45" max="45" width="4.88671875" style="463" customWidth="1"/>
    <col min="46" max="46" width="9.109375" style="463" customWidth="1"/>
    <col min="47" max="47" width="7.33203125" style="463" customWidth="1"/>
    <col min="48" max="48" width="5.33203125" style="463" customWidth="1"/>
    <col min="49" max="49" width="7.33203125" style="463" customWidth="1"/>
    <col min="50" max="50" width="5.33203125" style="463" customWidth="1"/>
    <col min="51" max="51" width="7.33203125" style="463" customWidth="1"/>
    <col min="52" max="52" width="5.33203125" style="463" customWidth="1"/>
    <col min="53" max="53" width="7.33203125" style="463" customWidth="1"/>
    <col min="54" max="54" width="5.33203125" style="463" customWidth="1"/>
    <col min="55" max="55" width="7.33203125" style="463" customWidth="1"/>
    <col min="56" max="56" width="5.33203125" style="463" customWidth="1"/>
    <col min="57" max="57" width="7.33203125" style="463" customWidth="1"/>
    <col min="58" max="58" width="5.33203125" style="463" customWidth="1"/>
    <col min="59" max="59" width="7.33203125" style="463" customWidth="1"/>
    <col min="60" max="60" width="5.33203125" style="463" customWidth="1"/>
    <col min="61" max="61" width="7.33203125" style="463" customWidth="1"/>
    <col min="62" max="62" width="5.33203125" style="463" customWidth="1"/>
    <col min="63" max="63" width="7.33203125" style="463" customWidth="1"/>
    <col min="64" max="64" width="26.33203125" style="463" customWidth="1"/>
    <col min="65" max="65" width="26.33203125" style="463"/>
    <col min="66" max="16384" width="26.33203125" style="1"/>
  </cols>
  <sheetData>
    <row r="1" spans="1:65" s="344" customFormat="1" ht="33" customHeight="1" x14ac:dyDescent="0.25">
      <c r="A1" s="781" t="str">
        <f>"Indeling van de werknemers op "&amp;Feuil1!A7&amp;" "&amp;Feuil1!A8&amp;" naar activiteitstak en naar dimensieklasse van de vestigingseenheden"</f>
        <v>Indeling van de werknemers op 31 december 2023 naar activiteitstak en naar dimensieklasse van de vestigingseenheden</v>
      </c>
      <c r="B1" s="782"/>
      <c r="C1" s="782"/>
      <c r="D1" s="782"/>
      <c r="E1" s="782"/>
      <c r="F1" s="782"/>
      <c r="G1" s="782"/>
      <c r="H1" s="782"/>
      <c r="I1" s="782"/>
      <c r="J1" s="782"/>
      <c r="K1" s="782"/>
      <c r="L1" s="782"/>
      <c r="M1" s="782"/>
      <c r="N1" s="782"/>
      <c r="O1" s="782"/>
      <c r="P1" s="782"/>
      <c r="Q1" s="782"/>
      <c r="R1" s="782"/>
      <c r="S1" s="782"/>
      <c r="T1" s="782"/>
      <c r="U1" s="782"/>
      <c r="V1" s="782"/>
      <c r="Y1" s="487"/>
      <c r="Z1" s="487"/>
      <c r="AA1" s="487"/>
      <c r="AB1" s="487"/>
      <c r="AC1" s="487"/>
      <c r="AD1" s="487"/>
      <c r="AE1" s="487"/>
      <c r="AF1" s="487"/>
      <c r="AG1" s="487"/>
      <c r="AH1" s="487"/>
      <c r="AI1" s="487"/>
      <c r="AJ1" s="487"/>
      <c r="AK1" s="487"/>
      <c r="AL1" s="487"/>
      <c r="AM1" s="487"/>
      <c r="AN1" s="487"/>
      <c r="AO1" s="487"/>
      <c r="AP1" s="487"/>
      <c r="AQ1" s="487"/>
      <c r="AR1" s="487"/>
      <c r="AS1" s="487"/>
      <c r="AT1" s="487"/>
      <c r="AU1" s="487"/>
      <c r="AV1" s="487"/>
      <c r="AW1" s="487"/>
      <c r="AX1" s="487"/>
      <c r="AY1" s="487"/>
      <c r="AZ1" s="487"/>
      <c r="BA1" s="487"/>
      <c r="BB1" s="487"/>
      <c r="BC1" s="487"/>
      <c r="BD1" s="487"/>
      <c r="BE1" s="487"/>
      <c r="BF1" s="487"/>
      <c r="BG1" s="487"/>
      <c r="BH1" s="487"/>
      <c r="BI1" s="487"/>
      <c r="BJ1" s="487"/>
      <c r="BK1" s="487"/>
      <c r="BL1" s="487"/>
      <c r="BM1" s="487"/>
    </row>
    <row r="2" spans="1:65" s="345" customFormat="1" ht="21.9" customHeight="1" x14ac:dyDescent="0.25">
      <c r="A2" s="783" t="s">
        <v>11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784"/>
      <c r="Y2" s="488"/>
      <c r="Z2" s="488"/>
      <c r="AA2" s="488"/>
      <c r="AB2" s="488"/>
      <c r="AC2" s="488"/>
      <c r="AD2" s="488"/>
      <c r="AE2" s="488"/>
      <c r="AF2" s="488"/>
      <c r="AG2" s="488"/>
      <c r="AH2" s="488"/>
      <c r="AI2" s="488"/>
      <c r="AJ2" s="488"/>
      <c r="AK2" s="488"/>
      <c r="AL2" s="488"/>
      <c r="AM2" s="488"/>
      <c r="AN2" s="488"/>
      <c r="AO2" s="488"/>
      <c r="AP2" s="488"/>
      <c r="AQ2" s="488"/>
      <c r="AR2" s="488"/>
      <c r="AS2" s="488"/>
      <c r="AT2" s="488"/>
      <c r="AU2" s="488"/>
      <c r="AV2" s="488"/>
      <c r="AW2" s="488"/>
      <c r="AX2" s="488"/>
      <c r="AY2" s="488"/>
      <c r="AZ2" s="488"/>
      <c r="BA2" s="488"/>
      <c r="BB2" s="488"/>
      <c r="BC2" s="488"/>
      <c r="BD2" s="488"/>
      <c r="BE2" s="488"/>
      <c r="BF2" s="488"/>
      <c r="BG2" s="488"/>
      <c r="BH2" s="488"/>
      <c r="BI2" s="488"/>
      <c r="BJ2" s="488"/>
      <c r="BK2" s="488"/>
      <c r="BL2" s="488"/>
      <c r="BM2" s="488"/>
    </row>
    <row r="3" spans="1:65" s="345" customFormat="1" ht="21.9" customHeight="1" x14ac:dyDescent="0.25">
      <c r="A3" s="783" t="s">
        <v>245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Y3" s="488"/>
      <c r="Z3" s="488"/>
      <c r="AA3" s="488"/>
      <c r="AB3" s="488"/>
      <c r="AC3" s="488"/>
      <c r="AD3" s="488"/>
      <c r="AE3" s="488"/>
      <c r="AF3" s="488"/>
      <c r="AG3" s="488"/>
      <c r="AH3" s="488"/>
      <c r="AI3" s="488"/>
      <c r="AJ3" s="488"/>
      <c r="AK3" s="488"/>
      <c r="AL3" s="488"/>
      <c r="AM3" s="488"/>
      <c r="AN3" s="488"/>
      <c r="AO3" s="488"/>
      <c r="AP3" s="488"/>
      <c r="AQ3" s="488"/>
      <c r="AR3" s="488"/>
      <c r="AS3" s="488"/>
      <c r="AT3" s="488"/>
      <c r="AU3" s="488"/>
      <c r="AV3" s="488"/>
      <c r="AW3" s="488"/>
      <c r="AX3" s="488"/>
      <c r="AY3" s="488"/>
      <c r="AZ3" s="488"/>
      <c r="BA3" s="488"/>
      <c r="BB3" s="488"/>
      <c r="BC3" s="488"/>
      <c r="BD3" s="488"/>
      <c r="BE3" s="488"/>
      <c r="BF3" s="488"/>
      <c r="BG3" s="488"/>
      <c r="BH3" s="488"/>
      <c r="BI3" s="488"/>
      <c r="BJ3" s="488"/>
      <c r="BK3" s="488"/>
      <c r="BL3" s="488"/>
      <c r="BM3" s="488"/>
    </row>
    <row r="4" spans="1:65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Y4" s="462"/>
      <c r="Z4" s="462"/>
      <c r="AA4" s="462"/>
      <c r="AB4" s="462"/>
      <c r="AC4" s="462"/>
      <c r="AD4" s="462"/>
      <c r="AE4" s="462"/>
      <c r="AF4" s="462"/>
      <c r="AG4" s="462"/>
      <c r="AH4" s="462"/>
      <c r="AI4" s="462"/>
      <c r="AJ4" s="462"/>
      <c r="AK4" s="462"/>
      <c r="AL4" s="462"/>
      <c r="AM4" s="462"/>
      <c r="AN4" s="462"/>
      <c r="AO4" s="462"/>
      <c r="AP4" s="462"/>
      <c r="AQ4" s="462"/>
      <c r="AR4" s="462"/>
      <c r="AS4" s="462"/>
      <c r="AT4" s="462"/>
      <c r="AU4" s="462"/>
      <c r="AV4" s="462"/>
      <c r="AW4" s="462"/>
      <c r="AX4" s="462"/>
      <c r="AY4" s="462"/>
      <c r="AZ4" s="462"/>
      <c r="BA4" s="462"/>
      <c r="BB4" s="462"/>
      <c r="BC4" s="462"/>
      <c r="BD4" s="462"/>
      <c r="BE4" s="462"/>
      <c r="BF4" s="462"/>
      <c r="BG4" s="462"/>
      <c r="BH4" s="462"/>
      <c r="BI4" s="462"/>
      <c r="BJ4" s="462"/>
      <c r="BK4" s="462"/>
      <c r="BL4" s="462"/>
      <c r="BM4" s="462"/>
    </row>
    <row r="5" spans="1:65" s="313" customFormat="1" ht="18.899999999999999" customHeight="1" thickBot="1" x14ac:dyDescent="0.35">
      <c r="A5" s="768" t="s">
        <v>248</v>
      </c>
      <c r="B5" s="769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V5" s="317"/>
      <c r="Y5" s="462"/>
      <c r="Z5" s="462"/>
      <c r="AA5" s="462"/>
      <c r="AB5" s="462"/>
      <c r="AC5" s="462"/>
      <c r="AD5" s="462"/>
      <c r="AE5" s="462"/>
      <c r="AF5" s="462"/>
      <c r="AG5" s="462"/>
      <c r="AH5" s="462"/>
      <c r="AI5" s="462"/>
      <c r="AJ5" s="462"/>
      <c r="AK5" s="462"/>
      <c r="AL5" s="462"/>
      <c r="AM5" s="462"/>
      <c r="AN5" s="462"/>
      <c r="AO5" s="462"/>
      <c r="AP5" s="462"/>
      <c r="AQ5" s="462"/>
      <c r="AR5" s="462"/>
      <c r="AS5" s="462"/>
      <c r="AT5" s="462"/>
      <c r="AU5" s="462"/>
      <c r="AV5" s="462"/>
      <c r="AW5" s="462"/>
      <c r="AX5" s="462"/>
      <c r="AY5" s="462"/>
      <c r="AZ5" s="462"/>
      <c r="BA5" s="462"/>
      <c r="BB5" s="462"/>
      <c r="BC5" s="462"/>
      <c r="BD5" s="462"/>
      <c r="BE5" s="462"/>
      <c r="BF5" s="462"/>
      <c r="BG5" s="462"/>
      <c r="BH5" s="462"/>
      <c r="BI5" s="462"/>
      <c r="BJ5" s="462"/>
      <c r="BK5" s="462"/>
      <c r="BL5" s="462"/>
      <c r="BM5" s="462"/>
    </row>
    <row r="6" spans="1:65" s="313" customFormat="1" ht="27.9" customHeight="1" x14ac:dyDescent="0.3">
      <c r="A6" s="785" t="s">
        <v>106</v>
      </c>
      <c r="B6" s="786"/>
      <c r="C6" s="791" t="s">
        <v>243</v>
      </c>
      <c r="D6" s="792"/>
      <c r="E6" s="793"/>
      <c r="F6" s="793"/>
      <c r="G6" s="793"/>
      <c r="H6" s="793"/>
      <c r="I6" s="793"/>
      <c r="J6" s="793"/>
      <c r="K6" s="793"/>
      <c r="L6" s="793"/>
      <c r="M6" s="793"/>
      <c r="N6" s="793"/>
      <c r="O6" s="793"/>
      <c r="P6" s="793"/>
      <c r="Q6" s="793"/>
      <c r="R6" s="793"/>
      <c r="S6" s="793"/>
      <c r="T6" s="794"/>
      <c r="U6" s="791" t="s">
        <v>9</v>
      </c>
      <c r="V6" s="795"/>
      <c r="Y6" s="462"/>
      <c r="Z6" s="462"/>
      <c r="AA6" s="462"/>
      <c r="AB6" s="462"/>
      <c r="AC6" s="462"/>
      <c r="AD6" s="462"/>
      <c r="AE6" s="462"/>
      <c r="AF6" s="462"/>
      <c r="AG6" s="462"/>
      <c r="AH6" s="462"/>
      <c r="AI6" s="462"/>
      <c r="AJ6" s="462"/>
      <c r="AK6" s="462"/>
      <c r="AL6" s="462"/>
      <c r="AM6" s="462"/>
      <c r="AN6" s="462"/>
      <c r="AO6" s="462"/>
      <c r="AP6" s="462"/>
      <c r="AQ6" s="462"/>
      <c r="AR6" s="462"/>
      <c r="AS6" s="462"/>
      <c r="AT6" s="462"/>
      <c r="AU6" s="462"/>
      <c r="AV6" s="462"/>
      <c r="AW6" s="462"/>
      <c r="AX6" s="462"/>
      <c r="AY6" s="462"/>
      <c r="AZ6" s="462"/>
      <c r="BA6" s="462"/>
      <c r="BB6" s="462"/>
      <c r="BC6" s="462"/>
      <c r="BD6" s="462"/>
      <c r="BE6" s="462"/>
      <c r="BF6" s="462"/>
      <c r="BG6" s="462"/>
      <c r="BH6" s="462"/>
      <c r="BI6" s="462"/>
      <c r="BJ6" s="462"/>
      <c r="BK6" s="462"/>
      <c r="BL6" s="462"/>
      <c r="BM6" s="462"/>
    </row>
    <row r="7" spans="1:65" ht="45" customHeight="1" x14ac:dyDescent="0.25">
      <c r="A7" s="787"/>
      <c r="B7" s="788"/>
      <c r="C7" s="798" t="s">
        <v>18</v>
      </c>
      <c r="D7" s="799"/>
      <c r="E7" s="798" t="s">
        <v>244</v>
      </c>
      <c r="F7" s="799"/>
      <c r="G7" s="798" t="s">
        <v>235</v>
      </c>
      <c r="H7" s="799"/>
      <c r="I7" s="798" t="s">
        <v>236</v>
      </c>
      <c r="J7" s="799"/>
      <c r="K7" s="798" t="s">
        <v>237</v>
      </c>
      <c r="L7" s="799"/>
      <c r="M7" s="798" t="s">
        <v>238</v>
      </c>
      <c r="N7" s="799"/>
      <c r="O7" s="798" t="s">
        <v>239</v>
      </c>
      <c r="P7" s="799"/>
      <c r="Q7" s="798" t="s">
        <v>240</v>
      </c>
      <c r="R7" s="799"/>
      <c r="S7" s="798" t="s">
        <v>241</v>
      </c>
      <c r="T7" s="801"/>
      <c r="U7" s="796"/>
      <c r="V7" s="797"/>
      <c r="W7" s="1"/>
      <c r="X7" s="1"/>
      <c r="Y7" s="463"/>
      <c r="Z7" s="463"/>
      <c r="AA7" s="463"/>
      <c r="AB7" s="463"/>
      <c r="AC7" s="463"/>
      <c r="AD7" s="463"/>
      <c r="AE7" s="463"/>
      <c r="AF7" s="463"/>
      <c r="AG7" s="463"/>
      <c r="AH7" s="463"/>
    </row>
    <row r="8" spans="1:65" ht="35.1" customHeight="1" x14ac:dyDescent="0.25">
      <c r="A8" s="789"/>
      <c r="B8" s="790"/>
      <c r="C8" s="346" t="s">
        <v>7</v>
      </c>
      <c r="D8" s="347" t="s">
        <v>8</v>
      </c>
      <c r="E8" s="346" t="s">
        <v>7</v>
      </c>
      <c r="F8" s="347" t="s">
        <v>8</v>
      </c>
      <c r="G8" s="346" t="s">
        <v>7</v>
      </c>
      <c r="H8" s="347" t="s">
        <v>8</v>
      </c>
      <c r="I8" s="346" t="s">
        <v>7</v>
      </c>
      <c r="J8" s="347" t="s">
        <v>8</v>
      </c>
      <c r="K8" s="346" t="s">
        <v>7</v>
      </c>
      <c r="L8" s="347" t="s">
        <v>8</v>
      </c>
      <c r="M8" s="346" t="s">
        <v>7</v>
      </c>
      <c r="N8" s="347" t="s">
        <v>8</v>
      </c>
      <c r="O8" s="346" t="s">
        <v>7</v>
      </c>
      <c r="P8" s="347" t="s">
        <v>8</v>
      </c>
      <c r="Q8" s="346" t="s">
        <v>7</v>
      </c>
      <c r="R8" s="347" t="s">
        <v>8</v>
      </c>
      <c r="S8" s="346" t="s">
        <v>7</v>
      </c>
      <c r="T8" s="347" t="s">
        <v>8</v>
      </c>
      <c r="U8" s="346" t="s">
        <v>7</v>
      </c>
      <c r="V8" s="348" t="s">
        <v>8</v>
      </c>
      <c r="W8" s="1"/>
      <c r="X8" s="1"/>
      <c r="Y8" s="463"/>
      <c r="Z8" s="463"/>
      <c r="AA8" s="463"/>
      <c r="AB8" s="463"/>
      <c r="AC8" s="463"/>
      <c r="AD8" s="463"/>
      <c r="AE8" s="463"/>
      <c r="AF8" s="463"/>
      <c r="AG8" s="463"/>
      <c r="AH8" s="463"/>
    </row>
    <row r="9" spans="1:65" s="323" customFormat="1" ht="25.5" customHeight="1" x14ac:dyDescent="0.25">
      <c r="A9" s="181" t="s">
        <v>107</v>
      </c>
      <c r="B9" s="182" t="s">
        <v>108</v>
      </c>
      <c r="C9" s="183">
        <v>0</v>
      </c>
      <c r="D9" s="183">
        <v>0</v>
      </c>
      <c r="E9" s="183">
        <v>0</v>
      </c>
      <c r="F9" s="183">
        <v>0</v>
      </c>
      <c r="G9" s="183">
        <v>0</v>
      </c>
      <c r="H9" s="183">
        <v>0</v>
      </c>
      <c r="I9" s="183">
        <v>0</v>
      </c>
      <c r="J9" s="183">
        <v>0</v>
      </c>
      <c r="K9" s="183">
        <v>0</v>
      </c>
      <c r="L9" s="183">
        <v>0</v>
      </c>
      <c r="M9" s="183">
        <v>0</v>
      </c>
      <c r="N9" s="183">
        <v>0</v>
      </c>
      <c r="O9" s="183">
        <v>0</v>
      </c>
      <c r="P9" s="183">
        <v>0</v>
      </c>
      <c r="Q9" s="183">
        <v>0</v>
      </c>
      <c r="R9" s="183">
        <v>0</v>
      </c>
      <c r="S9" s="183">
        <v>0</v>
      </c>
      <c r="T9" s="183">
        <v>0</v>
      </c>
      <c r="U9" s="183">
        <v>0</v>
      </c>
      <c r="V9" s="184">
        <v>0</v>
      </c>
      <c r="X9" s="324"/>
      <c r="Y9" s="465"/>
      <c r="Z9" s="464"/>
      <c r="AA9" s="464"/>
      <c r="AB9" s="464"/>
      <c r="AC9" s="464"/>
      <c r="AD9" s="464"/>
      <c r="AE9" s="464"/>
      <c r="AF9" s="464"/>
      <c r="AG9" s="464"/>
      <c r="AH9" s="464"/>
      <c r="AI9" s="464"/>
      <c r="AJ9" s="464"/>
      <c r="AK9" s="464"/>
      <c r="AL9" s="464"/>
      <c r="AM9" s="464"/>
      <c r="AN9" s="464"/>
      <c r="AO9" s="464"/>
      <c r="AP9" s="464"/>
      <c r="AQ9" s="464"/>
      <c r="AR9" s="464"/>
      <c r="AS9" s="465"/>
      <c r="AT9" s="464"/>
      <c r="AU9" s="464"/>
      <c r="AV9" s="464"/>
      <c r="AW9" s="464"/>
      <c r="AX9" s="464"/>
      <c r="AY9" s="464"/>
      <c r="AZ9" s="464"/>
      <c r="BA9" s="464"/>
      <c r="BB9" s="464"/>
      <c r="BC9" s="464"/>
      <c r="BD9" s="464"/>
      <c r="BE9" s="464"/>
      <c r="BF9" s="464"/>
      <c r="BG9" s="464"/>
      <c r="BH9" s="464"/>
      <c r="BI9" s="464"/>
      <c r="BJ9" s="464"/>
      <c r="BK9" s="464"/>
      <c r="BL9" s="464"/>
      <c r="BM9" s="464"/>
    </row>
    <row r="10" spans="1:65" ht="21" customHeight="1" x14ac:dyDescent="0.25">
      <c r="A10" s="181"/>
      <c r="B10" s="185" t="s">
        <v>109</v>
      </c>
      <c r="C10" s="574">
        <v>0</v>
      </c>
      <c r="D10" s="574">
        <v>0</v>
      </c>
      <c r="E10" s="574">
        <v>0</v>
      </c>
      <c r="F10" s="574">
        <v>0</v>
      </c>
      <c r="G10" s="574">
        <v>0</v>
      </c>
      <c r="H10" s="574">
        <v>0</v>
      </c>
      <c r="I10" s="574">
        <v>0</v>
      </c>
      <c r="J10" s="574">
        <v>0</v>
      </c>
      <c r="K10" s="574">
        <v>0</v>
      </c>
      <c r="L10" s="574">
        <v>0</v>
      </c>
      <c r="M10" s="574">
        <v>0</v>
      </c>
      <c r="N10" s="574">
        <v>0</v>
      </c>
      <c r="O10" s="574">
        <v>0</v>
      </c>
      <c r="P10" s="574">
        <v>0</v>
      </c>
      <c r="Q10" s="574">
        <v>0</v>
      </c>
      <c r="R10" s="574">
        <v>0</v>
      </c>
      <c r="S10" s="574">
        <v>0</v>
      </c>
      <c r="T10" s="574">
        <v>0</v>
      </c>
      <c r="U10" s="574">
        <v>0</v>
      </c>
      <c r="V10" s="187">
        <v>0</v>
      </c>
      <c r="W10" s="1"/>
      <c r="X10" s="189"/>
      <c r="Y10" s="467"/>
      <c r="Z10" s="427"/>
      <c r="AA10" s="427"/>
      <c r="AB10" s="427"/>
      <c r="AC10" s="427"/>
      <c r="AD10" s="427"/>
      <c r="AE10" s="427"/>
      <c r="AF10" s="427"/>
      <c r="AG10" s="427"/>
      <c r="AH10" s="427"/>
      <c r="AI10" s="427"/>
      <c r="AJ10" s="427"/>
      <c r="AK10" s="427"/>
      <c r="AL10" s="427"/>
      <c r="AM10" s="427"/>
      <c r="AN10" s="427"/>
      <c r="AO10" s="427"/>
      <c r="AP10" s="427"/>
      <c r="AQ10" s="427"/>
      <c r="AR10" s="466"/>
      <c r="AS10" s="467"/>
      <c r="AT10" s="466"/>
      <c r="AU10" s="466"/>
      <c r="AV10" s="466"/>
      <c r="AW10" s="466"/>
      <c r="AX10" s="466"/>
      <c r="AY10" s="466"/>
      <c r="AZ10" s="466"/>
      <c r="BA10" s="466"/>
      <c r="BB10" s="466"/>
      <c r="BC10" s="466"/>
      <c r="BD10" s="466"/>
      <c r="BE10" s="466"/>
      <c r="BF10" s="466"/>
      <c r="BG10" s="466"/>
      <c r="BH10" s="466"/>
      <c r="BI10" s="466"/>
      <c r="BJ10" s="466"/>
      <c r="BK10" s="466"/>
    </row>
    <row r="11" spans="1:65" ht="21" customHeight="1" x14ac:dyDescent="0.25">
      <c r="A11" s="181"/>
      <c r="B11" s="185" t="s">
        <v>110</v>
      </c>
      <c r="C11" s="574">
        <v>0</v>
      </c>
      <c r="D11" s="574">
        <v>0</v>
      </c>
      <c r="E11" s="574">
        <v>0</v>
      </c>
      <c r="F11" s="574">
        <v>0</v>
      </c>
      <c r="G11" s="574">
        <v>0</v>
      </c>
      <c r="H11" s="574">
        <v>0</v>
      </c>
      <c r="I11" s="574">
        <v>0</v>
      </c>
      <c r="J11" s="574">
        <v>0</v>
      </c>
      <c r="K11" s="574">
        <v>0</v>
      </c>
      <c r="L11" s="574">
        <v>0</v>
      </c>
      <c r="M11" s="574">
        <v>0</v>
      </c>
      <c r="N11" s="574">
        <v>0</v>
      </c>
      <c r="O11" s="574">
        <v>0</v>
      </c>
      <c r="P11" s="574">
        <v>0</v>
      </c>
      <c r="Q11" s="574">
        <v>0</v>
      </c>
      <c r="R11" s="574">
        <v>0</v>
      </c>
      <c r="S11" s="574">
        <v>0</v>
      </c>
      <c r="T11" s="574">
        <v>0</v>
      </c>
      <c r="U11" s="574">
        <v>0</v>
      </c>
      <c r="V11" s="187">
        <v>0</v>
      </c>
      <c r="W11" s="1"/>
      <c r="X11" s="189"/>
      <c r="Y11" s="467"/>
      <c r="Z11" s="427"/>
      <c r="AA11" s="427"/>
      <c r="AB11" s="427"/>
      <c r="AC11" s="427"/>
      <c r="AD11" s="427"/>
      <c r="AE11" s="427"/>
      <c r="AF11" s="427"/>
      <c r="AG11" s="427"/>
      <c r="AH11" s="427"/>
      <c r="AI11" s="427"/>
      <c r="AJ11" s="427"/>
      <c r="AK11" s="427"/>
      <c r="AL11" s="427"/>
      <c r="AM11" s="427"/>
      <c r="AN11" s="427"/>
      <c r="AO11" s="427"/>
      <c r="AP11" s="427"/>
      <c r="AQ11" s="427"/>
      <c r="AR11" s="466"/>
      <c r="AS11" s="467"/>
      <c r="AT11" s="466"/>
      <c r="AU11" s="466"/>
      <c r="AV11" s="466"/>
      <c r="AW11" s="466"/>
      <c r="AX11" s="466"/>
      <c r="AY11" s="466"/>
      <c r="AZ11" s="466"/>
      <c r="BA11" s="466"/>
      <c r="BB11" s="466"/>
      <c r="BC11" s="466"/>
      <c r="BD11" s="466"/>
      <c r="BE11" s="466"/>
      <c r="BF11" s="466"/>
      <c r="BG11" s="466"/>
      <c r="BH11" s="466"/>
      <c r="BI11" s="466"/>
      <c r="BJ11" s="466"/>
      <c r="BK11" s="466"/>
    </row>
    <row r="12" spans="1:65" s="323" customFormat="1" ht="21" customHeight="1" x14ac:dyDescent="0.25">
      <c r="A12" s="181"/>
      <c r="B12" s="185" t="s">
        <v>111</v>
      </c>
      <c r="C12" s="574">
        <v>0</v>
      </c>
      <c r="D12" s="574">
        <v>0</v>
      </c>
      <c r="E12" s="574">
        <v>0</v>
      </c>
      <c r="F12" s="574">
        <v>0</v>
      </c>
      <c r="G12" s="574">
        <v>0</v>
      </c>
      <c r="H12" s="574">
        <v>0</v>
      </c>
      <c r="I12" s="574">
        <v>0</v>
      </c>
      <c r="J12" s="574">
        <v>0</v>
      </c>
      <c r="K12" s="574">
        <v>0</v>
      </c>
      <c r="L12" s="574">
        <v>0</v>
      </c>
      <c r="M12" s="574">
        <v>0</v>
      </c>
      <c r="N12" s="574">
        <v>0</v>
      </c>
      <c r="O12" s="574">
        <v>0</v>
      </c>
      <c r="P12" s="574">
        <v>0</v>
      </c>
      <c r="Q12" s="574">
        <v>0</v>
      </c>
      <c r="R12" s="574">
        <v>0</v>
      </c>
      <c r="S12" s="574">
        <v>0</v>
      </c>
      <c r="T12" s="574">
        <v>0</v>
      </c>
      <c r="U12" s="574">
        <v>0</v>
      </c>
      <c r="V12" s="187">
        <v>0</v>
      </c>
      <c r="X12" s="189"/>
      <c r="Y12" s="467"/>
      <c r="Z12" s="427"/>
      <c r="AA12" s="427"/>
      <c r="AB12" s="427"/>
      <c r="AC12" s="427"/>
      <c r="AD12" s="427"/>
      <c r="AE12" s="427"/>
      <c r="AF12" s="427"/>
      <c r="AG12" s="427"/>
      <c r="AH12" s="427"/>
      <c r="AI12" s="427"/>
      <c r="AJ12" s="427"/>
      <c r="AK12" s="427"/>
      <c r="AL12" s="427"/>
      <c r="AM12" s="427"/>
      <c r="AN12" s="427"/>
      <c r="AO12" s="427"/>
      <c r="AP12" s="427"/>
      <c r="AQ12" s="427"/>
      <c r="AR12" s="464"/>
      <c r="AS12" s="467"/>
      <c r="AT12" s="466"/>
      <c r="AU12" s="466"/>
      <c r="AV12" s="466"/>
      <c r="AW12" s="466"/>
      <c r="AX12" s="466"/>
      <c r="AY12" s="466"/>
      <c r="AZ12" s="466"/>
      <c r="BA12" s="466"/>
      <c r="BB12" s="466"/>
      <c r="BC12" s="466"/>
      <c r="BD12" s="466"/>
      <c r="BE12" s="466"/>
      <c r="BF12" s="466"/>
      <c r="BG12" s="466"/>
      <c r="BH12" s="466"/>
      <c r="BI12" s="466"/>
      <c r="BJ12" s="466"/>
      <c r="BK12" s="466"/>
      <c r="BL12" s="464"/>
      <c r="BM12" s="464"/>
    </row>
    <row r="13" spans="1:65" s="323" customFormat="1" ht="25.5" customHeight="1" x14ac:dyDescent="0.25">
      <c r="A13" s="181" t="s">
        <v>112</v>
      </c>
      <c r="B13" s="190" t="s">
        <v>113</v>
      </c>
      <c r="C13" s="191">
        <v>0</v>
      </c>
      <c r="D13" s="191">
        <v>0</v>
      </c>
      <c r="E13" s="191">
        <v>0</v>
      </c>
      <c r="F13" s="191">
        <v>0</v>
      </c>
      <c r="G13" s="191">
        <v>0</v>
      </c>
      <c r="H13" s="191">
        <v>0</v>
      </c>
      <c r="I13" s="191">
        <v>0</v>
      </c>
      <c r="J13" s="191">
        <v>0</v>
      </c>
      <c r="K13" s="191">
        <v>0</v>
      </c>
      <c r="L13" s="191">
        <v>0</v>
      </c>
      <c r="M13" s="191">
        <v>0</v>
      </c>
      <c r="N13" s="191">
        <v>0</v>
      </c>
      <c r="O13" s="191">
        <v>0</v>
      </c>
      <c r="P13" s="191">
        <v>0</v>
      </c>
      <c r="Q13" s="191">
        <v>0</v>
      </c>
      <c r="R13" s="191">
        <v>0</v>
      </c>
      <c r="S13" s="191">
        <v>0</v>
      </c>
      <c r="T13" s="191">
        <v>0</v>
      </c>
      <c r="U13" s="191">
        <v>0</v>
      </c>
      <c r="V13" s="192">
        <v>0</v>
      </c>
      <c r="X13" s="189"/>
      <c r="Y13" s="467"/>
      <c r="Z13" s="427"/>
      <c r="AA13" s="427"/>
      <c r="AB13" s="427"/>
      <c r="AC13" s="427"/>
      <c r="AD13" s="427"/>
      <c r="AE13" s="427"/>
      <c r="AF13" s="427"/>
      <c r="AG13" s="427"/>
      <c r="AH13" s="427"/>
      <c r="AI13" s="427"/>
      <c r="AJ13" s="427"/>
      <c r="AK13" s="427"/>
      <c r="AL13" s="427"/>
      <c r="AM13" s="427"/>
      <c r="AN13" s="427"/>
      <c r="AO13" s="427"/>
      <c r="AP13" s="427"/>
      <c r="AQ13" s="427"/>
      <c r="AR13" s="464"/>
      <c r="AS13" s="467"/>
      <c r="AT13" s="466"/>
      <c r="AU13" s="466"/>
      <c r="AV13" s="466"/>
      <c r="AW13" s="466"/>
      <c r="AX13" s="466"/>
      <c r="AY13" s="466"/>
      <c r="AZ13" s="466"/>
      <c r="BA13" s="466"/>
      <c r="BB13" s="466"/>
      <c r="BC13" s="466"/>
      <c r="BD13" s="466"/>
      <c r="BE13" s="466"/>
      <c r="BF13" s="466"/>
      <c r="BG13" s="466"/>
      <c r="BH13" s="466"/>
      <c r="BI13" s="466"/>
      <c r="BJ13" s="466"/>
      <c r="BK13" s="466"/>
      <c r="BL13" s="464"/>
      <c r="BM13" s="464"/>
    </row>
    <row r="14" spans="1:65" ht="25.5" customHeight="1" x14ac:dyDescent="0.3">
      <c r="A14" s="181" t="s">
        <v>114</v>
      </c>
      <c r="B14" s="190" t="s">
        <v>115</v>
      </c>
      <c r="C14" s="191">
        <v>0</v>
      </c>
      <c r="D14" s="191">
        <v>0</v>
      </c>
      <c r="E14" s="191">
        <v>9</v>
      </c>
      <c r="F14" s="191">
        <v>0</v>
      </c>
      <c r="G14" s="191">
        <v>5</v>
      </c>
      <c r="H14" s="191">
        <v>3</v>
      </c>
      <c r="I14" s="191">
        <v>1</v>
      </c>
      <c r="J14" s="191">
        <v>0</v>
      </c>
      <c r="K14" s="191">
        <v>0</v>
      </c>
      <c r="L14" s="191">
        <v>0</v>
      </c>
      <c r="M14" s="191">
        <v>0</v>
      </c>
      <c r="N14" s="191">
        <v>0</v>
      </c>
      <c r="O14" s="191">
        <v>27</v>
      </c>
      <c r="P14" s="191">
        <v>1</v>
      </c>
      <c r="Q14" s="191">
        <v>11</v>
      </c>
      <c r="R14" s="191">
        <v>0</v>
      </c>
      <c r="S14" s="191">
        <v>29</v>
      </c>
      <c r="T14" s="191">
        <v>2</v>
      </c>
      <c r="U14" s="191">
        <v>82</v>
      </c>
      <c r="V14" s="192">
        <v>6</v>
      </c>
      <c r="W14" s="1"/>
      <c r="X14" s="165"/>
      <c r="Y14" s="468"/>
      <c r="Z14" s="427"/>
      <c r="AA14" s="427"/>
      <c r="AB14" s="427"/>
      <c r="AC14" s="427"/>
      <c r="AD14" s="427"/>
      <c r="AE14" s="427"/>
      <c r="AF14" s="427"/>
      <c r="AG14" s="427"/>
      <c r="AH14" s="427"/>
      <c r="AI14" s="427"/>
      <c r="AJ14" s="427"/>
      <c r="AK14" s="427"/>
      <c r="AL14" s="427"/>
      <c r="AM14" s="427"/>
      <c r="AN14" s="427"/>
      <c r="AO14" s="427"/>
      <c r="AP14" s="427"/>
      <c r="AQ14" s="427"/>
      <c r="AR14" s="466"/>
      <c r="AS14" s="468"/>
      <c r="AT14" s="466"/>
      <c r="AU14" s="466"/>
      <c r="AV14" s="466"/>
      <c r="AW14" s="466"/>
      <c r="AX14" s="466"/>
      <c r="AY14" s="466"/>
      <c r="AZ14" s="466"/>
      <c r="BA14" s="466"/>
      <c r="BB14" s="466"/>
      <c r="BC14" s="466"/>
      <c r="BD14" s="466"/>
      <c r="BE14" s="466"/>
      <c r="BF14" s="466"/>
      <c r="BG14" s="466"/>
      <c r="BH14" s="466"/>
      <c r="BI14" s="466"/>
      <c r="BJ14" s="466"/>
      <c r="BK14" s="466"/>
    </row>
    <row r="15" spans="1:65" ht="21" customHeight="1" x14ac:dyDescent="0.25">
      <c r="A15" s="193"/>
      <c r="B15" s="194" t="s">
        <v>116</v>
      </c>
      <c r="C15" s="574">
        <v>0</v>
      </c>
      <c r="D15" s="574">
        <v>0</v>
      </c>
      <c r="E15" s="574">
        <v>9</v>
      </c>
      <c r="F15" s="574">
        <v>0</v>
      </c>
      <c r="G15" s="574">
        <v>5</v>
      </c>
      <c r="H15" s="574">
        <v>3</v>
      </c>
      <c r="I15" s="574">
        <v>0</v>
      </c>
      <c r="J15" s="574">
        <v>0</v>
      </c>
      <c r="K15" s="574">
        <v>0</v>
      </c>
      <c r="L15" s="574">
        <v>0</v>
      </c>
      <c r="M15" s="574">
        <v>0</v>
      </c>
      <c r="N15" s="574">
        <v>0</v>
      </c>
      <c r="O15" s="574">
        <v>0</v>
      </c>
      <c r="P15" s="574">
        <v>0</v>
      </c>
      <c r="Q15" s="574">
        <v>0</v>
      </c>
      <c r="R15" s="574">
        <v>0</v>
      </c>
      <c r="S15" s="574">
        <v>0</v>
      </c>
      <c r="T15" s="574">
        <v>0</v>
      </c>
      <c r="U15" s="574">
        <v>14</v>
      </c>
      <c r="V15" s="187">
        <v>3</v>
      </c>
      <c r="W15" s="1"/>
      <c r="X15" s="189"/>
      <c r="Y15" s="467"/>
      <c r="Z15" s="427"/>
      <c r="AA15" s="427"/>
      <c r="AB15" s="427"/>
      <c r="AC15" s="427"/>
      <c r="AD15" s="427"/>
      <c r="AE15" s="427"/>
      <c r="AF15" s="427"/>
      <c r="AG15" s="427"/>
      <c r="AH15" s="427"/>
      <c r="AI15" s="427"/>
      <c r="AJ15" s="427"/>
      <c r="AK15" s="427"/>
      <c r="AL15" s="427"/>
      <c r="AM15" s="427"/>
      <c r="AN15" s="427"/>
      <c r="AO15" s="427"/>
      <c r="AP15" s="427"/>
      <c r="AQ15" s="427"/>
      <c r="AR15" s="466"/>
      <c r="AS15" s="467"/>
      <c r="AT15" s="466"/>
      <c r="AU15" s="466"/>
      <c r="AV15" s="466"/>
      <c r="AW15" s="466"/>
      <c r="AX15" s="466"/>
      <c r="AY15" s="466"/>
      <c r="AZ15" s="466"/>
      <c r="BA15" s="466"/>
      <c r="BB15" s="466"/>
      <c r="BC15" s="466"/>
      <c r="BD15" s="466"/>
      <c r="BE15" s="466"/>
      <c r="BF15" s="466"/>
      <c r="BG15" s="466"/>
      <c r="BH15" s="466"/>
      <c r="BI15" s="466"/>
      <c r="BJ15" s="466"/>
      <c r="BK15" s="466"/>
    </row>
    <row r="16" spans="1:65" s="323" customFormat="1" ht="21" customHeight="1" x14ac:dyDescent="0.25">
      <c r="A16" s="193"/>
      <c r="B16" s="194" t="s">
        <v>117</v>
      </c>
      <c r="C16" s="574">
        <v>0</v>
      </c>
      <c r="D16" s="574">
        <v>0</v>
      </c>
      <c r="E16" s="574">
        <v>0</v>
      </c>
      <c r="F16" s="574">
        <v>0</v>
      </c>
      <c r="G16" s="574">
        <v>0</v>
      </c>
      <c r="H16" s="574">
        <v>0</v>
      </c>
      <c r="I16" s="574">
        <v>0</v>
      </c>
      <c r="J16" s="574">
        <v>0</v>
      </c>
      <c r="K16" s="574">
        <v>0</v>
      </c>
      <c r="L16" s="574">
        <v>0</v>
      </c>
      <c r="M16" s="574">
        <v>0</v>
      </c>
      <c r="N16" s="574">
        <v>0</v>
      </c>
      <c r="O16" s="574">
        <v>0</v>
      </c>
      <c r="P16" s="574">
        <v>0</v>
      </c>
      <c r="Q16" s="574">
        <v>0</v>
      </c>
      <c r="R16" s="574">
        <v>0</v>
      </c>
      <c r="S16" s="574">
        <v>0</v>
      </c>
      <c r="T16" s="574">
        <v>0</v>
      </c>
      <c r="U16" s="574">
        <v>0</v>
      </c>
      <c r="V16" s="187">
        <v>0</v>
      </c>
      <c r="X16" s="189"/>
      <c r="Y16" s="467"/>
      <c r="Z16" s="427"/>
      <c r="AA16" s="427"/>
      <c r="AB16" s="427"/>
      <c r="AC16" s="427"/>
      <c r="AD16" s="427"/>
      <c r="AE16" s="427"/>
      <c r="AF16" s="427"/>
      <c r="AG16" s="427"/>
      <c r="AH16" s="427"/>
      <c r="AI16" s="427"/>
      <c r="AJ16" s="427"/>
      <c r="AK16" s="427"/>
      <c r="AL16" s="427"/>
      <c r="AM16" s="427"/>
      <c r="AN16" s="427"/>
      <c r="AO16" s="427"/>
      <c r="AP16" s="427"/>
      <c r="AQ16" s="427"/>
      <c r="AR16" s="464"/>
      <c r="AS16" s="467"/>
      <c r="AT16" s="466"/>
      <c r="AU16" s="466"/>
      <c r="AV16" s="466"/>
      <c r="AW16" s="466"/>
      <c r="AX16" s="466"/>
      <c r="AY16" s="466"/>
      <c r="AZ16" s="466"/>
      <c r="BA16" s="466"/>
      <c r="BB16" s="466"/>
      <c r="BC16" s="466"/>
      <c r="BD16" s="466"/>
      <c r="BE16" s="466"/>
      <c r="BF16" s="466"/>
      <c r="BG16" s="466"/>
      <c r="BH16" s="466"/>
      <c r="BI16" s="466"/>
      <c r="BJ16" s="466"/>
      <c r="BK16" s="466"/>
      <c r="BL16" s="464"/>
      <c r="BM16" s="464"/>
    </row>
    <row r="17" spans="1:63" ht="21" customHeight="1" x14ac:dyDescent="0.25">
      <c r="A17" s="193"/>
      <c r="B17" s="194" t="s">
        <v>118</v>
      </c>
      <c r="C17" s="574">
        <v>0</v>
      </c>
      <c r="D17" s="574">
        <v>0</v>
      </c>
      <c r="E17" s="574">
        <v>0</v>
      </c>
      <c r="F17" s="574">
        <v>0</v>
      </c>
      <c r="G17" s="574">
        <v>0</v>
      </c>
      <c r="H17" s="574">
        <v>0</v>
      </c>
      <c r="I17" s="574">
        <v>0</v>
      </c>
      <c r="J17" s="574">
        <v>0</v>
      </c>
      <c r="K17" s="574">
        <v>0</v>
      </c>
      <c r="L17" s="574">
        <v>0</v>
      </c>
      <c r="M17" s="574">
        <v>0</v>
      </c>
      <c r="N17" s="574">
        <v>0</v>
      </c>
      <c r="O17" s="574">
        <v>0</v>
      </c>
      <c r="P17" s="574">
        <v>0</v>
      </c>
      <c r="Q17" s="574">
        <v>0</v>
      </c>
      <c r="R17" s="574">
        <v>0</v>
      </c>
      <c r="S17" s="574">
        <v>0</v>
      </c>
      <c r="T17" s="574">
        <v>0</v>
      </c>
      <c r="U17" s="574">
        <v>0</v>
      </c>
      <c r="V17" s="187">
        <v>0</v>
      </c>
      <c r="W17" s="1"/>
      <c r="X17" s="189"/>
      <c r="Y17" s="467"/>
      <c r="Z17" s="427"/>
      <c r="AA17" s="427"/>
      <c r="AB17" s="427"/>
      <c r="AC17" s="427"/>
      <c r="AD17" s="427"/>
      <c r="AE17" s="427"/>
      <c r="AF17" s="427"/>
      <c r="AG17" s="427"/>
      <c r="AH17" s="427"/>
      <c r="AI17" s="427"/>
      <c r="AJ17" s="427"/>
      <c r="AK17" s="427"/>
      <c r="AL17" s="427"/>
      <c r="AM17" s="427"/>
      <c r="AN17" s="427"/>
      <c r="AO17" s="427"/>
      <c r="AP17" s="427"/>
      <c r="AQ17" s="427"/>
      <c r="AR17" s="466"/>
      <c r="AS17" s="467"/>
      <c r="AT17" s="466"/>
      <c r="AU17" s="466"/>
      <c r="AV17" s="466"/>
      <c r="AW17" s="466"/>
      <c r="AX17" s="466"/>
      <c r="AY17" s="466"/>
      <c r="AZ17" s="466"/>
      <c r="BA17" s="466"/>
      <c r="BB17" s="466"/>
      <c r="BC17" s="466"/>
      <c r="BD17" s="466"/>
      <c r="BE17" s="466"/>
      <c r="BF17" s="466"/>
      <c r="BG17" s="466"/>
      <c r="BH17" s="466"/>
      <c r="BI17" s="466"/>
      <c r="BJ17" s="466"/>
      <c r="BK17" s="466"/>
    </row>
    <row r="18" spans="1:63" ht="21" customHeight="1" x14ac:dyDescent="0.25">
      <c r="A18" s="193"/>
      <c r="B18" s="194" t="s">
        <v>119</v>
      </c>
      <c r="C18" s="574">
        <v>0</v>
      </c>
      <c r="D18" s="574">
        <v>0</v>
      </c>
      <c r="E18" s="574">
        <v>0</v>
      </c>
      <c r="F18" s="574">
        <v>0</v>
      </c>
      <c r="G18" s="574">
        <v>0</v>
      </c>
      <c r="H18" s="574">
        <v>0</v>
      </c>
      <c r="I18" s="574">
        <v>0</v>
      </c>
      <c r="J18" s="574">
        <v>0</v>
      </c>
      <c r="K18" s="574">
        <v>0</v>
      </c>
      <c r="L18" s="574">
        <v>0</v>
      </c>
      <c r="M18" s="574">
        <v>0</v>
      </c>
      <c r="N18" s="574">
        <v>0</v>
      </c>
      <c r="O18" s="574">
        <v>0</v>
      </c>
      <c r="P18" s="574">
        <v>0</v>
      </c>
      <c r="Q18" s="574">
        <v>0</v>
      </c>
      <c r="R18" s="574">
        <v>0</v>
      </c>
      <c r="S18" s="574">
        <v>0</v>
      </c>
      <c r="T18" s="574">
        <v>0</v>
      </c>
      <c r="U18" s="574">
        <v>0</v>
      </c>
      <c r="V18" s="187">
        <v>0</v>
      </c>
      <c r="W18" s="1"/>
      <c r="X18" s="189"/>
      <c r="Y18" s="467"/>
      <c r="Z18" s="427"/>
      <c r="AA18" s="427"/>
      <c r="AB18" s="427"/>
      <c r="AC18" s="427"/>
      <c r="AD18" s="427"/>
      <c r="AE18" s="427"/>
      <c r="AF18" s="427"/>
      <c r="AG18" s="427"/>
      <c r="AH18" s="427"/>
      <c r="AI18" s="427"/>
      <c r="AJ18" s="427"/>
      <c r="AK18" s="427"/>
      <c r="AL18" s="427"/>
      <c r="AM18" s="427"/>
      <c r="AN18" s="427"/>
      <c r="AO18" s="427"/>
      <c r="AP18" s="427"/>
      <c r="AQ18" s="427"/>
      <c r="AR18" s="466"/>
      <c r="AS18" s="467"/>
      <c r="AT18" s="466"/>
      <c r="AU18" s="466"/>
      <c r="AV18" s="466"/>
      <c r="AW18" s="466"/>
      <c r="AX18" s="466"/>
      <c r="AY18" s="466"/>
      <c r="AZ18" s="466"/>
      <c r="BA18" s="466"/>
      <c r="BB18" s="466"/>
      <c r="BC18" s="466"/>
      <c r="BD18" s="466"/>
      <c r="BE18" s="466"/>
      <c r="BF18" s="466"/>
      <c r="BG18" s="466"/>
      <c r="BH18" s="466"/>
      <c r="BI18" s="466"/>
      <c r="BJ18" s="466"/>
      <c r="BK18" s="466"/>
    </row>
    <row r="19" spans="1:63" ht="21" customHeight="1" x14ac:dyDescent="0.25">
      <c r="A19" s="193"/>
      <c r="B19" s="194" t="s">
        <v>120</v>
      </c>
      <c r="C19" s="574">
        <v>0</v>
      </c>
      <c r="D19" s="574">
        <v>0</v>
      </c>
      <c r="E19" s="574">
        <v>0</v>
      </c>
      <c r="F19" s="574">
        <v>0</v>
      </c>
      <c r="G19" s="574">
        <v>0</v>
      </c>
      <c r="H19" s="574">
        <v>0</v>
      </c>
      <c r="I19" s="574">
        <v>0</v>
      </c>
      <c r="J19" s="574">
        <v>0</v>
      </c>
      <c r="K19" s="574">
        <v>0</v>
      </c>
      <c r="L19" s="574">
        <v>0</v>
      </c>
      <c r="M19" s="574">
        <v>0</v>
      </c>
      <c r="N19" s="574">
        <v>0</v>
      </c>
      <c r="O19" s="574">
        <v>0</v>
      </c>
      <c r="P19" s="574">
        <v>0</v>
      </c>
      <c r="Q19" s="574">
        <v>0</v>
      </c>
      <c r="R19" s="574">
        <v>0</v>
      </c>
      <c r="S19" s="574">
        <v>0</v>
      </c>
      <c r="T19" s="574">
        <v>0</v>
      </c>
      <c r="U19" s="574">
        <v>0</v>
      </c>
      <c r="V19" s="187">
        <v>0</v>
      </c>
      <c r="W19" s="1"/>
      <c r="X19" s="189"/>
      <c r="Y19" s="467"/>
      <c r="Z19" s="427"/>
      <c r="AA19" s="427"/>
      <c r="AB19" s="427"/>
      <c r="AC19" s="427"/>
      <c r="AD19" s="427"/>
      <c r="AE19" s="427"/>
      <c r="AF19" s="427"/>
      <c r="AG19" s="427"/>
      <c r="AH19" s="427"/>
      <c r="AI19" s="427"/>
      <c r="AJ19" s="427"/>
      <c r="AK19" s="427"/>
      <c r="AL19" s="427"/>
      <c r="AM19" s="427"/>
      <c r="AN19" s="427"/>
      <c r="AO19" s="427"/>
      <c r="AP19" s="427"/>
      <c r="AQ19" s="427"/>
      <c r="AR19" s="466"/>
      <c r="AS19" s="467"/>
      <c r="AT19" s="466"/>
      <c r="AU19" s="466"/>
      <c r="AV19" s="466"/>
      <c r="AW19" s="466"/>
      <c r="AX19" s="466"/>
      <c r="AY19" s="466"/>
      <c r="AZ19" s="466"/>
      <c r="BA19" s="466"/>
      <c r="BB19" s="466"/>
      <c r="BC19" s="466"/>
      <c r="BD19" s="466"/>
      <c r="BE19" s="466"/>
      <c r="BF19" s="466"/>
      <c r="BG19" s="466"/>
      <c r="BH19" s="466"/>
      <c r="BI19" s="466"/>
      <c r="BJ19" s="466"/>
      <c r="BK19" s="466"/>
    </row>
    <row r="20" spans="1:63" ht="21" customHeight="1" x14ac:dyDescent="0.25">
      <c r="A20" s="193"/>
      <c r="B20" s="194" t="s">
        <v>121</v>
      </c>
      <c r="C20" s="574">
        <v>0</v>
      </c>
      <c r="D20" s="574">
        <v>0</v>
      </c>
      <c r="E20" s="574">
        <v>0</v>
      </c>
      <c r="F20" s="574">
        <v>0</v>
      </c>
      <c r="G20" s="574">
        <v>0</v>
      </c>
      <c r="H20" s="574">
        <v>0</v>
      </c>
      <c r="I20" s="574">
        <v>0</v>
      </c>
      <c r="J20" s="574">
        <v>0</v>
      </c>
      <c r="K20" s="574">
        <v>0</v>
      </c>
      <c r="L20" s="574">
        <v>0</v>
      </c>
      <c r="M20" s="574">
        <v>0</v>
      </c>
      <c r="N20" s="574">
        <v>0</v>
      </c>
      <c r="O20" s="574">
        <v>0</v>
      </c>
      <c r="P20" s="574">
        <v>0</v>
      </c>
      <c r="Q20" s="574">
        <v>0</v>
      </c>
      <c r="R20" s="574">
        <v>0</v>
      </c>
      <c r="S20" s="574">
        <v>0</v>
      </c>
      <c r="T20" s="574">
        <v>0</v>
      </c>
      <c r="U20" s="574">
        <v>0</v>
      </c>
      <c r="V20" s="187">
        <v>0</v>
      </c>
      <c r="W20" s="1"/>
      <c r="X20" s="189"/>
      <c r="Y20" s="467"/>
      <c r="Z20" s="427"/>
      <c r="AA20" s="427"/>
      <c r="AB20" s="427"/>
      <c r="AC20" s="427"/>
      <c r="AD20" s="427"/>
      <c r="AE20" s="427"/>
      <c r="AF20" s="427"/>
      <c r="AG20" s="427"/>
      <c r="AH20" s="427"/>
      <c r="AI20" s="427"/>
      <c r="AJ20" s="427"/>
      <c r="AK20" s="427"/>
      <c r="AL20" s="427"/>
      <c r="AM20" s="427"/>
      <c r="AN20" s="427"/>
      <c r="AO20" s="427"/>
      <c r="AP20" s="427"/>
      <c r="AQ20" s="427"/>
      <c r="AR20" s="466"/>
      <c r="AS20" s="467"/>
      <c r="AT20" s="466"/>
      <c r="AU20" s="466"/>
      <c r="AV20" s="466"/>
      <c r="AW20" s="466"/>
      <c r="AX20" s="466"/>
      <c r="AY20" s="466"/>
      <c r="AZ20" s="466"/>
      <c r="BA20" s="466"/>
      <c r="BB20" s="466"/>
      <c r="BC20" s="466"/>
      <c r="BD20" s="466"/>
      <c r="BE20" s="466"/>
      <c r="BF20" s="466"/>
      <c r="BG20" s="466"/>
      <c r="BH20" s="466"/>
      <c r="BI20" s="466"/>
      <c r="BJ20" s="466"/>
      <c r="BK20" s="466"/>
    </row>
    <row r="21" spans="1:63" ht="21" customHeight="1" x14ac:dyDescent="0.25">
      <c r="A21" s="193"/>
      <c r="B21" s="194" t="s">
        <v>122</v>
      </c>
      <c r="C21" s="574">
        <v>0</v>
      </c>
      <c r="D21" s="574">
        <v>0</v>
      </c>
      <c r="E21" s="574">
        <v>0</v>
      </c>
      <c r="F21" s="574">
        <v>0</v>
      </c>
      <c r="G21" s="574">
        <v>0</v>
      </c>
      <c r="H21" s="574">
        <v>0</v>
      </c>
      <c r="I21" s="574">
        <v>0</v>
      </c>
      <c r="J21" s="574">
        <v>0</v>
      </c>
      <c r="K21" s="574">
        <v>0</v>
      </c>
      <c r="L21" s="574">
        <v>0</v>
      </c>
      <c r="M21" s="574">
        <v>0</v>
      </c>
      <c r="N21" s="574">
        <v>0</v>
      </c>
      <c r="O21" s="574">
        <v>0</v>
      </c>
      <c r="P21" s="574">
        <v>0</v>
      </c>
      <c r="Q21" s="574">
        <v>0</v>
      </c>
      <c r="R21" s="574">
        <v>0</v>
      </c>
      <c r="S21" s="574">
        <v>0</v>
      </c>
      <c r="T21" s="574">
        <v>0</v>
      </c>
      <c r="U21" s="574">
        <v>0</v>
      </c>
      <c r="V21" s="187">
        <v>0</v>
      </c>
      <c r="W21" s="1"/>
      <c r="X21" s="189"/>
      <c r="Y21" s="467"/>
      <c r="Z21" s="427"/>
      <c r="AA21" s="427"/>
      <c r="AB21" s="427"/>
      <c r="AC21" s="427"/>
      <c r="AD21" s="427"/>
      <c r="AE21" s="427"/>
      <c r="AF21" s="427"/>
      <c r="AG21" s="427"/>
      <c r="AH21" s="427"/>
      <c r="AI21" s="427"/>
      <c r="AJ21" s="427"/>
      <c r="AK21" s="427"/>
      <c r="AL21" s="427"/>
      <c r="AM21" s="427"/>
      <c r="AN21" s="427"/>
      <c r="AO21" s="427"/>
      <c r="AP21" s="427"/>
      <c r="AQ21" s="427"/>
      <c r="AR21" s="466"/>
      <c r="AS21" s="467"/>
      <c r="AT21" s="466"/>
      <c r="AU21" s="466"/>
      <c r="AV21" s="466"/>
      <c r="AW21" s="466"/>
      <c r="AX21" s="466"/>
      <c r="AY21" s="466"/>
      <c r="AZ21" s="466"/>
      <c r="BA21" s="466"/>
      <c r="BB21" s="466"/>
      <c r="BC21" s="466"/>
      <c r="BD21" s="466"/>
      <c r="BE21" s="466"/>
      <c r="BF21" s="466"/>
      <c r="BG21" s="466"/>
      <c r="BH21" s="466"/>
      <c r="BI21" s="466"/>
      <c r="BJ21" s="466"/>
      <c r="BK21" s="466"/>
    </row>
    <row r="22" spans="1:63" ht="21" customHeight="1" x14ac:dyDescent="0.25">
      <c r="A22" s="193"/>
      <c r="B22" s="194" t="s">
        <v>123</v>
      </c>
      <c r="C22" s="574">
        <v>0</v>
      </c>
      <c r="D22" s="574">
        <v>0</v>
      </c>
      <c r="E22" s="574">
        <v>0</v>
      </c>
      <c r="F22" s="574">
        <v>0</v>
      </c>
      <c r="G22" s="574">
        <v>0</v>
      </c>
      <c r="H22" s="574">
        <v>0</v>
      </c>
      <c r="I22" s="574">
        <v>0</v>
      </c>
      <c r="J22" s="574">
        <v>0</v>
      </c>
      <c r="K22" s="574">
        <v>0</v>
      </c>
      <c r="L22" s="574">
        <v>0</v>
      </c>
      <c r="M22" s="574">
        <v>0</v>
      </c>
      <c r="N22" s="574">
        <v>0</v>
      </c>
      <c r="O22" s="574">
        <v>0</v>
      </c>
      <c r="P22" s="574">
        <v>0</v>
      </c>
      <c r="Q22" s="574">
        <v>0</v>
      </c>
      <c r="R22" s="574">
        <v>0</v>
      </c>
      <c r="S22" s="574">
        <v>0</v>
      </c>
      <c r="T22" s="574">
        <v>0</v>
      </c>
      <c r="U22" s="574">
        <v>0</v>
      </c>
      <c r="V22" s="187">
        <v>0</v>
      </c>
      <c r="W22" s="1"/>
      <c r="X22" s="189"/>
      <c r="Y22" s="467"/>
      <c r="Z22" s="427"/>
      <c r="AA22" s="427"/>
      <c r="AB22" s="427"/>
      <c r="AC22" s="427"/>
      <c r="AD22" s="427"/>
      <c r="AE22" s="427"/>
      <c r="AF22" s="427"/>
      <c r="AG22" s="427"/>
      <c r="AH22" s="427"/>
      <c r="AI22" s="427"/>
      <c r="AJ22" s="427"/>
      <c r="AK22" s="427"/>
      <c r="AL22" s="427"/>
      <c r="AM22" s="427"/>
      <c r="AN22" s="427"/>
      <c r="AO22" s="427"/>
      <c r="AP22" s="427"/>
      <c r="AQ22" s="427"/>
      <c r="AR22" s="466"/>
      <c r="AS22" s="467"/>
      <c r="AT22" s="466"/>
      <c r="AU22" s="466"/>
      <c r="AV22" s="466"/>
      <c r="AW22" s="466"/>
      <c r="AX22" s="466"/>
      <c r="AY22" s="466"/>
      <c r="AZ22" s="466"/>
      <c r="BA22" s="466"/>
      <c r="BB22" s="466"/>
      <c r="BC22" s="466"/>
      <c r="BD22" s="466"/>
      <c r="BE22" s="466"/>
      <c r="BF22" s="466"/>
      <c r="BG22" s="466"/>
      <c r="BH22" s="466"/>
      <c r="BI22" s="466"/>
      <c r="BJ22" s="466"/>
      <c r="BK22" s="466"/>
    </row>
    <row r="23" spans="1:63" ht="21" customHeight="1" x14ac:dyDescent="0.25">
      <c r="A23" s="193"/>
      <c r="B23" s="194" t="s">
        <v>124</v>
      </c>
      <c r="C23" s="574">
        <v>0</v>
      </c>
      <c r="D23" s="574">
        <v>0</v>
      </c>
      <c r="E23" s="574">
        <v>0</v>
      </c>
      <c r="F23" s="574">
        <v>0</v>
      </c>
      <c r="G23" s="574">
        <v>0</v>
      </c>
      <c r="H23" s="574">
        <v>0</v>
      </c>
      <c r="I23" s="574">
        <v>0</v>
      </c>
      <c r="J23" s="574">
        <v>0</v>
      </c>
      <c r="K23" s="574">
        <v>0</v>
      </c>
      <c r="L23" s="574">
        <v>0</v>
      </c>
      <c r="M23" s="574">
        <v>0</v>
      </c>
      <c r="N23" s="574">
        <v>0</v>
      </c>
      <c r="O23" s="574">
        <v>0</v>
      </c>
      <c r="P23" s="574">
        <v>0</v>
      </c>
      <c r="Q23" s="574">
        <v>0</v>
      </c>
      <c r="R23" s="574">
        <v>0</v>
      </c>
      <c r="S23" s="574">
        <v>0</v>
      </c>
      <c r="T23" s="574">
        <v>0</v>
      </c>
      <c r="U23" s="574">
        <v>0</v>
      </c>
      <c r="V23" s="187">
        <v>0</v>
      </c>
      <c r="W23" s="1"/>
      <c r="X23" s="189"/>
      <c r="Y23" s="467"/>
      <c r="Z23" s="427"/>
      <c r="AA23" s="427"/>
      <c r="AB23" s="427"/>
      <c r="AC23" s="427"/>
      <c r="AD23" s="427"/>
      <c r="AE23" s="427"/>
      <c r="AF23" s="427"/>
      <c r="AG23" s="427"/>
      <c r="AH23" s="427"/>
      <c r="AI23" s="427"/>
      <c r="AJ23" s="427"/>
      <c r="AK23" s="427"/>
      <c r="AL23" s="427"/>
      <c r="AM23" s="427"/>
      <c r="AN23" s="427"/>
      <c r="AO23" s="427"/>
      <c r="AP23" s="427"/>
      <c r="AQ23" s="427"/>
      <c r="AR23" s="466"/>
      <c r="AS23" s="467"/>
      <c r="AT23" s="466"/>
      <c r="AU23" s="466"/>
      <c r="AV23" s="466"/>
      <c r="AW23" s="466"/>
      <c r="AX23" s="466"/>
      <c r="AY23" s="466"/>
      <c r="AZ23" s="466"/>
      <c r="BA23" s="466"/>
      <c r="BB23" s="466"/>
      <c r="BC23" s="466"/>
      <c r="BD23" s="466"/>
      <c r="BE23" s="466"/>
      <c r="BF23" s="466"/>
      <c r="BG23" s="466"/>
      <c r="BH23" s="466"/>
      <c r="BI23" s="466"/>
      <c r="BJ23" s="466"/>
      <c r="BK23" s="466"/>
    </row>
    <row r="24" spans="1:63" ht="21" customHeight="1" x14ac:dyDescent="0.25">
      <c r="A24" s="193"/>
      <c r="B24" s="194" t="s">
        <v>125</v>
      </c>
      <c r="C24" s="574">
        <v>0</v>
      </c>
      <c r="D24" s="574">
        <v>0</v>
      </c>
      <c r="E24" s="574">
        <v>0</v>
      </c>
      <c r="F24" s="574">
        <v>0</v>
      </c>
      <c r="G24" s="574">
        <v>0</v>
      </c>
      <c r="H24" s="574">
        <v>0</v>
      </c>
      <c r="I24" s="574">
        <v>0</v>
      </c>
      <c r="J24" s="574">
        <v>0</v>
      </c>
      <c r="K24" s="574">
        <v>0</v>
      </c>
      <c r="L24" s="574">
        <v>0</v>
      </c>
      <c r="M24" s="574">
        <v>0</v>
      </c>
      <c r="N24" s="574">
        <v>0</v>
      </c>
      <c r="O24" s="574">
        <v>0</v>
      </c>
      <c r="P24" s="574">
        <v>0</v>
      </c>
      <c r="Q24" s="574">
        <v>0</v>
      </c>
      <c r="R24" s="574">
        <v>0</v>
      </c>
      <c r="S24" s="574">
        <v>0</v>
      </c>
      <c r="T24" s="574">
        <v>0</v>
      </c>
      <c r="U24" s="574">
        <v>0</v>
      </c>
      <c r="V24" s="187">
        <v>0</v>
      </c>
      <c r="W24" s="1"/>
      <c r="X24" s="189"/>
      <c r="Y24" s="467"/>
      <c r="Z24" s="427"/>
      <c r="AA24" s="427"/>
      <c r="AB24" s="427"/>
      <c r="AC24" s="427"/>
      <c r="AD24" s="427"/>
      <c r="AE24" s="427"/>
      <c r="AF24" s="427"/>
      <c r="AG24" s="427"/>
      <c r="AH24" s="427"/>
      <c r="AI24" s="427"/>
      <c r="AJ24" s="427"/>
      <c r="AK24" s="427"/>
      <c r="AL24" s="427"/>
      <c r="AM24" s="427"/>
      <c r="AN24" s="427"/>
      <c r="AO24" s="427"/>
      <c r="AP24" s="427"/>
      <c r="AQ24" s="427"/>
      <c r="AR24" s="466"/>
      <c r="AS24" s="467"/>
      <c r="AT24" s="466"/>
      <c r="AU24" s="466"/>
      <c r="AV24" s="466"/>
      <c r="AW24" s="466"/>
      <c r="AX24" s="466"/>
      <c r="AY24" s="466"/>
      <c r="AZ24" s="466"/>
      <c r="BA24" s="466"/>
      <c r="BB24" s="466"/>
      <c r="BC24" s="466"/>
      <c r="BD24" s="466"/>
      <c r="BE24" s="466"/>
      <c r="BF24" s="466"/>
      <c r="BG24" s="466"/>
      <c r="BH24" s="466"/>
      <c r="BI24" s="466"/>
      <c r="BJ24" s="466"/>
      <c r="BK24" s="466"/>
    </row>
    <row r="25" spans="1:63" ht="21" customHeight="1" x14ac:dyDescent="0.25">
      <c r="A25" s="193"/>
      <c r="B25" s="194" t="s">
        <v>126</v>
      </c>
      <c r="C25" s="574">
        <v>0</v>
      </c>
      <c r="D25" s="574">
        <v>0</v>
      </c>
      <c r="E25" s="574">
        <v>0</v>
      </c>
      <c r="F25" s="574">
        <v>0</v>
      </c>
      <c r="G25" s="574">
        <v>0</v>
      </c>
      <c r="H25" s="574">
        <v>0</v>
      </c>
      <c r="I25" s="574">
        <v>0</v>
      </c>
      <c r="J25" s="574">
        <v>0</v>
      </c>
      <c r="K25" s="574">
        <v>0</v>
      </c>
      <c r="L25" s="574">
        <v>0</v>
      </c>
      <c r="M25" s="574">
        <v>0</v>
      </c>
      <c r="N25" s="574">
        <v>0</v>
      </c>
      <c r="O25" s="574">
        <v>0</v>
      </c>
      <c r="P25" s="574">
        <v>0</v>
      </c>
      <c r="Q25" s="574">
        <v>0</v>
      </c>
      <c r="R25" s="574">
        <v>0</v>
      </c>
      <c r="S25" s="574">
        <v>0</v>
      </c>
      <c r="T25" s="574">
        <v>0</v>
      </c>
      <c r="U25" s="574">
        <v>0</v>
      </c>
      <c r="V25" s="187">
        <v>0</v>
      </c>
      <c r="W25" s="1"/>
      <c r="X25" s="189"/>
      <c r="Y25" s="467"/>
      <c r="Z25" s="427"/>
      <c r="AA25" s="427"/>
      <c r="AB25" s="427"/>
      <c r="AC25" s="427"/>
      <c r="AD25" s="427"/>
      <c r="AE25" s="427"/>
      <c r="AF25" s="427"/>
      <c r="AG25" s="427"/>
      <c r="AH25" s="427"/>
      <c r="AI25" s="427"/>
      <c r="AJ25" s="427"/>
      <c r="AK25" s="427"/>
      <c r="AL25" s="427"/>
      <c r="AM25" s="427"/>
      <c r="AN25" s="427"/>
      <c r="AO25" s="427"/>
      <c r="AP25" s="427"/>
      <c r="AQ25" s="427"/>
      <c r="AR25" s="466"/>
      <c r="AS25" s="467"/>
      <c r="AT25" s="466"/>
      <c r="AU25" s="466"/>
      <c r="AV25" s="466"/>
      <c r="AW25" s="466"/>
      <c r="AX25" s="466"/>
      <c r="AY25" s="466"/>
      <c r="AZ25" s="466"/>
      <c r="BA25" s="466"/>
      <c r="BB25" s="466"/>
      <c r="BC25" s="466"/>
      <c r="BD25" s="466"/>
      <c r="BE25" s="466"/>
      <c r="BF25" s="466"/>
      <c r="BG25" s="466"/>
      <c r="BH25" s="466"/>
      <c r="BI25" s="466"/>
      <c r="BJ25" s="466"/>
      <c r="BK25" s="466"/>
    </row>
    <row r="26" spans="1:63" ht="21" customHeight="1" x14ac:dyDescent="0.25">
      <c r="A26" s="193"/>
      <c r="B26" s="194" t="s">
        <v>127</v>
      </c>
      <c r="C26" s="574">
        <v>0</v>
      </c>
      <c r="D26" s="574">
        <v>0</v>
      </c>
      <c r="E26" s="574">
        <v>0</v>
      </c>
      <c r="F26" s="574">
        <v>0</v>
      </c>
      <c r="G26" s="574">
        <v>0</v>
      </c>
      <c r="H26" s="574">
        <v>0</v>
      </c>
      <c r="I26" s="574">
        <v>0</v>
      </c>
      <c r="J26" s="574">
        <v>0</v>
      </c>
      <c r="K26" s="574">
        <v>0</v>
      </c>
      <c r="L26" s="574">
        <v>0</v>
      </c>
      <c r="M26" s="574">
        <v>0</v>
      </c>
      <c r="N26" s="574">
        <v>0</v>
      </c>
      <c r="O26" s="574">
        <v>0</v>
      </c>
      <c r="P26" s="574">
        <v>0</v>
      </c>
      <c r="Q26" s="574">
        <v>0</v>
      </c>
      <c r="R26" s="574">
        <v>0</v>
      </c>
      <c r="S26" s="574">
        <v>0</v>
      </c>
      <c r="T26" s="574">
        <v>0</v>
      </c>
      <c r="U26" s="574">
        <v>0</v>
      </c>
      <c r="V26" s="187">
        <v>0</v>
      </c>
      <c r="W26" s="1"/>
      <c r="X26" s="189"/>
      <c r="Y26" s="467"/>
      <c r="Z26" s="427"/>
      <c r="AA26" s="427"/>
      <c r="AB26" s="427"/>
      <c r="AC26" s="427"/>
      <c r="AD26" s="427"/>
      <c r="AE26" s="427"/>
      <c r="AF26" s="427"/>
      <c r="AG26" s="427"/>
      <c r="AH26" s="427"/>
      <c r="AI26" s="427"/>
      <c r="AJ26" s="427"/>
      <c r="AK26" s="427"/>
      <c r="AL26" s="427"/>
      <c r="AM26" s="427"/>
      <c r="AN26" s="427"/>
      <c r="AO26" s="427"/>
      <c r="AP26" s="427"/>
      <c r="AQ26" s="427"/>
      <c r="AR26" s="466"/>
      <c r="AS26" s="467"/>
      <c r="AT26" s="466"/>
      <c r="AU26" s="466"/>
      <c r="AV26" s="466"/>
      <c r="AW26" s="466"/>
      <c r="AX26" s="466"/>
      <c r="AY26" s="466"/>
      <c r="AZ26" s="466"/>
      <c r="BA26" s="466"/>
      <c r="BB26" s="466"/>
      <c r="BC26" s="466"/>
      <c r="BD26" s="466"/>
      <c r="BE26" s="466"/>
      <c r="BF26" s="466"/>
      <c r="BG26" s="466"/>
      <c r="BH26" s="466"/>
      <c r="BI26" s="466"/>
      <c r="BJ26" s="466"/>
      <c r="BK26" s="466"/>
    </row>
    <row r="27" spans="1:63" ht="21" customHeight="1" x14ac:dyDescent="0.25">
      <c r="A27" s="193"/>
      <c r="B27" s="194" t="s">
        <v>128</v>
      </c>
      <c r="C27" s="574">
        <v>0</v>
      </c>
      <c r="D27" s="574">
        <v>0</v>
      </c>
      <c r="E27" s="574">
        <v>0</v>
      </c>
      <c r="F27" s="574">
        <v>0</v>
      </c>
      <c r="G27" s="574">
        <v>0</v>
      </c>
      <c r="H27" s="574">
        <v>0</v>
      </c>
      <c r="I27" s="574">
        <v>0</v>
      </c>
      <c r="J27" s="574">
        <v>0</v>
      </c>
      <c r="K27" s="574">
        <v>0</v>
      </c>
      <c r="L27" s="574">
        <v>0</v>
      </c>
      <c r="M27" s="574">
        <v>0</v>
      </c>
      <c r="N27" s="574">
        <v>0</v>
      </c>
      <c r="O27" s="574">
        <v>0</v>
      </c>
      <c r="P27" s="574">
        <v>0</v>
      </c>
      <c r="Q27" s="574">
        <v>0</v>
      </c>
      <c r="R27" s="574">
        <v>0</v>
      </c>
      <c r="S27" s="574">
        <v>0</v>
      </c>
      <c r="T27" s="574">
        <v>0</v>
      </c>
      <c r="U27" s="574">
        <v>0</v>
      </c>
      <c r="V27" s="187">
        <v>0</v>
      </c>
      <c r="W27" s="1"/>
      <c r="X27" s="189"/>
      <c r="Y27" s="467"/>
      <c r="Z27" s="427"/>
      <c r="AA27" s="427"/>
      <c r="AB27" s="427"/>
      <c r="AC27" s="427"/>
      <c r="AD27" s="427"/>
      <c r="AE27" s="427"/>
      <c r="AF27" s="427"/>
      <c r="AG27" s="427"/>
      <c r="AH27" s="427"/>
      <c r="AI27" s="427"/>
      <c r="AJ27" s="427"/>
      <c r="AK27" s="427"/>
      <c r="AL27" s="427"/>
      <c r="AM27" s="427"/>
      <c r="AN27" s="427"/>
      <c r="AO27" s="427"/>
      <c r="AP27" s="427"/>
      <c r="AQ27" s="427"/>
      <c r="AR27" s="466"/>
      <c r="AS27" s="467"/>
      <c r="AT27" s="466"/>
      <c r="AU27" s="466"/>
      <c r="AV27" s="466"/>
      <c r="AW27" s="466"/>
      <c r="AX27" s="466"/>
      <c r="AY27" s="466"/>
      <c r="AZ27" s="466"/>
      <c r="BA27" s="466"/>
      <c r="BB27" s="466"/>
      <c r="BC27" s="466"/>
      <c r="BD27" s="466"/>
      <c r="BE27" s="466"/>
      <c r="BF27" s="466"/>
      <c r="BG27" s="466"/>
      <c r="BH27" s="466"/>
      <c r="BI27" s="466"/>
      <c r="BJ27" s="466"/>
      <c r="BK27" s="466"/>
    </row>
    <row r="28" spans="1:63" ht="21" customHeight="1" x14ac:dyDescent="0.25">
      <c r="A28" s="193"/>
      <c r="B28" s="194" t="s">
        <v>129</v>
      </c>
      <c r="C28" s="574">
        <v>0</v>
      </c>
      <c r="D28" s="574">
        <v>0</v>
      </c>
      <c r="E28" s="574">
        <v>0</v>
      </c>
      <c r="F28" s="574">
        <v>0</v>
      </c>
      <c r="G28" s="574">
        <v>0</v>
      </c>
      <c r="H28" s="574">
        <v>0</v>
      </c>
      <c r="I28" s="574">
        <v>0</v>
      </c>
      <c r="J28" s="574">
        <v>0</v>
      </c>
      <c r="K28" s="574">
        <v>0</v>
      </c>
      <c r="L28" s="574">
        <v>0</v>
      </c>
      <c r="M28" s="574">
        <v>0</v>
      </c>
      <c r="N28" s="574">
        <v>0</v>
      </c>
      <c r="O28" s="574">
        <v>0</v>
      </c>
      <c r="P28" s="574">
        <v>0</v>
      </c>
      <c r="Q28" s="574">
        <v>0</v>
      </c>
      <c r="R28" s="574">
        <v>0</v>
      </c>
      <c r="S28" s="574">
        <v>0</v>
      </c>
      <c r="T28" s="574">
        <v>0</v>
      </c>
      <c r="U28" s="574">
        <v>0</v>
      </c>
      <c r="V28" s="187">
        <v>0</v>
      </c>
      <c r="W28" s="1"/>
      <c r="X28" s="189"/>
      <c r="Y28" s="467"/>
      <c r="Z28" s="427"/>
      <c r="AA28" s="427"/>
      <c r="AB28" s="427"/>
      <c r="AC28" s="427"/>
      <c r="AD28" s="427"/>
      <c r="AE28" s="427"/>
      <c r="AF28" s="427"/>
      <c r="AG28" s="427"/>
      <c r="AH28" s="427"/>
      <c r="AI28" s="427"/>
      <c r="AJ28" s="427"/>
      <c r="AK28" s="427"/>
      <c r="AL28" s="427"/>
      <c r="AM28" s="427"/>
      <c r="AN28" s="427"/>
      <c r="AO28" s="427"/>
      <c r="AP28" s="427"/>
      <c r="AQ28" s="427"/>
      <c r="AR28" s="466"/>
      <c r="AS28" s="467"/>
      <c r="AT28" s="466"/>
      <c r="AU28" s="466"/>
      <c r="AV28" s="466"/>
      <c r="AW28" s="466"/>
      <c r="AX28" s="466"/>
      <c r="AY28" s="466"/>
      <c r="AZ28" s="466"/>
      <c r="BA28" s="466"/>
      <c r="BB28" s="466"/>
      <c r="BC28" s="466"/>
      <c r="BD28" s="466"/>
      <c r="BE28" s="466"/>
      <c r="BF28" s="466"/>
      <c r="BG28" s="466"/>
      <c r="BH28" s="466"/>
      <c r="BI28" s="466"/>
      <c r="BJ28" s="466"/>
      <c r="BK28" s="466"/>
    </row>
    <row r="29" spans="1:63" ht="21" customHeight="1" x14ac:dyDescent="0.25">
      <c r="A29" s="193"/>
      <c r="B29" s="194" t="s">
        <v>130</v>
      </c>
      <c r="C29" s="574">
        <v>0</v>
      </c>
      <c r="D29" s="574">
        <v>0</v>
      </c>
      <c r="E29" s="574">
        <v>0</v>
      </c>
      <c r="F29" s="574">
        <v>0</v>
      </c>
      <c r="G29" s="574">
        <v>0</v>
      </c>
      <c r="H29" s="574">
        <v>0</v>
      </c>
      <c r="I29" s="574">
        <v>0</v>
      </c>
      <c r="J29" s="574">
        <v>0</v>
      </c>
      <c r="K29" s="574">
        <v>0</v>
      </c>
      <c r="L29" s="574">
        <v>0</v>
      </c>
      <c r="M29" s="574">
        <v>0</v>
      </c>
      <c r="N29" s="574">
        <v>0</v>
      </c>
      <c r="O29" s="574">
        <v>0</v>
      </c>
      <c r="P29" s="574">
        <v>0</v>
      </c>
      <c r="Q29" s="574">
        <v>0</v>
      </c>
      <c r="R29" s="574">
        <v>0</v>
      </c>
      <c r="S29" s="574">
        <v>0</v>
      </c>
      <c r="T29" s="574">
        <v>0</v>
      </c>
      <c r="U29" s="574">
        <v>0</v>
      </c>
      <c r="V29" s="187">
        <v>0</v>
      </c>
      <c r="W29" s="1"/>
      <c r="X29" s="189"/>
      <c r="Y29" s="467"/>
      <c r="Z29" s="427"/>
      <c r="AA29" s="427"/>
      <c r="AB29" s="427"/>
      <c r="AC29" s="427"/>
      <c r="AD29" s="427"/>
      <c r="AE29" s="427"/>
      <c r="AF29" s="427"/>
      <c r="AG29" s="427"/>
      <c r="AH29" s="427"/>
      <c r="AI29" s="427"/>
      <c r="AJ29" s="427"/>
      <c r="AK29" s="427"/>
      <c r="AL29" s="427"/>
      <c r="AM29" s="427"/>
      <c r="AN29" s="427"/>
      <c r="AO29" s="427"/>
      <c r="AP29" s="427"/>
      <c r="AQ29" s="427"/>
      <c r="AR29" s="466"/>
      <c r="AS29" s="467"/>
      <c r="AT29" s="466"/>
      <c r="AU29" s="466"/>
      <c r="AV29" s="466"/>
      <c r="AW29" s="466"/>
      <c r="AX29" s="466"/>
      <c r="AY29" s="466"/>
      <c r="AZ29" s="466"/>
      <c r="BA29" s="466"/>
      <c r="BB29" s="466"/>
      <c r="BC29" s="466"/>
      <c r="BD29" s="466"/>
      <c r="BE29" s="466"/>
      <c r="BF29" s="466"/>
      <c r="BG29" s="466"/>
      <c r="BH29" s="466"/>
      <c r="BI29" s="466"/>
      <c r="BJ29" s="466"/>
      <c r="BK29" s="466"/>
    </row>
    <row r="30" spans="1:63" ht="21" customHeight="1" x14ac:dyDescent="0.25">
      <c r="A30" s="193"/>
      <c r="B30" s="194" t="s">
        <v>131</v>
      </c>
      <c r="C30" s="574">
        <v>0</v>
      </c>
      <c r="D30" s="574">
        <v>0</v>
      </c>
      <c r="E30" s="574">
        <v>0</v>
      </c>
      <c r="F30" s="574">
        <v>0</v>
      </c>
      <c r="G30" s="574">
        <v>0</v>
      </c>
      <c r="H30" s="574">
        <v>0</v>
      </c>
      <c r="I30" s="574">
        <v>0</v>
      </c>
      <c r="J30" s="574">
        <v>0</v>
      </c>
      <c r="K30" s="574">
        <v>0</v>
      </c>
      <c r="L30" s="574">
        <v>0</v>
      </c>
      <c r="M30" s="574">
        <v>0</v>
      </c>
      <c r="N30" s="574">
        <v>0</v>
      </c>
      <c r="O30" s="574">
        <v>0</v>
      </c>
      <c r="P30" s="574">
        <v>0</v>
      </c>
      <c r="Q30" s="574">
        <v>0</v>
      </c>
      <c r="R30" s="574">
        <v>0</v>
      </c>
      <c r="S30" s="574">
        <v>0</v>
      </c>
      <c r="T30" s="574">
        <v>0</v>
      </c>
      <c r="U30" s="574">
        <v>0</v>
      </c>
      <c r="V30" s="187">
        <v>0</v>
      </c>
      <c r="W30" s="1"/>
      <c r="X30" s="189"/>
      <c r="Y30" s="467"/>
      <c r="Z30" s="427"/>
      <c r="AA30" s="427"/>
      <c r="AB30" s="427"/>
      <c r="AC30" s="427"/>
      <c r="AD30" s="427"/>
      <c r="AE30" s="427"/>
      <c r="AF30" s="427"/>
      <c r="AG30" s="427"/>
      <c r="AH30" s="427"/>
      <c r="AI30" s="427"/>
      <c r="AJ30" s="427"/>
      <c r="AK30" s="427"/>
      <c r="AL30" s="427"/>
      <c r="AM30" s="427"/>
      <c r="AN30" s="427"/>
      <c r="AO30" s="427"/>
      <c r="AP30" s="427"/>
      <c r="AQ30" s="427"/>
      <c r="AR30" s="466"/>
      <c r="AS30" s="467"/>
      <c r="AT30" s="466"/>
      <c r="AU30" s="466"/>
      <c r="AV30" s="466"/>
      <c r="AW30" s="466"/>
      <c r="AX30" s="466"/>
      <c r="AY30" s="466"/>
      <c r="AZ30" s="466"/>
      <c r="BA30" s="466"/>
      <c r="BB30" s="466"/>
      <c r="BC30" s="466"/>
      <c r="BD30" s="466"/>
      <c r="BE30" s="466"/>
      <c r="BF30" s="466"/>
      <c r="BG30" s="466"/>
      <c r="BH30" s="466"/>
      <c r="BI30" s="466"/>
      <c r="BJ30" s="466"/>
      <c r="BK30" s="466"/>
    </row>
    <row r="31" spans="1:63" ht="21" customHeight="1" x14ac:dyDescent="0.25">
      <c r="A31" s="193"/>
      <c r="B31" s="194" t="s">
        <v>132</v>
      </c>
      <c r="C31" s="574">
        <v>0</v>
      </c>
      <c r="D31" s="574">
        <v>0</v>
      </c>
      <c r="E31" s="574">
        <v>0</v>
      </c>
      <c r="F31" s="574">
        <v>0</v>
      </c>
      <c r="G31" s="574">
        <v>0</v>
      </c>
      <c r="H31" s="574">
        <v>0</v>
      </c>
      <c r="I31" s="574">
        <v>0</v>
      </c>
      <c r="J31" s="574">
        <v>0</v>
      </c>
      <c r="K31" s="574">
        <v>0</v>
      </c>
      <c r="L31" s="574">
        <v>0</v>
      </c>
      <c r="M31" s="574">
        <v>0</v>
      </c>
      <c r="N31" s="574">
        <v>0</v>
      </c>
      <c r="O31" s="574">
        <v>0</v>
      </c>
      <c r="P31" s="574">
        <v>0</v>
      </c>
      <c r="Q31" s="574">
        <v>0</v>
      </c>
      <c r="R31" s="574">
        <v>0</v>
      </c>
      <c r="S31" s="574">
        <v>0</v>
      </c>
      <c r="T31" s="574">
        <v>0</v>
      </c>
      <c r="U31" s="574">
        <v>0</v>
      </c>
      <c r="V31" s="187">
        <v>0</v>
      </c>
      <c r="W31" s="1"/>
      <c r="X31" s="189"/>
      <c r="Y31" s="467"/>
      <c r="Z31" s="427"/>
      <c r="AA31" s="427"/>
      <c r="AB31" s="427"/>
      <c r="AC31" s="427"/>
      <c r="AD31" s="427"/>
      <c r="AE31" s="427"/>
      <c r="AF31" s="427"/>
      <c r="AG31" s="427"/>
      <c r="AH31" s="427"/>
      <c r="AI31" s="427"/>
      <c r="AJ31" s="427"/>
      <c r="AK31" s="427"/>
      <c r="AL31" s="427"/>
      <c r="AM31" s="427"/>
      <c r="AN31" s="427"/>
      <c r="AO31" s="427"/>
      <c r="AP31" s="427"/>
      <c r="AQ31" s="427"/>
      <c r="AR31" s="466"/>
      <c r="AS31" s="467"/>
      <c r="AT31" s="466"/>
      <c r="AU31" s="466"/>
      <c r="AV31" s="466"/>
      <c r="AW31" s="466"/>
      <c r="AX31" s="466"/>
      <c r="AY31" s="466"/>
      <c r="AZ31" s="466"/>
      <c r="BA31" s="466"/>
      <c r="BB31" s="466"/>
      <c r="BC31" s="466"/>
      <c r="BD31" s="466"/>
      <c r="BE31" s="466"/>
      <c r="BF31" s="466"/>
      <c r="BG31" s="466"/>
      <c r="BH31" s="466"/>
      <c r="BI31" s="466"/>
      <c r="BJ31" s="466"/>
      <c r="BK31" s="466"/>
    </row>
    <row r="32" spans="1:63" ht="21" customHeight="1" x14ac:dyDescent="0.25">
      <c r="A32" s="193"/>
      <c r="B32" s="194" t="s">
        <v>133</v>
      </c>
      <c r="C32" s="574">
        <v>0</v>
      </c>
      <c r="D32" s="574">
        <v>0</v>
      </c>
      <c r="E32" s="574">
        <v>0</v>
      </c>
      <c r="F32" s="574">
        <v>0</v>
      </c>
      <c r="G32" s="574">
        <v>0</v>
      </c>
      <c r="H32" s="574">
        <v>0</v>
      </c>
      <c r="I32" s="574">
        <v>0</v>
      </c>
      <c r="J32" s="574">
        <v>0</v>
      </c>
      <c r="K32" s="574">
        <v>0</v>
      </c>
      <c r="L32" s="574">
        <v>0</v>
      </c>
      <c r="M32" s="574">
        <v>0</v>
      </c>
      <c r="N32" s="574">
        <v>0</v>
      </c>
      <c r="O32" s="574">
        <v>0</v>
      </c>
      <c r="P32" s="574">
        <v>0</v>
      </c>
      <c r="Q32" s="574">
        <v>0</v>
      </c>
      <c r="R32" s="574">
        <v>0</v>
      </c>
      <c r="S32" s="574">
        <v>0</v>
      </c>
      <c r="T32" s="574">
        <v>0</v>
      </c>
      <c r="U32" s="574">
        <v>0</v>
      </c>
      <c r="V32" s="187">
        <v>0</v>
      </c>
      <c r="W32" s="1"/>
      <c r="X32" s="189"/>
      <c r="Y32" s="467"/>
      <c r="Z32" s="427"/>
      <c r="AA32" s="427"/>
      <c r="AB32" s="427"/>
      <c r="AC32" s="427"/>
      <c r="AD32" s="427"/>
      <c r="AE32" s="427"/>
      <c r="AF32" s="427"/>
      <c r="AG32" s="427"/>
      <c r="AH32" s="427"/>
      <c r="AI32" s="427"/>
      <c r="AJ32" s="427"/>
      <c r="AK32" s="427"/>
      <c r="AL32" s="427"/>
      <c r="AM32" s="427"/>
      <c r="AN32" s="427"/>
      <c r="AO32" s="427"/>
      <c r="AP32" s="427"/>
      <c r="AQ32" s="427"/>
      <c r="AR32" s="466"/>
      <c r="AS32" s="467"/>
      <c r="AT32" s="466"/>
      <c r="AU32" s="466"/>
      <c r="AV32" s="466"/>
      <c r="AW32" s="466"/>
      <c r="AX32" s="466"/>
      <c r="AY32" s="466"/>
      <c r="AZ32" s="466"/>
      <c r="BA32" s="466"/>
      <c r="BB32" s="466"/>
      <c r="BC32" s="466"/>
      <c r="BD32" s="466"/>
      <c r="BE32" s="466"/>
      <c r="BF32" s="466"/>
      <c r="BG32" s="466"/>
      <c r="BH32" s="466"/>
      <c r="BI32" s="466"/>
      <c r="BJ32" s="466"/>
      <c r="BK32" s="466"/>
    </row>
    <row r="33" spans="1:65" ht="21" customHeight="1" x14ac:dyDescent="0.25">
      <c r="A33" s="193"/>
      <c r="B33" s="194" t="s">
        <v>134</v>
      </c>
      <c r="C33" s="574">
        <v>0</v>
      </c>
      <c r="D33" s="574">
        <v>0</v>
      </c>
      <c r="E33" s="574">
        <v>0</v>
      </c>
      <c r="F33" s="574">
        <v>0</v>
      </c>
      <c r="G33" s="574">
        <v>0</v>
      </c>
      <c r="H33" s="574">
        <v>0</v>
      </c>
      <c r="I33" s="574">
        <v>1</v>
      </c>
      <c r="J33" s="574">
        <v>0</v>
      </c>
      <c r="K33" s="574">
        <v>0</v>
      </c>
      <c r="L33" s="574">
        <v>0</v>
      </c>
      <c r="M33" s="574">
        <v>0</v>
      </c>
      <c r="N33" s="574">
        <v>0</v>
      </c>
      <c r="O33" s="574">
        <v>27</v>
      </c>
      <c r="P33" s="574">
        <v>1</v>
      </c>
      <c r="Q33" s="574">
        <v>11</v>
      </c>
      <c r="R33" s="574">
        <v>0</v>
      </c>
      <c r="S33" s="574">
        <v>29</v>
      </c>
      <c r="T33" s="574">
        <v>2</v>
      </c>
      <c r="U33" s="574">
        <v>68</v>
      </c>
      <c r="V33" s="187">
        <v>3</v>
      </c>
      <c r="W33" s="1"/>
      <c r="X33" s="189"/>
      <c r="Y33" s="467"/>
      <c r="Z33" s="427"/>
      <c r="AA33" s="427"/>
      <c r="AB33" s="427"/>
      <c r="AC33" s="427"/>
      <c r="AD33" s="427"/>
      <c r="AE33" s="427"/>
      <c r="AF33" s="427"/>
      <c r="AG33" s="427"/>
      <c r="AH33" s="427"/>
      <c r="AI33" s="427"/>
      <c r="AJ33" s="427"/>
      <c r="AK33" s="427"/>
      <c r="AL33" s="427"/>
      <c r="AM33" s="427"/>
      <c r="AN33" s="427"/>
      <c r="AO33" s="427"/>
      <c r="AP33" s="427"/>
      <c r="AQ33" s="427"/>
      <c r="AR33" s="466"/>
      <c r="AS33" s="467"/>
      <c r="AT33" s="466"/>
      <c r="AU33" s="466"/>
      <c r="AV33" s="466"/>
      <c r="AW33" s="466"/>
      <c r="AX33" s="466"/>
      <c r="AY33" s="466"/>
      <c r="AZ33" s="466"/>
      <c r="BA33" s="466"/>
      <c r="BB33" s="466"/>
      <c r="BC33" s="466"/>
      <c r="BD33" s="466"/>
      <c r="BE33" s="466"/>
      <c r="BF33" s="466"/>
      <c r="BG33" s="466"/>
      <c r="BH33" s="466"/>
      <c r="BI33" s="466"/>
      <c r="BJ33" s="466"/>
      <c r="BK33" s="466"/>
    </row>
    <row r="34" spans="1:65" ht="25.5" customHeight="1" x14ac:dyDescent="0.25">
      <c r="A34" s="181" t="s">
        <v>135</v>
      </c>
      <c r="B34" s="196" t="s">
        <v>136</v>
      </c>
      <c r="C34" s="191">
        <v>0</v>
      </c>
      <c r="D34" s="191">
        <v>0</v>
      </c>
      <c r="E34" s="191">
        <v>0</v>
      </c>
      <c r="F34" s="191">
        <v>0</v>
      </c>
      <c r="G34" s="191">
        <v>5</v>
      </c>
      <c r="H34" s="191">
        <v>0</v>
      </c>
      <c r="I34" s="191">
        <v>20</v>
      </c>
      <c r="J34" s="191">
        <v>0</v>
      </c>
      <c r="K34" s="191">
        <v>57</v>
      </c>
      <c r="L34" s="191">
        <v>0</v>
      </c>
      <c r="M34" s="191">
        <v>28</v>
      </c>
      <c r="N34" s="191">
        <v>2</v>
      </c>
      <c r="O34" s="191">
        <v>1</v>
      </c>
      <c r="P34" s="191">
        <v>0</v>
      </c>
      <c r="Q34" s="191">
        <v>0</v>
      </c>
      <c r="R34" s="191">
        <v>0</v>
      </c>
      <c r="S34" s="191">
        <v>0</v>
      </c>
      <c r="T34" s="191">
        <v>0</v>
      </c>
      <c r="U34" s="191">
        <v>111</v>
      </c>
      <c r="V34" s="192">
        <v>2</v>
      </c>
      <c r="W34" s="1"/>
      <c r="X34" s="189"/>
      <c r="Y34" s="467"/>
      <c r="Z34" s="427"/>
      <c r="AA34" s="427"/>
      <c r="AB34" s="427"/>
      <c r="AC34" s="427"/>
      <c r="AD34" s="427"/>
      <c r="AE34" s="427"/>
      <c r="AF34" s="427"/>
      <c r="AG34" s="427"/>
      <c r="AH34" s="427"/>
      <c r="AI34" s="427"/>
      <c r="AJ34" s="427"/>
      <c r="AK34" s="427"/>
      <c r="AL34" s="427"/>
      <c r="AM34" s="427"/>
      <c r="AN34" s="427"/>
      <c r="AO34" s="427"/>
      <c r="AP34" s="427"/>
      <c r="AQ34" s="427"/>
      <c r="AR34" s="466"/>
      <c r="AS34" s="467"/>
      <c r="AT34" s="466"/>
      <c r="AU34" s="466"/>
      <c r="AV34" s="466"/>
      <c r="AW34" s="466"/>
      <c r="AX34" s="466"/>
      <c r="AY34" s="466"/>
      <c r="AZ34" s="466"/>
      <c r="BA34" s="466"/>
      <c r="BB34" s="466"/>
      <c r="BC34" s="466"/>
      <c r="BD34" s="466"/>
      <c r="BE34" s="466"/>
      <c r="BF34" s="466"/>
      <c r="BG34" s="466"/>
      <c r="BH34" s="466"/>
      <c r="BI34" s="466"/>
      <c r="BJ34" s="466"/>
      <c r="BK34" s="466"/>
    </row>
    <row r="35" spans="1:65" ht="25.5" customHeight="1" x14ac:dyDescent="0.3">
      <c r="A35" s="181" t="s">
        <v>137</v>
      </c>
      <c r="B35" s="196" t="s">
        <v>138</v>
      </c>
      <c r="C35" s="191">
        <v>568</v>
      </c>
      <c r="D35" s="191">
        <v>43</v>
      </c>
      <c r="E35" s="191">
        <v>241</v>
      </c>
      <c r="F35" s="191">
        <v>22</v>
      </c>
      <c r="G35" s="191">
        <v>247</v>
      </c>
      <c r="H35" s="191">
        <v>18</v>
      </c>
      <c r="I35" s="191">
        <v>700</v>
      </c>
      <c r="J35" s="191">
        <v>37</v>
      </c>
      <c r="K35" s="191">
        <v>780</v>
      </c>
      <c r="L35" s="191">
        <v>30</v>
      </c>
      <c r="M35" s="191">
        <v>989</v>
      </c>
      <c r="N35" s="191">
        <v>27</v>
      </c>
      <c r="O35" s="191">
        <v>1852</v>
      </c>
      <c r="P35" s="191">
        <v>92</v>
      </c>
      <c r="Q35" s="191">
        <v>463</v>
      </c>
      <c r="R35" s="191">
        <v>46</v>
      </c>
      <c r="S35" s="191">
        <v>0</v>
      </c>
      <c r="T35" s="191">
        <v>0</v>
      </c>
      <c r="U35" s="191">
        <v>5840</v>
      </c>
      <c r="V35" s="192">
        <v>315</v>
      </c>
      <c r="W35" s="1"/>
      <c r="X35" s="126"/>
      <c r="Y35" s="468"/>
      <c r="Z35" s="427"/>
      <c r="AA35" s="427"/>
      <c r="AB35" s="427"/>
      <c r="AC35" s="427"/>
      <c r="AD35" s="427"/>
      <c r="AE35" s="427"/>
      <c r="AF35" s="427"/>
      <c r="AG35" s="427"/>
      <c r="AH35" s="427"/>
      <c r="AI35" s="427"/>
      <c r="AJ35" s="427"/>
      <c r="AK35" s="427"/>
      <c r="AL35" s="427"/>
      <c r="AM35" s="427"/>
      <c r="AN35" s="427"/>
      <c r="AO35" s="427"/>
      <c r="AP35" s="427"/>
      <c r="AQ35" s="427"/>
      <c r="AR35" s="466"/>
      <c r="AS35" s="468"/>
      <c r="AT35" s="466"/>
      <c r="AU35" s="466"/>
      <c r="AV35" s="466"/>
      <c r="AW35" s="466"/>
      <c r="AX35" s="466"/>
      <c r="AY35" s="466"/>
      <c r="AZ35" s="466"/>
      <c r="BA35" s="466"/>
      <c r="BB35" s="466"/>
      <c r="BC35" s="466"/>
      <c r="BD35" s="466"/>
      <c r="BE35" s="466"/>
      <c r="BF35" s="466"/>
      <c r="BG35" s="466"/>
      <c r="BH35" s="466"/>
      <c r="BI35" s="466"/>
      <c r="BJ35" s="466"/>
      <c r="BK35" s="466"/>
    </row>
    <row r="36" spans="1:65" ht="21" customHeight="1" x14ac:dyDescent="0.25">
      <c r="A36" s="181"/>
      <c r="B36" s="197" t="s">
        <v>139</v>
      </c>
      <c r="C36" s="574">
        <v>4</v>
      </c>
      <c r="D36" s="574">
        <v>0</v>
      </c>
      <c r="E36" s="574">
        <v>16</v>
      </c>
      <c r="F36" s="574">
        <v>0</v>
      </c>
      <c r="G36" s="574">
        <v>27</v>
      </c>
      <c r="H36" s="574">
        <v>0</v>
      </c>
      <c r="I36" s="574">
        <v>182</v>
      </c>
      <c r="J36" s="574">
        <v>5</v>
      </c>
      <c r="K36" s="574">
        <v>131</v>
      </c>
      <c r="L36" s="574">
        <v>5</v>
      </c>
      <c r="M36" s="574">
        <v>104</v>
      </c>
      <c r="N36" s="574">
        <v>1</v>
      </c>
      <c r="O36" s="574">
        <v>154</v>
      </c>
      <c r="P36" s="574">
        <v>7</v>
      </c>
      <c r="Q36" s="574">
        <v>0</v>
      </c>
      <c r="R36" s="574">
        <v>0</v>
      </c>
      <c r="S36" s="574">
        <v>0</v>
      </c>
      <c r="T36" s="574">
        <v>0</v>
      </c>
      <c r="U36" s="574">
        <v>618</v>
      </c>
      <c r="V36" s="187">
        <v>18</v>
      </c>
      <c r="W36" s="1"/>
      <c r="X36" s="189"/>
      <c r="Y36" s="467"/>
      <c r="Z36" s="427"/>
      <c r="AA36" s="427"/>
      <c r="AB36" s="427"/>
      <c r="AC36" s="427"/>
      <c r="AD36" s="427"/>
      <c r="AE36" s="427"/>
      <c r="AF36" s="427"/>
      <c r="AG36" s="427"/>
      <c r="AH36" s="427"/>
      <c r="AI36" s="427"/>
      <c r="AJ36" s="427"/>
      <c r="AK36" s="427"/>
      <c r="AL36" s="427"/>
      <c r="AM36" s="427"/>
      <c r="AN36" s="427"/>
      <c r="AO36" s="427"/>
      <c r="AP36" s="427"/>
      <c r="AQ36" s="427"/>
      <c r="AR36" s="466"/>
      <c r="AS36" s="467"/>
      <c r="AT36" s="466"/>
      <c r="AU36" s="466"/>
      <c r="AV36" s="466"/>
      <c r="AW36" s="466"/>
      <c r="AX36" s="466"/>
      <c r="AY36" s="466"/>
      <c r="AZ36" s="466"/>
      <c r="BA36" s="466"/>
      <c r="BB36" s="466"/>
      <c r="BC36" s="466"/>
      <c r="BD36" s="466"/>
      <c r="BE36" s="466"/>
      <c r="BF36" s="466"/>
      <c r="BG36" s="466"/>
      <c r="BH36" s="466"/>
      <c r="BI36" s="466"/>
      <c r="BJ36" s="466"/>
      <c r="BK36" s="466"/>
    </row>
    <row r="37" spans="1:65" ht="30" customHeight="1" x14ac:dyDescent="0.25">
      <c r="A37" s="181"/>
      <c r="B37" s="197" t="s">
        <v>140</v>
      </c>
      <c r="C37" s="574">
        <v>564</v>
      </c>
      <c r="D37" s="574">
        <v>43</v>
      </c>
      <c r="E37" s="574">
        <v>225</v>
      </c>
      <c r="F37" s="574">
        <v>22</v>
      </c>
      <c r="G37" s="574">
        <v>220</v>
      </c>
      <c r="H37" s="574">
        <v>18</v>
      </c>
      <c r="I37" s="574">
        <v>518</v>
      </c>
      <c r="J37" s="574">
        <v>32</v>
      </c>
      <c r="K37" s="574">
        <v>649</v>
      </c>
      <c r="L37" s="574">
        <v>25</v>
      </c>
      <c r="M37" s="574">
        <v>885</v>
      </c>
      <c r="N37" s="574">
        <v>26</v>
      </c>
      <c r="O37" s="574">
        <v>1698</v>
      </c>
      <c r="P37" s="574">
        <v>85</v>
      </c>
      <c r="Q37" s="574">
        <v>463</v>
      </c>
      <c r="R37" s="574">
        <v>46</v>
      </c>
      <c r="S37" s="574">
        <v>0</v>
      </c>
      <c r="T37" s="574">
        <v>0</v>
      </c>
      <c r="U37" s="574">
        <v>5222</v>
      </c>
      <c r="V37" s="187">
        <v>297</v>
      </c>
      <c r="W37" s="1"/>
      <c r="X37" s="189"/>
      <c r="Y37" s="467"/>
      <c r="Z37" s="427"/>
      <c r="AA37" s="427"/>
      <c r="AB37" s="427"/>
      <c r="AC37" s="427"/>
      <c r="AD37" s="427"/>
      <c r="AE37" s="427"/>
      <c r="AF37" s="427"/>
      <c r="AG37" s="427"/>
      <c r="AH37" s="427"/>
      <c r="AI37" s="427"/>
      <c r="AJ37" s="427"/>
      <c r="AK37" s="427"/>
      <c r="AL37" s="427"/>
      <c r="AM37" s="427"/>
      <c r="AN37" s="427"/>
      <c r="AO37" s="427"/>
      <c r="AP37" s="427"/>
      <c r="AQ37" s="427"/>
      <c r="AR37" s="466"/>
      <c r="AS37" s="467"/>
      <c r="AT37" s="466"/>
      <c r="AU37" s="466"/>
      <c r="AV37" s="466"/>
      <c r="AW37" s="466"/>
      <c r="AX37" s="466"/>
      <c r="AY37" s="466"/>
      <c r="AZ37" s="466"/>
      <c r="BA37" s="466"/>
      <c r="BB37" s="466"/>
      <c r="BC37" s="466"/>
      <c r="BD37" s="466"/>
      <c r="BE37" s="466"/>
      <c r="BF37" s="466"/>
      <c r="BG37" s="466"/>
      <c r="BH37" s="466"/>
      <c r="BI37" s="466"/>
      <c r="BJ37" s="466"/>
      <c r="BK37" s="466"/>
    </row>
    <row r="38" spans="1:65" ht="25.5" customHeight="1" x14ac:dyDescent="0.25">
      <c r="A38" s="181" t="s">
        <v>141</v>
      </c>
      <c r="B38" s="190" t="s">
        <v>142</v>
      </c>
      <c r="C38" s="191">
        <v>1</v>
      </c>
      <c r="D38" s="191">
        <v>0</v>
      </c>
      <c r="E38" s="191">
        <v>0</v>
      </c>
      <c r="F38" s="191">
        <v>0</v>
      </c>
      <c r="G38" s="191">
        <v>1</v>
      </c>
      <c r="H38" s="191">
        <v>0</v>
      </c>
      <c r="I38" s="191">
        <v>0</v>
      </c>
      <c r="J38" s="191">
        <v>0</v>
      </c>
      <c r="K38" s="191">
        <v>1</v>
      </c>
      <c r="L38" s="191">
        <v>0</v>
      </c>
      <c r="M38" s="191">
        <v>13</v>
      </c>
      <c r="N38" s="191">
        <v>0</v>
      </c>
      <c r="O38" s="191">
        <v>8</v>
      </c>
      <c r="P38" s="191">
        <v>2</v>
      </c>
      <c r="Q38" s="191">
        <v>0</v>
      </c>
      <c r="R38" s="191">
        <v>0</v>
      </c>
      <c r="S38" s="191">
        <v>0</v>
      </c>
      <c r="T38" s="191">
        <v>0</v>
      </c>
      <c r="U38" s="191">
        <v>24</v>
      </c>
      <c r="V38" s="192">
        <v>2</v>
      </c>
      <c r="W38" s="1"/>
      <c r="X38" s="189"/>
      <c r="Y38" s="467"/>
      <c r="Z38" s="427"/>
      <c r="AA38" s="427"/>
      <c r="AB38" s="427"/>
      <c r="AC38" s="427"/>
      <c r="AD38" s="427"/>
      <c r="AE38" s="427"/>
      <c r="AF38" s="427"/>
      <c r="AG38" s="427"/>
      <c r="AH38" s="427"/>
      <c r="AI38" s="427"/>
      <c r="AJ38" s="427"/>
      <c r="AK38" s="427"/>
      <c r="AL38" s="427"/>
      <c r="AM38" s="427"/>
      <c r="AN38" s="427"/>
      <c r="AO38" s="427"/>
      <c r="AP38" s="427"/>
      <c r="AQ38" s="427"/>
      <c r="AR38" s="466"/>
      <c r="AS38" s="467"/>
      <c r="AT38" s="466"/>
      <c r="AU38" s="466"/>
      <c r="AV38" s="466"/>
      <c r="AW38" s="466"/>
      <c r="AX38" s="466"/>
      <c r="AY38" s="466"/>
      <c r="AZ38" s="466"/>
      <c r="BA38" s="466"/>
      <c r="BB38" s="466"/>
      <c r="BC38" s="466"/>
      <c r="BD38" s="466"/>
      <c r="BE38" s="466"/>
      <c r="BF38" s="466"/>
      <c r="BG38" s="466"/>
      <c r="BH38" s="466"/>
      <c r="BI38" s="466"/>
      <c r="BJ38" s="466"/>
      <c r="BK38" s="466"/>
    </row>
    <row r="39" spans="1:65" s="349" customFormat="1" ht="25.5" customHeight="1" x14ac:dyDescent="0.3">
      <c r="A39" s="181" t="s">
        <v>143</v>
      </c>
      <c r="B39" s="196" t="s">
        <v>144</v>
      </c>
      <c r="C39" s="191">
        <v>0</v>
      </c>
      <c r="D39" s="191">
        <v>0</v>
      </c>
      <c r="E39" s="191">
        <v>0</v>
      </c>
      <c r="F39" s="191">
        <v>0</v>
      </c>
      <c r="G39" s="191">
        <v>0</v>
      </c>
      <c r="H39" s="191">
        <v>0</v>
      </c>
      <c r="I39" s="191">
        <v>0</v>
      </c>
      <c r="J39" s="191">
        <v>0</v>
      </c>
      <c r="K39" s="191">
        <v>0</v>
      </c>
      <c r="L39" s="191">
        <v>0</v>
      </c>
      <c r="M39" s="191">
        <v>0</v>
      </c>
      <c r="N39" s="191">
        <v>0</v>
      </c>
      <c r="O39" s="191">
        <v>0</v>
      </c>
      <c r="P39" s="191">
        <v>0</v>
      </c>
      <c r="Q39" s="191">
        <v>0</v>
      </c>
      <c r="R39" s="191">
        <v>0</v>
      </c>
      <c r="S39" s="191">
        <v>0</v>
      </c>
      <c r="T39" s="191">
        <v>0</v>
      </c>
      <c r="U39" s="191">
        <v>0</v>
      </c>
      <c r="V39" s="192">
        <v>0</v>
      </c>
      <c r="X39" s="154"/>
      <c r="Y39" s="468"/>
      <c r="Z39" s="427"/>
      <c r="AA39" s="427"/>
      <c r="AB39" s="427"/>
      <c r="AC39" s="427"/>
      <c r="AD39" s="427"/>
      <c r="AE39" s="427"/>
      <c r="AF39" s="427"/>
      <c r="AG39" s="427"/>
      <c r="AH39" s="427"/>
      <c r="AI39" s="427"/>
      <c r="AJ39" s="427"/>
      <c r="AK39" s="427"/>
      <c r="AL39" s="427"/>
      <c r="AM39" s="427"/>
      <c r="AN39" s="427"/>
      <c r="AO39" s="427"/>
      <c r="AP39" s="427"/>
      <c r="AQ39" s="427"/>
      <c r="AR39" s="466"/>
      <c r="AS39" s="468"/>
      <c r="AT39" s="466"/>
      <c r="AU39" s="466"/>
      <c r="AV39" s="466"/>
      <c r="AW39" s="466"/>
      <c r="AX39" s="466"/>
      <c r="AY39" s="466"/>
      <c r="AZ39" s="466"/>
      <c r="BA39" s="466"/>
      <c r="BB39" s="466"/>
      <c r="BC39" s="466"/>
      <c r="BD39" s="466"/>
      <c r="BE39" s="466"/>
      <c r="BF39" s="466"/>
      <c r="BG39" s="466"/>
      <c r="BH39" s="466"/>
      <c r="BI39" s="466"/>
      <c r="BJ39" s="466"/>
      <c r="BK39" s="466"/>
      <c r="BL39" s="489"/>
      <c r="BM39" s="489"/>
    </row>
    <row r="40" spans="1:65" ht="30" customHeight="1" x14ac:dyDescent="0.25">
      <c r="A40" s="181"/>
      <c r="B40" s="197" t="s">
        <v>145</v>
      </c>
      <c r="C40" s="574">
        <v>0</v>
      </c>
      <c r="D40" s="574">
        <v>0</v>
      </c>
      <c r="E40" s="574">
        <v>0</v>
      </c>
      <c r="F40" s="574">
        <v>0</v>
      </c>
      <c r="G40" s="574">
        <v>0</v>
      </c>
      <c r="H40" s="574">
        <v>0</v>
      </c>
      <c r="I40" s="574">
        <v>0</v>
      </c>
      <c r="J40" s="574">
        <v>0</v>
      </c>
      <c r="K40" s="574">
        <v>0</v>
      </c>
      <c r="L40" s="574">
        <v>0</v>
      </c>
      <c r="M40" s="574">
        <v>0</v>
      </c>
      <c r="N40" s="574">
        <v>0</v>
      </c>
      <c r="O40" s="574">
        <v>0</v>
      </c>
      <c r="P40" s="574">
        <v>0</v>
      </c>
      <c r="Q40" s="574">
        <v>0</v>
      </c>
      <c r="R40" s="574">
        <v>0</v>
      </c>
      <c r="S40" s="574">
        <v>0</v>
      </c>
      <c r="T40" s="574">
        <v>0</v>
      </c>
      <c r="U40" s="574">
        <v>0</v>
      </c>
      <c r="V40" s="187">
        <v>0</v>
      </c>
      <c r="W40" s="1"/>
      <c r="X40" s="189"/>
      <c r="Y40" s="467"/>
      <c r="Z40" s="427"/>
      <c r="AA40" s="427"/>
      <c r="AB40" s="427"/>
      <c r="AC40" s="427"/>
      <c r="AD40" s="427"/>
      <c r="AE40" s="427"/>
      <c r="AF40" s="427"/>
      <c r="AG40" s="427"/>
      <c r="AH40" s="427"/>
      <c r="AI40" s="427"/>
      <c r="AJ40" s="427"/>
      <c r="AK40" s="427"/>
      <c r="AL40" s="427"/>
      <c r="AM40" s="427"/>
      <c r="AN40" s="427"/>
      <c r="AO40" s="427"/>
      <c r="AP40" s="427"/>
      <c r="AQ40" s="427"/>
      <c r="AR40" s="466"/>
      <c r="AS40" s="467"/>
      <c r="AT40" s="466"/>
      <c r="AU40" s="466"/>
      <c r="AV40" s="466"/>
      <c r="AW40" s="466"/>
      <c r="AX40" s="466"/>
      <c r="AY40" s="466"/>
      <c r="AZ40" s="466"/>
      <c r="BA40" s="466"/>
      <c r="BB40" s="466"/>
      <c r="BC40" s="466"/>
      <c r="BD40" s="466"/>
      <c r="BE40" s="466"/>
      <c r="BF40" s="466"/>
      <c r="BG40" s="466"/>
      <c r="BH40" s="466"/>
      <c r="BI40" s="466"/>
      <c r="BJ40" s="466"/>
      <c r="BK40" s="466"/>
    </row>
    <row r="41" spans="1:65" ht="21" customHeight="1" x14ac:dyDescent="0.25">
      <c r="A41" s="181"/>
      <c r="B41" s="197" t="s">
        <v>146</v>
      </c>
      <c r="C41" s="574">
        <v>0</v>
      </c>
      <c r="D41" s="574">
        <v>0</v>
      </c>
      <c r="E41" s="574">
        <v>0</v>
      </c>
      <c r="F41" s="574">
        <v>0</v>
      </c>
      <c r="G41" s="574">
        <v>0</v>
      </c>
      <c r="H41" s="574">
        <v>0</v>
      </c>
      <c r="I41" s="574">
        <v>0</v>
      </c>
      <c r="J41" s="574">
        <v>0</v>
      </c>
      <c r="K41" s="574">
        <v>0</v>
      </c>
      <c r="L41" s="574">
        <v>0</v>
      </c>
      <c r="M41" s="574">
        <v>0</v>
      </c>
      <c r="N41" s="574">
        <v>0</v>
      </c>
      <c r="O41" s="574">
        <v>0</v>
      </c>
      <c r="P41" s="574">
        <v>0</v>
      </c>
      <c r="Q41" s="574">
        <v>0</v>
      </c>
      <c r="R41" s="574">
        <v>0</v>
      </c>
      <c r="S41" s="574">
        <v>0</v>
      </c>
      <c r="T41" s="574">
        <v>0</v>
      </c>
      <c r="U41" s="574">
        <v>0</v>
      </c>
      <c r="V41" s="187">
        <v>0</v>
      </c>
      <c r="W41" s="1"/>
      <c r="X41" s="189"/>
      <c r="Y41" s="467"/>
      <c r="Z41" s="427"/>
      <c r="AA41" s="427"/>
      <c r="AB41" s="427"/>
      <c r="AC41" s="427"/>
      <c r="AD41" s="427"/>
      <c r="AE41" s="427"/>
      <c r="AF41" s="427"/>
      <c r="AG41" s="427"/>
      <c r="AH41" s="427"/>
      <c r="AI41" s="427"/>
      <c r="AJ41" s="427"/>
      <c r="AK41" s="427"/>
      <c r="AL41" s="427"/>
      <c r="AM41" s="427"/>
      <c r="AN41" s="427"/>
      <c r="AO41" s="427"/>
      <c r="AP41" s="427"/>
      <c r="AQ41" s="427"/>
      <c r="AR41" s="466"/>
      <c r="AS41" s="467"/>
      <c r="AT41" s="466"/>
      <c r="AU41" s="466"/>
      <c r="AV41" s="466"/>
      <c r="AW41" s="466"/>
      <c r="AX41" s="466"/>
      <c r="AY41" s="466"/>
      <c r="AZ41" s="466"/>
      <c r="BA41" s="466"/>
      <c r="BB41" s="466"/>
      <c r="BC41" s="466"/>
      <c r="BD41" s="466"/>
      <c r="BE41" s="466"/>
      <c r="BF41" s="466"/>
      <c r="BG41" s="466"/>
      <c r="BH41" s="466"/>
      <c r="BI41" s="466"/>
      <c r="BJ41" s="466"/>
      <c r="BK41" s="466"/>
    </row>
    <row r="42" spans="1:65" ht="21" customHeight="1" x14ac:dyDescent="0.25">
      <c r="A42" s="181"/>
      <c r="B42" s="197" t="s">
        <v>147</v>
      </c>
      <c r="C42" s="574">
        <v>0</v>
      </c>
      <c r="D42" s="574">
        <v>0</v>
      </c>
      <c r="E42" s="574">
        <v>0</v>
      </c>
      <c r="F42" s="574">
        <v>0</v>
      </c>
      <c r="G42" s="574">
        <v>0</v>
      </c>
      <c r="H42" s="574">
        <v>0</v>
      </c>
      <c r="I42" s="574">
        <v>0</v>
      </c>
      <c r="J42" s="574">
        <v>0</v>
      </c>
      <c r="K42" s="574">
        <v>0</v>
      </c>
      <c r="L42" s="574">
        <v>0</v>
      </c>
      <c r="M42" s="574">
        <v>0</v>
      </c>
      <c r="N42" s="574">
        <v>0</v>
      </c>
      <c r="O42" s="574">
        <v>0</v>
      </c>
      <c r="P42" s="574">
        <v>0</v>
      </c>
      <c r="Q42" s="574">
        <v>0</v>
      </c>
      <c r="R42" s="574">
        <v>0</v>
      </c>
      <c r="S42" s="574">
        <v>0</v>
      </c>
      <c r="T42" s="574">
        <v>0</v>
      </c>
      <c r="U42" s="574">
        <v>0</v>
      </c>
      <c r="V42" s="187">
        <v>0</v>
      </c>
      <c r="W42" s="1"/>
      <c r="X42" s="189"/>
      <c r="Y42" s="467"/>
      <c r="Z42" s="427"/>
      <c r="AA42" s="427"/>
      <c r="AB42" s="427"/>
      <c r="AC42" s="427"/>
      <c r="AD42" s="427"/>
      <c r="AE42" s="427"/>
      <c r="AF42" s="427"/>
      <c r="AG42" s="427"/>
      <c r="AH42" s="427"/>
      <c r="AI42" s="427"/>
      <c r="AJ42" s="427"/>
      <c r="AK42" s="427"/>
      <c r="AL42" s="427"/>
      <c r="AM42" s="427"/>
      <c r="AN42" s="427"/>
      <c r="AO42" s="427"/>
      <c r="AP42" s="427"/>
      <c r="AQ42" s="427"/>
      <c r="AR42" s="466"/>
      <c r="AS42" s="467"/>
      <c r="AT42" s="466"/>
      <c r="AU42" s="466"/>
      <c r="AV42" s="466"/>
      <c r="AW42" s="466"/>
      <c r="AX42" s="466"/>
      <c r="AY42" s="466"/>
      <c r="AZ42" s="466"/>
      <c r="BA42" s="466"/>
      <c r="BB42" s="466"/>
      <c r="BC42" s="466"/>
      <c r="BD42" s="466"/>
      <c r="BE42" s="466"/>
      <c r="BF42" s="466"/>
      <c r="BG42" s="466"/>
      <c r="BH42" s="466"/>
      <c r="BI42" s="466"/>
      <c r="BJ42" s="466"/>
      <c r="BK42" s="466"/>
    </row>
    <row r="43" spans="1:65" ht="25.5" customHeight="1" x14ac:dyDescent="0.3">
      <c r="A43" s="181" t="s">
        <v>148</v>
      </c>
      <c r="B43" s="190" t="s">
        <v>149</v>
      </c>
      <c r="C43" s="191">
        <v>1</v>
      </c>
      <c r="D43" s="191">
        <v>24</v>
      </c>
      <c r="E43" s="191">
        <v>56</v>
      </c>
      <c r="F43" s="191">
        <v>15</v>
      </c>
      <c r="G43" s="191">
        <v>134</v>
      </c>
      <c r="H43" s="191">
        <v>26</v>
      </c>
      <c r="I43" s="191">
        <v>728</v>
      </c>
      <c r="J43" s="191">
        <v>133</v>
      </c>
      <c r="K43" s="191">
        <v>1425</v>
      </c>
      <c r="L43" s="191">
        <v>227</v>
      </c>
      <c r="M43" s="191">
        <v>2708</v>
      </c>
      <c r="N43" s="191">
        <v>416</v>
      </c>
      <c r="O43" s="191">
        <v>3875</v>
      </c>
      <c r="P43" s="191">
        <v>491</v>
      </c>
      <c r="Q43" s="191">
        <v>1676</v>
      </c>
      <c r="R43" s="191">
        <v>214</v>
      </c>
      <c r="S43" s="191">
        <v>6121</v>
      </c>
      <c r="T43" s="191">
        <v>470</v>
      </c>
      <c r="U43" s="191">
        <v>16724</v>
      </c>
      <c r="V43" s="192">
        <v>2016</v>
      </c>
      <c r="W43" s="1"/>
      <c r="X43" s="195"/>
      <c r="Y43" s="468"/>
      <c r="Z43" s="427"/>
      <c r="AA43" s="427"/>
      <c r="AB43" s="427"/>
      <c r="AC43" s="427"/>
      <c r="AD43" s="427"/>
      <c r="AE43" s="427"/>
      <c r="AF43" s="427"/>
      <c r="AG43" s="427"/>
      <c r="AH43" s="427"/>
      <c r="AI43" s="427"/>
      <c r="AJ43" s="427"/>
      <c r="AK43" s="427"/>
      <c r="AL43" s="427"/>
      <c r="AM43" s="427"/>
      <c r="AN43" s="427"/>
      <c r="AO43" s="427"/>
      <c r="AP43" s="427"/>
      <c r="AQ43" s="427"/>
      <c r="AR43" s="466"/>
      <c r="AS43" s="468"/>
      <c r="AT43" s="466"/>
      <c r="AU43" s="466"/>
      <c r="AV43" s="466"/>
      <c r="AW43" s="466"/>
      <c r="AX43" s="466"/>
      <c r="AY43" s="466"/>
      <c r="AZ43" s="466"/>
      <c r="BA43" s="466"/>
      <c r="BB43" s="466"/>
      <c r="BC43" s="466"/>
      <c r="BD43" s="466"/>
      <c r="BE43" s="466"/>
      <c r="BF43" s="466"/>
      <c r="BG43" s="466"/>
      <c r="BH43" s="466"/>
      <c r="BI43" s="466"/>
      <c r="BJ43" s="466"/>
      <c r="BK43" s="466"/>
    </row>
    <row r="44" spans="1:65" ht="21" customHeight="1" x14ac:dyDescent="0.25">
      <c r="A44" s="181"/>
      <c r="B44" s="185" t="s">
        <v>150</v>
      </c>
      <c r="C44" s="574">
        <v>1</v>
      </c>
      <c r="D44" s="574">
        <v>1</v>
      </c>
      <c r="E44" s="574">
        <v>55</v>
      </c>
      <c r="F44" s="574">
        <v>5</v>
      </c>
      <c r="G44" s="574">
        <v>131</v>
      </c>
      <c r="H44" s="574">
        <v>22</v>
      </c>
      <c r="I44" s="574">
        <v>726</v>
      </c>
      <c r="J44" s="574">
        <v>110</v>
      </c>
      <c r="K44" s="574">
        <v>1420</v>
      </c>
      <c r="L44" s="574">
        <v>204</v>
      </c>
      <c r="M44" s="574">
        <v>2679</v>
      </c>
      <c r="N44" s="574">
        <v>376</v>
      </c>
      <c r="O44" s="574">
        <v>3861</v>
      </c>
      <c r="P44" s="574">
        <v>468</v>
      </c>
      <c r="Q44" s="574">
        <v>1671</v>
      </c>
      <c r="R44" s="574">
        <v>182</v>
      </c>
      <c r="S44" s="574">
        <v>6113</v>
      </c>
      <c r="T44" s="574">
        <v>459</v>
      </c>
      <c r="U44" s="574">
        <v>16657</v>
      </c>
      <c r="V44" s="187">
        <v>1827</v>
      </c>
      <c r="W44" s="1"/>
      <c r="X44" s="189"/>
      <c r="Y44" s="467"/>
      <c r="Z44" s="427"/>
      <c r="AA44" s="427"/>
      <c r="AB44" s="427"/>
      <c r="AC44" s="427"/>
      <c r="AD44" s="427"/>
      <c r="AE44" s="427"/>
      <c r="AF44" s="427"/>
      <c r="AG44" s="427"/>
      <c r="AH44" s="427"/>
      <c r="AI44" s="427"/>
      <c r="AJ44" s="427"/>
      <c r="AK44" s="427"/>
      <c r="AL44" s="427"/>
      <c r="AM44" s="427"/>
      <c r="AN44" s="427"/>
      <c r="AO44" s="427"/>
      <c r="AP44" s="427"/>
      <c r="AQ44" s="427"/>
      <c r="AR44" s="466"/>
      <c r="AS44" s="467"/>
      <c r="AT44" s="466"/>
      <c r="AU44" s="466"/>
      <c r="AV44" s="466"/>
      <c r="AW44" s="466"/>
      <c r="AX44" s="466"/>
      <c r="AY44" s="466"/>
      <c r="AZ44" s="466"/>
      <c r="BA44" s="466"/>
      <c r="BB44" s="466"/>
      <c r="BC44" s="466"/>
      <c r="BD44" s="466"/>
      <c r="BE44" s="466"/>
      <c r="BF44" s="466"/>
      <c r="BG44" s="466"/>
      <c r="BH44" s="466"/>
      <c r="BI44" s="466"/>
      <c r="BJ44" s="466"/>
      <c r="BK44" s="466"/>
    </row>
    <row r="45" spans="1:65" s="323" customFormat="1" ht="21" customHeight="1" x14ac:dyDescent="0.25">
      <c r="A45" s="181"/>
      <c r="B45" s="185" t="s">
        <v>151</v>
      </c>
      <c r="C45" s="574">
        <v>0</v>
      </c>
      <c r="D45" s="574">
        <v>0</v>
      </c>
      <c r="E45" s="574">
        <v>1</v>
      </c>
      <c r="F45" s="574">
        <v>0</v>
      </c>
      <c r="G45" s="574">
        <v>3</v>
      </c>
      <c r="H45" s="574">
        <v>0</v>
      </c>
      <c r="I45" s="574">
        <v>2</v>
      </c>
      <c r="J45" s="574">
        <v>0</v>
      </c>
      <c r="K45" s="574">
        <v>5</v>
      </c>
      <c r="L45" s="574">
        <v>2</v>
      </c>
      <c r="M45" s="574">
        <v>28</v>
      </c>
      <c r="N45" s="574">
        <v>6</v>
      </c>
      <c r="O45" s="574">
        <v>13</v>
      </c>
      <c r="P45" s="574">
        <v>2</v>
      </c>
      <c r="Q45" s="574">
        <v>0</v>
      </c>
      <c r="R45" s="574">
        <v>0</v>
      </c>
      <c r="S45" s="574">
        <v>0</v>
      </c>
      <c r="T45" s="574">
        <v>0</v>
      </c>
      <c r="U45" s="574">
        <v>52</v>
      </c>
      <c r="V45" s="187">
        <v>10</v>
      </c>
      <c r="X45" s="189"/>
      <c r="Y45" s="467"/>
      <c r="Z45" s="427"/>
      <c r="AA45" s="427"/>
      <c r="AB45" s="427"/>
      <c r="AC45" s="427"/>
      <c r="AD45" s="427"/>
      <c r="AE45" s="427"/>
      <c r="AF45" s="427"/>
      <c r="AG45" s="427"/>
      <c r="AH45" s="427"/>
      <c r="AI45" s="427"/>
      <c r="AJ45" s="427"/>
      <c r="AK45" s="427"/>
      <c r="AL45" s="427"/>
      <c r="AM45" s="427"/>
      <c r="AN45" s="427"/>
      <c r="AO45" s="427"/>
      <c r="AP45" s="427"/>
      <c r="AQ45" s="427"/>
      <c r="AR45" s="464"/>
      <c r="AS45" s="467"/>
      <c r="AT45" s="466"/>
      <c r="AU45" s="466"/>
      <c r="AV45" s="466"/>
      <c r="AW45" s="466"/>
      <c r="AX45" s="466"/>
      <c r="AY45" s="466"/>
      <c r="AZ45" s="466"/>
      <c r="BA45" s="466"/>
      <c r="BB45" s="466"/>
      <c r="BC45" s="466"/>
      <c r="BD45" s="466"/>
      <c r="BE45" s="466"/>
      <c r="BF45" s="466"/>
      <c r="BG45" s="466"/>
      <c r="BH45" s="466"/>
      <c r="BI45" s="466"/>
      <c r="BJ45" s="466"/>
      <c r="BK45" s="466"/>
      <c r="BL45" s="464"/>
      <c r="BM45" s="464"/>
    </row>
    <row r="46" spans="1:65" s="323" customFormat="1" ht="21" customHeight="1" x14ac:dyDescent="0.25">
      <c r="A46" s="181"/>
      <c r="B46" s="185" t="s">
        <v>152</v>
      </c>
      <c r="C46" s="574">
        <v>0</v>
      </c>
      <c r="D46" s="574">
        <v>23</v>
      </c>
      <c r="E46" s="574">
        <v>0</v>
      </c>
      <c r="F46" s="574">
        <v>10</v>
      </c>
      <c r="G46" s="574">
        <v>0</v>
      </c>
      <c r="H46" s="574">
        <v>4</v>
      </c>
      <c r="I46" s="574">
        <v>0</v>
      </c>
      <c r="J46" s="574">
        <v>23</v>
      </c>
      <c r="K46" s="574">
        <v>0</v>
      </c>
      <c r="L46" s="574">
        <v>21</v>
      </c>
      <c r="M46" s="574">
        <v>1</v>
      </c>
      <c r="N46" s="574">
        <v>34</v>
      </c>
      <c r="O46" s="574">
        <v>1</v>
      </c>
      <c r="P46" s="574">
        <v>21</v>
      </c>
      <c r="Q46" s="574">
        <v>5</v>
      </c>
      <c r="R46" s="574">
        <v>32</v>
      </c>
      <c r="S46" s="574">
        <v>8</v>
      </c>
      <c r="T46" s="574">
        <v>11</v>
      </c>
      <c r="U46" s="574">
        <v>15</v>
      </c>
      <c r="V46" s="187">
        <v>179</v>
      </c>
      <c r="X46" s="189"/>
      <c r="Y46" s="467"/>
      <c r="Z46" s="427"/>
      <c r="AA46" s="427"/>
      <c r="AB46" s="427"/>
      <c r="AC46" s="427"/>
      <c r="AD46" s="427"/>
      <c r="AE46" s="427"/>
      <c r="AF46" s="427"/>
      <c r="AG46" s="427"/>
      <c r="AH46" s="427"/>
      <c r="AI46" s="427"/>
      <c r="AJ46" s="427"/>
      <c r="AK46" s="427"/>
      <c r="AL46" s="427"/>
      <c r="AM46" s="427"/>
      <c r="AN46" s="427"/>
      <c r="AO46" s="427"/>
      <c r="AP46" s="427"/>
      <c r="AQ46" s="427"/>
      <c r="AR46" s="464"/>
      <c r="AS46" s="467"/>
      <c r="AT46" s="466"/>
      <c r="AU46" s="466"/>
      <c r="AV46" s="466"/>
      <c r="AW46" s="466"/>
      <c r="AX46" s="466"/>
      <c r="AY46" s="466"/>
      <c r="AZ46" s="466"/>
      <c r="BA46" s="466"/>
      <c r="BB46" s="466"/>
      <c r="BC46" s="466"/>
      <c r="BD46" s="466"/>
      <c r="BE46" s="466"/>
      <c r="BF46" s="466"/>
      <c r="BG46" s="466"/>
      <c r="BH46" s="466"/>
      <c r="BI46" s="466"/>
      <c r="BJ46" s="466"/>
      <c r="BK46" s="466"/>
      <c r="BL46" s="464"/>
      <c r="BM46" s="464"/>
    </row>
    <row r="47" spans="1:65" s="323" customFormat="1" ht="25.5" customHeight="1" x14ac:dyDescent="0.25">
      <c r="A47" s="181" t="s">
        <v>153</v>
      </c>
      <c r="B47" s="190" t="s">
        <v>154</v>
      </c>
      <c r="C47" s="191">
        <v>50</v>
      </c>
      <c r="D47" s="191">
        <v>121</v>
      </c>
      <c r="E47" s="191">
        <v>93</v>
      </c>
      <c r="F47" s="191">
        <v>187</v>
      </c>
      <c r="G47" s="191">
        <v>31</v>
      </c>
      <c r="H47" s="191">
        <v>36</v>
      </c>
      <c r="I47" s="191">
        <v>83</v>
      </c>
      <c r="J47" s="191">
        <v>38</v>
      </c>
      <c r="K47" s="191">
        <v>0</v>
      </c>
      <c r="L47" s="191">
        <v>1</v>
      </c>
      <c r="M47" s="191">
        <v>68</v>
      </c>
      <c r="N47" s="191">
        <v>26</v>
      </c>
      <c r="O47" s="191">
        <v>0</v>
      </c>
      <c r="P47" s="191">
        <v>0</v>
      </c>
      <c r="Q47" s="191">
        <v>0</v>
      </c>
      <c r="R47" s="191">
        <v>0</v>
      </c>
      <c r="S47" s="191">
        <v>0</v>
      </c>
      <c r="T47" s="191">
        <v>0</v>
      </c>
      <c r="U47" s="191">
        <v>325</v>
      </c>
      <c r="V47" s="192">
        <v>409</v>
      </c>
      <c r="X47" s="189"/>
      <c r="Y47" s="467"/>
      <c r="Z47" s="427"/>
      <c r="AA47" s="427"/>
      <c r="AB47" s="427"/>
      <c r="AC47" s="427"/>
      <c r="AD47" s="427"/>
      <c r="AE47" s="427"/>
      <c r="AF47" s="427"/>
      <c r="AG47" s="427"/>
      <c r="AH47" s="427"/>
      <c r="AI47" s="427"/>
      <c r="AJ47" s="427"/>
      <c r="AK47" s="427"/>
      <c r="AL47" s="427"/>
      <c r="AM47" s="427"/>
      <c r="AN47" s="427"/>
      <c r="AO47" s="427"/>
      <c r="AP47" s="427"/>
      <c r="AQ47" s="427"/>
      <c r="AR47" s="464"/>
      <c r="AS47" s="467"/>
      <c r="AT47" s="466"/>
      <c r="AU47" s="466"/>
      <c r="AV47" s="466"/>
      <c r="AW47" s="466"/>
      <c r="AX47" s="466"/>
      <c r="AY47" s="466"/>
      <c r="AZ47" s="466"/>
      <c r="BA47" s="466"/>
      <c r="BB47" s="466"/>
      <c r="BC47" s="466"/>
      <c r="BD47" s="466"/>
      <c r="BE47" s="466"/>
      <c r="BF47" s="466"/>
      <c r="BG47" s="466"/>
      <c r="BH47" s="466"/>
      <c r="BI47" s="466"/>
      <c r="BJ47" s="466"/>
      <c r="BK47" s="466"/>
      <c r="BL47" s="464"/>
      <c r="BM47" s="464"/>
    </row>
    <row r="48" spans="1:65" s="350" customFormat="1" ht="25.5" customHeight="1" x14ac:dyDescent="0.3">
      <c r="A48" s="181" t="s">
        <v>155</v>
      </c>
      <c r="B48" s="190" t="s">
        <v>156</v>
      </c>
      <c r="C48" s="191">
        <v>0</v>
      </c>
      <c r="D48" s="191">
        <v>0</v>
      </c>
      <c r="E48" s="191">
        <v>0</v>
      </c>
      <c r="F48" s="191">
        <v>0</v>
      </c>
      <c r="G48" s="191">
        <v>0</v>
      </c>
      <c r="H48" s="191">
        <v>0</v>
      </c>
      <c r="I48" s="191">
        <v>7</v>
      </c>
      <c r="J48" s="191">
        <v>1</v>
      </c>
      <c r="K48" s="191">
        <v>1</v>
      </c>
      <c r="L48" s="191">
        <v>2</v>
      </c>
      <c r="M48" s="191">
        <v>5</v>
      </c>
      <c r="N48" s="191">
        <v>1</v>
      </c>
      <c r="O48" s="191">
        <v>0</v>
      </c>
      <c r="P48" s="191">
        <v>0</v>
      </c>
      <c r="Q48" s="191">
        <v>0</v>
      </c>
      <c r="R48" s="191">
        <v>0</v>
      </c>
      <c r="S48" s="191">
        <v>10</v>
      </c>
      <c r="T48" s="191">
        <v>1</v>
      </c>
      <c r="U48" s="191">
        <v>23</v>
      </c>
      <c r="V48" s="192">
        <v>5</v>
      </c>
      <c r="X48" s="189"/>
      <c r="Y48" s="468"/>
      <c r="Z48" s="427"/>
      <c r="AA48" s="427"/>
      <c r="AB48" s="427"/>
      <c r="AC48" s="427"/>
      <c r="AD48" s="427"/>
      <c r="AE48" s="427"/>
      <c r="AF48" s="427"/>
      <c r="AG48" s="427"/>
      <c r="AH48" s="427"/>
      <c r="AI48" s="427"/>
      <c r="AJ48" s="427"/>
      <c r="AK48" s="427"/>
      <c r="AL48" s="427"/>
      <c r="AM48" s="427"/>
      <c r="AN48" s="427"/>
      <c r="AO48" s="427"/>
      <c r="AP48" s="427"/>
      <c r="AQ48" s="427"/>
      <c r="AR48" s="466"/>
      <c r="AS48" s="468"/>
      <c r="AT48" s="466"/>
      <c r="AU48" s="466"/>
      <c r="AV48" s="466"/>
      <c r="AW48" s="466"/>
      <c r="AX48" s="466"/>
      <c r="AY48" s="466"/>
      <c r="AZ48" s="466"/>
      <c r="BA48" s="466"/>
      <c r="BB48" s="466"/>
      <c r="BC48" s="466"/>
      <c r="BD48" s="466"/>
      <c r="BE48" s="466"/>
      <c r="BF48" s="466"/>
      <c r="BG48" s="466"/>
      <c r="BH48" s="466"/>
      <c r="BI48" s="466"/>
      <c r="BJ48" s="466"/>
      <c r="BK48" s="466"/>
      <c r="BL48" s="490"/>
      <c r="BM48" s="490"/>
    </row>
    <row r="49" spans="1:65" ht="21" customHeight="1" x14ac:dyDescent="0.25">
      <c r="A49" s="181"/>
      <c r="B49" s="185" t="s">
        <v>157</v>
      </c>
      <c r="C49" s="574">
        <v>0</v>
      </c>
      <c r="D49" s="574">
        <v>0</v>
      </c>
      <c r="E49" s="574">
        <v>0</v>
      </c>
      <c r="F49" s="574">
        <v>0</v>
      </c>
      <c r="G49" s="574">
        <v>0</v>
      </c>
      <c r="H49" s="574">
        <v>0</v>
      </c>
      <c r="I49" s="574">
        <v>0</v>
      </c>
      <c r="J49" s="574">
        <v>0</v>
      </c>
      <c r="K49" s="574">
        <v>0</v>
      </c>
      <c r="L49" s="574">
        <v>0</v>
      </c>
      <c r="M49" s="574">
        <v>0</v>
      </c>
      <c r="N49" s="574">
        <v>0</v>
      </c>
      <c r="O49" s="574">
        <v>0</v>
      </c>
      <c r="P49" s="574">
        <v>0</v>
      </c>
      <c r="Q49" s="574">
        <v>0</v>
      </c>
      <c r="R49" s="574">
        <v>0</v>
      </c>
      <c r="S49" s="574">
        <v>0</v>
      </c>
      <c r="T49" s="574">
        <v>0</v>
      </c>
      <c r="U49" s="574">
        <v>0</v>
      </c>
      <c r="V49" s="187">
        <v>0</v>
      </c>
      <c r="W49" s="1"/>
      <c r="X49" s="189"/>
      <c r="Y49" s="467"/>
      <c r="Z49" s="427"/>
      <c r="AA49" s="427"/>
      <c r="AB49" s="427"/>
      <c r="AC49" s="427"/>
      <c r="AD49" s="427"/>
      <c r="AE49" s="427"/>
      <c r="AF49" s="427"/>
      <c r="AG49" s="427"/>
      <c r="AH49" s="427"/>
      <c r="AI49" s="427"/>
      <c r="AJ49" s="427"/>
      <c r="AK49" s="427"/>
      <c r="AL49" s="427"/>
      <c r="AM49" s="427"/>
      <c r="AN49" s="427"/>
      <c r="AO49" s="427"/>
      <c r="AP49" s="427"/>
      <c r="AQ49" s="427"/>
      <c r="AR49" s="466"/>
      <c r="AS49" s="467"/>
      <c r="AT49" s="466"/>
      <c r="AU49" s="466"/>
      <c r="AV49" s="466"/>
      <c r="AW49" s="466"/>
      <c r="AX49" s="466"/>
      <c r="AY49" s="466"/>
      <c r="AZ49" s="466"/>
      <c r="BA49" s="466"/>
      <c r="BB49" s="466"/>
      <c r="BC49" s="466"/>
      <c r="BD49" s="466"/>
      <c r="BE49" s="466"/>
      <c r="BF49" s="466"/>
      <c r="BG49" s="466"/>
      <c r="BH49" s="466"/>
      <c r="BI49" s="466"/>
      <c r="BJ49" s="466"/>
      <c r="BK49" s="466"/>
    </row>
    <row r="50" spans="1:65" s="349" customFormat="1" ht="21" customHeight="1" x14ac:dyDescent="0.25">
      <c r="A50" s="181"/>
      <c r="B50" s="185" t="s">
        <v>158</v>
      </c>
      <c r="C50" s="574">
        <v>0</v>
      </c>
      <c r="D50" s="574">
        <v>0</v>
      </c>
      <c r="E50" s="574">
        <v>0</v>
      </c>
      <c r="F50" s="574">
        <v>0</v>
      </c>
      <c r="G50" s="574">
        <v>0</v>
      </c>
      <c r="H50" s="574">
        <v>0</v>
      </c>
      <c r="I50" s="574">
        <v>0</v>
      </c>
      <c r="J50" s="574">
        <v>0</v>
      </c>
      <c r="K50" s="574">
        <v>1</v>
      </c>
      <c r="L50" s="574">
        <v>2</v>
      </c>
      <c r="M50" s="574">
        <v>5</v>
      </c>
      <c r="N50" s="574">
        <v>0</v>
      </c>
      <c r="O50" s="574">
        <v>0</v>
      </c>
      <c r="P50" s="574">
        <v>0</v>
      </c>
      <c r="Q50" s="574">
        <v>0</v>
      </c>
      <c r="R50" s="574">
        <v>0</v>
      </c>
      <c r="S50" s="574">
        <v>10</v>
      </c>
      <c r="T50" s="574">
        <v>1</v>
      </c>
      <c r="U50" s="574">
        <v>16</v>
      </c>
      <c r="V50" s="187">
        <v>3</v>
      </c>
      <c r="X50" s="189"/>
      <c r="Y50" s="467"/>
      <c r="Z50" s="427"/>
      <c r="AA50" s="427"/>
      <c r="AB50" s="427"/>
      <c r="AC50" s="427"/>
      <c r="AD50" s="427"/>
      <c r="AE50" s="427"/>
      <c r="AF50" s="427"/>
      <c r="AG50" s="427"/>
      <c r="AH50" s="427"/>
      <c r="AI50" s="427"/>
      <c r="AJ50" s="427"/>
      <c r="AK50" s="427"/>
      <c r="AL50" s="427"/>
      <c r="AM50" s="427"/>
      <c r="AN50" s="427"/>
      <c r="AO50" s="427"/>
      <c r="AP50" s="427"/>
      <c r="AQ50" s="427"/>
      <c r="AR50" s="466"/>
      <c r="AS50" s="467"/>
      <c r="AT50" s="466"/>
      <c r="AU50" s="466"/>
      <c r="AV50" s="466"/>
      <c r="AW50" s="466"/>
      <c r="AX50" s="466"/>
      <c r="AY50" s="466"/>
      <c r="AZ50" s="466"/>
      <c r="BA50" s="466"/>
      <c r="BB50" s="466"/>
      <c r="BC50" s="466"/>
      <c r="BD50" s="466"/>
      <c r="BE50" s="466"/>
      <c r="BF50" s="466"/>
      <c r="BG50" s="466"/>
      <c r="BH50" s="466"/>
      <c r="BI50" s="466"/>
      <c r="BJ50" s="466"/>
      <c r="BK50" s="466"/>
      <c r="BL50" s="489"/>
      <c r="BM50" s="489"/>
    </row>
    <row r="51" spans="1:65" s="323" customFormat="1" ht="21" customHeight="1" x14ac:dyDescent="0.25">
      <c r="A51" s="181"/>
      <c r="B51" s="185" t="s">
        <v>159</v>
      </c>
      <c r="C51" s="574">
        <v>0</v>
      </c>
      <c r="D51" s="574">
        <v>0</v>
      </c>
      <c r="E51" s="574">
        <v>0</v>
      </c>
      <c r="F51" s="574">
        <v>0</v>
      </c>
      <c r="G51" s="574">
        <v>0</v>
      </c>
      <c r="H51" s="574">
        <v>0</v>
      </c>
      <c r="I51" s="574">
        <v>7</v>
      </c>
      <c r="J51" s="574">
        <v>1</v>
      </c>
      <c r="K51" s="574">
        <v>0</v>
      </c>
      <c r="L51" s="574">
        <v>0</v>
      </c>
      <c r="M51" s="574">
        <v>0</v>
      </c>
      <c r="N51" s="574">
        <v>1</v>
      </c>
      <c r="O51" s="574">
        <v>0</v>
      </c>
      <c r="P51" s="574">
        <v>0</v>
      </c>
      <c r="Q51" s="574">
        <v>0</v>
      </c>
      <c r="R51" s="574">
        <v>0</v>
      </c>
      <c r="S51" s="574">
        <v>0</v>
      </c>
      <c r="T51" s="574">
        <v>0</v>
      </c>
      <c r="U51" s="574">
        <v>7</v>
      </c>
      <c r="V51" s="187">
        <v>2</v>
      </c>
      <c r="X51" s="189"/>
      <c r="Y51" s="467"/>
      <c r="Z51" s="427"/>
      <c r="AA51" s="427"/>
      <c r="AB51" s="427"/>
      <c r="AC51" s="427"/>
      <c r="AD51" s="427"/>
      <c r="AE51" s="427"/>
      <c r="AF51" s="427"/>
      <c r="AG51" s="427"/>
      <c r="AH51" s="427"/>
      <c r="AI51" s="427"/>
      <c r="AJ51" s="427"/>
      <c r="AK51" s="427"/>
      <c r="AL51" s="427"/>
      <c r="AM51" s="427"/>
      <c r="AN51" s="427"/>
      <c r="AO51" s="427"/>
      <c r="AP51" s="427"/>
      <c r="AQ51" s="427"/>
      <c r="AR51" s="464"/>
      <c r="AS51" s="467"/>
      <c r="AT51" s="466"/>
      <c r="AU51" s="466"/>
      <c r="AV51" s="466"/>
      <c r="AW51" s="466"/>
      <c r="AX51" s="466"/>
      <c r="AY51" s="466"/>
      <c r="AZ51" s="466"/>
      <c r="BA51" s="466"/>
      <c r="BB51" s="466"/>
      <c r="BC51" s="466"/>
      <c r="BD51" s="466"/>
      <c r="BE51" s="466"/>
      <c r="BF51" s="466"/>
      <c r="BG51" s="466"/>
      <c r="BH51" s="466"/>
      <c r="BI51" s="466"/>
      <c r="BJ51" s="466"/>
      <c r="BK51" s="466"/>
      <c r="BL51" s="464"/>
      <c r="BM51" s="464"/>
    </row>
    <row r="52" spans="1:65" s="323" customFormat="1" ht="21" customHeight="1" x14ac:dyDescent="0.25">
      <c r="A52" s="181"/>
      <c r="B52" s="197" t="s">
        <v>160</v>
      </c>
      <c r="C52" s="574">
        <v>0</v>
      </c>
      <c r="D52" s="574">
        <v>0</v>
      </c>
      <c r="E52" s="574">
        <v>0</v>
      </c>
      <c r="F52" s="574">
        <v>0</v>
      </c>
      <c r="G52" s="574">
        <v>0</v>
      </c>
      <c r="H52" s="574">
        <v>0</v>
      </c>
      <c r="I52" s="574">
        <v>0</v>
      </c>
      <c r="J52" s="574">
        <v>0</v>
      </c>
      <c r="K52" s="574">
        <v>0</v>
      </c>
      <c r="L52" s="574">
        <v>0</v>
      </c>
      <c r="M52" s="574">
        <v>0</v>
      </c>
      <c r="N52" s="574">
        <v>0</v>
      </c>
      <c r="O52" s="574">
        <v>0</v>
      </c>
      <c r="P52" s="574">
        <v>0</v>
      </c>
      <c r="Q52" s="574">
        <v>0</v>
      </c>
      <c r="R52" s="574">
        <v>0</v>
      </c>
      <c r="S52" s="574">
        <v>0</v>
      </c>
      <c r="T52" s="574">
        <v>0</v>
      </c>
      <c r="U52" s="574">
        <v>0</v>
      </c>
      <c r="V52" s="187">
        <v>0</v>
      </c>
      <c r="X52" s="189"/>
      <c r="Y52" s="467"/>
      <c r="Z52" s="427"/>
      <c r="AA52" s="427"/>
      <c r="AB52" s="427"/>
      <c r="AC52" s="427"/>
      <c r="AD52" s="427"/>
      <c r="AE52" s="427"/>
      <c r="AF52" s="427"/>
      <c r="AG52" s="427"/>
      <c r="AH52" s="427"/>
      <c r="AI52" s="427"/>
      <c r="AJ52" s="427"/>
      <c r="AK52" s="427"/>
      <c r="AL52" s="427"/>
      <c r="AM52" s="427"/>
      <c r="AN52" s="427"/>
      <c r="AO52" s="427"/>
      <c r="AP52" s="427"/>
      <c r="AQ52" s="427"/>
      <c r="AR52" s="464"/>
      <c r="AS52" s="467"/>
      <c r="AT52" s="466"/>
      <c r="AU52" s="466"/>
      <c r="AV52" s="466"/>
      <c r="AW52" s="466"/>
      <c r="AX52" s="466"/>
      <c r="AY52" s="466"/>
      <c r="AZ52" s="466"/>
      <c r="BA52" s="466"/>
      <c r="BB52" s="466"/>
      <c r="BC52" s="466"/>
      <c r="BD52" s="466"/>
      <c r="BE52" s="466"/>
      <c r="BF52" s="466"/>
      <c r="BG52" s="466"/>
      <c r="BH52" s="466"/>
      <c r="BI52" s="466"/>
      <c r="BJ52" s="466"/>
      <c r="BK52" s="466"/>
      <c r="BL52" s="464"/>
      <c r="BM52" s="464"/>
    </row>
    <row r="53" spans="1:65" ht="25.5" customHeight="1" x14ac:dyDescent="0.25">
      <c r="A53" s="181" t="s">
        <v>161</v>
      </c>
      <c r="B53" s="190" t="s">
        <v>162</v>
      </c>
      <c r="C53" s="191">
        <v>0</v>
      </c>
      <c r="D53" s="191">
        <v>2</v>
      </c>
      <c r="E53" s="191">
        <v>0</v>
      </c>
      <c r="F53" s="191">
        <v>2</v>
      </c>
      <c r="G53" s="191">
        <v>0</v>
      </c>
      <c r="H53" s="191">
        <v>0</v>
      </c>
      <c r="I53" s="191">
        <v>1</v>
      </c>
      <c r="J53" s="191">
        <v>1</v>
      </c>
      <c r="K53" s="191">
        <v>0</v>
      </c>
      <c r="L53" s="191">
        <v>2</v>
      </c>
      <c r="M53" s="191">
        <v>0</v>
      </c>
      <c r="N53" s="191">
        <v>0</v>
      </c>
      <c r="O53" s="191">
        <v>0</v>
      </c>
      <c r="P53" s="191">
        <v>0</v>
      </c>
      <c r="Q53" s="191">
        <v>0</v>
      </c>
      <c r="R53" s="191">
        <v>0</v>
      </c>
      <c r="S53" s="191">
        <v>0</v>
      </c>
      <c r="T53" s="191">
        <v>0</v>
      </c>
      <c r="U53" s="191">
        <v>1</v>
      </c>
      <c r="V53" s="192">
        <v>7</v>
      </c>
      <c r="W53" s="1"/>
      <c r="X53" s="189"/>
      <c r="Y53" s="467"/>
      <c r="Z53" s="427"/>
      <c r="AA53" s="427"/>
      <c r="AB53" s="427"/>
      <c r="AC53" s="427"/>
      <c r="AD53" s="427"/>
      <c r="AE53" s="427"/>
      <c r="AF53" s="427"/>
      <c r="AG53" s="427"/>
      <c r="AH53" s="427"/>
      <c r="AI53" s="427"/>
      <c r="AJ53" s="427"/>
      <c r="AK53" s="427"/>
      <c r="AL53" s="427"/>
      <c r="AM53" s="427"/>
      <c r="AN53" s="427"/>
      <c r="AO53" s="427"/>
      <c r="AP53" s="427"/>
      <c r="AQ53" s="427"/>
      <c r="AR53" s="466"/>
      <c r="AS53" s="467"/>
      <c r="AT53" s="466"/>
      <c r="AU53" s="466"/>
      <c r="AV53" s="466"/>
      <c r="AW53" s="466"/>
      <c r="AX53" s="466"/>
      <c r="AY53" s="466"/>
      <c r="AZ53" s="466"/>
      <c r="BA53" s="466"/>
      <c r="BB53" s="466"/>
      <c r="BC53" s="466"/>
      <c r="BD53" s="466"/>
      <c r="BE53" s="466"/>
      <c r="BF53" s="466"/>
      <c r="BG53" s="466"/>
      <c r="BH53" s="466"/>
      <c r="BI53" s="466"/>
      <c r="BJ53" s="466"/>
      <c r="BK53" s="466"/>
    </row>
    <row r="54" spans="1:65" ht="25.5" customHeight="1" x14ac:dyDescent="0.25">
      <c r="A54" s="181" t="s">
        <v>163</v>
      </c>
      <c r="B54" s="190" t="s">
        <v>164</v>
      </c>
      <c r="C54" s="191">
        <v>1</v>
      </c>
      <c r="D54" s="191">
        <v>0</v>
      </c>
      <c r="E54" s="191">
        <v>5</v>
      </c>
      <c r="F54" s="191">
        <v>4</v>
      </c>
      <c r="G54" s="191">
        <v>0</v>
      </c>
      <c r="H54" s="191">
        <v>0</v>
      </c>
      <c r="I54" s="191">
        <v>2</v>
      </c>
      <c r="J54" s="191">
        <v>10</v>
      </c>
      <c r="K54" s="191">
        <v>18</v>
      </c>
      <c r="L54" s="191">
        <v>3</v>
      </c>
      <c r="M54" s="191">
        <v>0</v>
      </c>
      <c r="N54" s="191">
        <v>0</v>
      </c>
      <c r="O54" s="191">
        <v>0</v>
      </c>
      <c r="P54" s="191">
        <v>0</v>
      </c>
      <c r="Q54" s="191">
        <v>0</v>
      </c>
      <c r="R54" s="191">
        <v>0</v>
      </c>
      <c r="S54" s="191">
        <v>0</v>
      </c>
      <c r="T54" s="191">
        <v>0</v>
      </c>
      <c r="U54" s="191">
        <v>26</v>
      </c>
      <c r="V54" s="192">
        <v>17</v>
      </c>
      <c r="W54" s="1"/>
      <c r="X54" s="189"/>
      <c r="Y54" s="467"/>
      <c r="Z54" s="427"/>
      <c r="AA54" s="427"/>
      <c r="AB54" s="427"/>
      <c r="AC54" s="427"/>
      <c r="AD54" s="427"/>
      <c r="AE54" s="427"/>
      <c r="AF54" s="427"/>
      <c r="AG54" s="427"/>
      <c r="AH54" s="427"/>
      <c r="AI54" s="427"/>
      <c r="AJ54" s="427"/>
      <c r="AK54" s="427"/>
      <c r="AL54" s="427"/>
      <c r="AM54" s="427"/>
      <c r="AN54" s="427"/>
      <c r="AO54" s="427"/>
      <c r="AP54" s="427"/>
      <c r="AQ54" s="427"/>
      <c r="AR54" s="466"/>
      <c r="AS54" s="467"/>
      <c r="AT54" s="466"/>
      <c r="AU54" s="466"/>
      <c r="AV54" s="466"/>
      <c r="AW54" s="466"/>
      <c r="AX54" s="466"/>
      <c r="AY54" s="466"/>
      <c r="AZ54" s="466"/>
      <c r="BA54" s="466"/>
      <c r="BB54" s="466"/>
      <c r="BC54" s="466"/>
      <c r="BD54" s="466"/>
      <c r="BE54" s="466"/>
      <c r="BF54" s="466"/>
      <c r="BG54" s="466"/>
      <c r="BH54" s="466"/>
      <c r="BI54" s="466"/>
      <c r="BJ54" s="466"/>
      <c r="BK54" s="466"/>
    </row>
    <row r="55" spans="1:65" s="323" customFormat="1" ht="25.5" customHeight="1" x14ac:dyDescent="0.3">
      <c r="A55" s="181" t="s">
        <v>165</v>
      </c>
      <c r="B55" s="190" t="s">
        <v>166</v>
      </c>
      <c r="C55" s="191">
        <v>1</v>
      </c>
      <c r="D55" s="191">
        <v>0</v>
      </c>
      <c r="E55" s="191">
        <v>11</v>
      </c>
      <c r="F55" s="191">
        <v>3</v>
      </c>
      <c r="G55" s="191">
        <v>12</v>
      </c>
      <c r="H55" s="191">
        <v>9</v>
      </c>
      <c r="I55" s="191">
        <v>6</v>
      </c>
      <c r="J55" s="191">
        <v>26</v>
      </c>
      <c r="K55" s="191">
        <v>5</v>
      </c>
      <c r="L55" s="191">
        <v>11</v>
      </c>
      <c r="M55" s="191">
        <v>9</v>
      </c>
      <c r="N55" s="191">
        <v>19</v>
      </c>
      <c r="O55" s="191">
        <v>38</v>
      </c>
      <c r="P55" s="191">
        <v>43</v>
      </c>
      <c r="Q55" s="191">
        <v>1</v>
      </c>
      <c r="R55" s="191">
        <v>2</v>
      </c>
      <c r="S55" s="191">
        <v>0</v>
      </c>
      <c r="T55" s="191">
        <v>0</v>
      </c>
      <c r="U55" s="191">
        <v>83</v>
      </c>
      <c r="V55" s="192">
        <v>113</v>
      </c>
      <c r="X55" s="113"/>
      <c r="Y55" s="468"/>
      <c r="Z55" s="427"/>
      <c r="AA55" s="427"/>
      <c r="AB55" s="427"/>
      <c r="AC55" s="427"/>
      <c r="AD55" s="427"/>
      <c r="AE55" s="427"/>
      <c r="AF55" s="427"/>
      <c r="AG55" s="427"/>
      <c r="AH55" s="427"/>
      <c r="AI55" s="427"/>
      <c r="AJ55" s="427"/>
      <c r="AK55" s="427"/>
      <c r="AL55" s="427"/>
      <c r="AM55" s="427"/>
      <c r="AN55" s="427"/>
      <c r="AO55" s="427"/>
      <c r="AP55" s="427"/>
      <c r="AQ55" s="427"/>
      <c r="AR55" s="466"/>
      <c r="AS55" s="468"/>
      <c r="AT55" s="466"/>
      <c r="AU55" s="466"/>
      <c r="AV55" s="466"/>
      <c r="AW55" s="466"/>
      <c r="AX55" s="466"/>
      <c r="AY55" s="466"/>
      <c r="AZ55" s="466"/>
      <c r="BA55" s="466"/>
      <c r="BB55" s="466"/>
      <c r="BC55" s="466"/>
      <c r="BD55" s="466"/>
      <c r="BE55" s="466"/>
      <c r="BF55" s="466"/>
      <c r="BG55" s="466"/>
      <c r="BH55" s="466"/>
      <c r="BI55" s="466"/>
      <c r="BJ55" s="466"/>
      <c r="BK55" s="466"/>
      <c r="BL55" s="464"/>
      <c r="BM55" s="464"/>
    </row>
    <row r="56" spans="1:65" ht="30" customHeight="1" x14ac:dyDescent="0.25">
      <c r="A56" s="181"/>
      <c r="B56" s="197" t="s">
        <v>167</v>
      </c>
      <c r="C56" s="574">
        <v>0</v>
      </c>
      <c r="D56" s="574">
        <v>0</v>
      </c>
      <c r="E56" s="574">
        <v>0</v>
      </c>
      <c r="F56" s="574">
        <v>0</v>
      </c>
      <c r="G56" s="574">
        <v>0</v>
      </c>
      <c r="H56" s="574">
        <v>0</v>
      </c>
      <c r="I56" s="574">
        <v>0</v>
      </c>
      <c r="J56" s="574">
        <v>1</v>
      </c>
      <c r="K56" s="574">
        <v>0</v>
      </c>
      <c r="L56" s="574">
        <v>0</v>
      </c>
      <c r="M56" s="574">
        <v>0</v>
      </c>
      <c r="N56" s="574">
        <v>0</v>
      </c>
      <c r="O56" s="574">
        <v>0</v>
      </c>
      <c r="P56" s="574">
        <v>0</v>
      </c>
      <c r="Q56" s="574">
        <v>0</v>
      </c>
      <c r="R56" s="574">
        <v>0</v>
      </c>
      <c r="S56" s="574">
        <v>0</v>
      </c>
      <c r="T56" s="574">
        <v>0</v>
      </c>
      <c r="U56" s="574">
        <v>0</v>
      </c>
      <c r="V56" s="187">
        <v>1</v>
      </c>
      <c r="W56" s="1"/>
      <c r="X56" s="189"/>
      <c r="Y56" s="467"/>
      <c r="Z56" s="427"/>
      <c r="AA56" s="427"/>
      <c r="AB56" s="427"/>
      <c r="AC56" s="427"/>
      <c r="AD56" s="427"/>
      <c r="AE56" s="427"/>
      <c r="AF56" s="427"/>
      <c r="AG56" s="427"/>
      <c r="AH56" s="427"/>
      <c r="AI56" s="427"/>
      <c r="AJ56" s="427"/>
      <c r="AK56" s="427"/>
      <c r="AL56" s="427"/>
      <c r="AM56" s="427"/>
      <c r="AN56" s="427"/>
      <c r="AO56" s="427"/>
      <c r="AP56" s="427"/>
      <c r="AQ56" s="427"/>
      <c r="AR56" s="466"/>
      <c r="AS56" s="467"/>
      <c r="AT56" s="466"/>
      <c r="AU56" s="466"/>
      <c r="AV56" s="466"/>
      <c r="AW56" s="466"/>
      <c r="AX56" s="466"/>
      <c r="AY56" s="466"/>
      <c r="AZ56" s="466"/>
      <c r="BA56" s="466"/>
      <c r="BB56" s="466"/>
      <c r="BC56" s="466"/>
      <c r="BD56" s="466"/>
      <c r="BE56" s="466"/>
      <c r="BF56" s="466"/>
      <c r="BG56" s="466"/>
      <c r="BH56" s="466"/>
      <c r="BI56" s="466"/>
      <c r="BJ56" s="466"/>
      <c r="BK56" s="466"/>
    </row>
    <row r="57" spans="1:65" ht="21" customHeight="1" x14ac:dyDescent="0.25">
      <c r="A57" s="181"/>
      <c r="B57" s="185" t="s">
        <v>168</v>
      </c>
      <c r="C57" s="574">
        <v>0</v>
      </c>
      <c r="D57" s="574">
        <v>0</v>
      </c>
      <c r="E57" s="574">
        <v>0</v>
      </c>
      <c r="F57" s="574">
        <v>0</v>
      </c>
      <c r="G57" s="574">
        <v>5</v>
      </c>
      <c r="H57" s="574">
        <v>2</v>
      </c>
      <c r="I57" s="574">
        <v>0</v>
      </c>
      <c r="J57" s="574">
        <v>3</v>
      </c>
      <c r="K57" s="574">
        <v>3</v>
      </c>
      <c r="L57" s="574">
        <v>5</v>
      </c>
      <c r="M57" s="574">
        <v>0</v>
      </c>
      <c r="N57" s="574">
        <v>2</v>
      </c>
      <c r="O57" s="574">
        <v>0</v>
      </c>
      <c r="P57" s="574">
        <v>4</v>
      </c>
      <c r="Q57" s="574">
        <v>1</v>
      </c>
      <c r="R57" s="574">
        <v>2</v>
      </c>
      <c r="S57" s="574">
        <v>0</v>
      </c>
      <c r="T57" s="574">
        <v>0</v>
      </c>
      <c r="U57" s="574">
        <v>9</v>
      </c>
      <c r="V57" s="187">
        <v>18</v>
      </c>
      <c r="W57" s="1"/>
      <c r="X57" s="189"/>
      <c r="Y57" s="467"/>
      <c r="Z57" s="427"/>
      <c r="AA57" s="427"/>
      <c r="AB57" s="427"/>
      <c r="AC57" s="427"/>
      <c r="AD57" s="427"/>
      <c r="AE57" s="427"/>
      <c r="AF57" s="427"/>
      <c r="AG57" s="427"/>
      <c r="AH57" s="427"/>
      <c r="AI57" s="427"/>
      <c r="AJ57" s="427"/>
      <c r="AK57" s="427"/>
      <c r="AL57" s="427"/>
      <c r="AM57" s="427"/>
      <c r="AN57" s="427"/>
      <c r="AO57" s="427"/>
      <c r="AP57" s="427"/>
      <c r="AQ57" s="427"/>
      <c r="AR57" s="466"/>
      <c r="AS57" s="467"/>
      <c r="AT57" s="466"/>
      <c r="AU57" s="466"/>
      <c r="AV57" s="466"/>
      <c r="AW57" s="466"/>
      <c r="AX57" s="466"/>
      <c r="AY57" s="466"/>
      <c r="AZ57" s="466"/>
      <c r="BA57" s="466"/>
      <c r="BB57" s="466"/>
      <c r="BC57" s="466"/>
      <c r="BD57" s="466"/>
      <c r="BE57" s="466"/>
      <c r="BF57" s="466"/>
      <c r="BG57" s="466"/>
      <c r="BH57" s="466"/>
      <c r="BI57" s="466"/>
      <c r="BJ57" s="466"/>
      <c r="BK57" s="466"/>
    </row>
    <row r="58" spans="1:65" ht="21" customHeight="1" x14ac:dyDescent="0.25">
      <c r="A58" s="181"/>
      <c r="B58" s="185" t="s">
        <v>169</v>
      </c>
      <c r="C58" s="574">
        <v>1</v>
      </c>
      <c r="D58" s="574">
        <v>0</v>
      </c>
      <c r="E58" s="574">
        <v>11</v>
      </c>
      <c r="F58" s="574">
        <v>3</v>
      </c>
      <c r="G58" s="574">
        <v>7</v>
      </c>
      <c r="H58" s="574">
        <v>7</v>
      </c>
      <c r="I58" s="574">
        <v>6</v>
      </c>
      <c r="J58" s="574">
        <v>22</v>
      </c>
      <c r="K58" s="574">
        <v>2</v>
      </c>
      <c r="L58" s="574">
        <v>6</v>
      </c>
      <c r="M58" s="574">
        <v>8</v>
      </c>
      <c r="N58" s="574">
        <v>13</v>
      </c>
      <c r="O58" s="574">
        <v>38</v>
      </c>
      <c r="P58" s="574">
        <v>39</v>
      </c>
      <c r="Q58" s="574">
        <v>0</v>
      </c>
      <c r="R58" s="574">
        <v>0</v>
      </c>
      <c r="S58" s="574">
        <v>0</v>
      </c>
      <c r="T58" s="574">
        <v>0</v>
      </c>
      <c r="U58" s="574">
        <v>73</v>
      </c>
      <c r="V58" s="187">
        <v>90</v>
      </c>
      <c r="W58" s="1"/>
      <c r="X58" s="189"/>
      <c r="Y58" s="467"/>
      <c r="Z58" s="427"/>
      <c r="AA58" s="427"/>
      <c r="AB58" s="427"/>
      <c r="AC58" s="427"/>
      <c r="AD58" s="427"/>
      <c r="AE58" s="427"/>
      <c r="AF58" s="427"/>
      <c r="AG58" s="427"/>
      <c r="AH58" s="427"/>
      <c r="AI58" s="427"/>
      <c r="AJ58" s="427"/>
      <c r="AK58" s="427"/>
      <c r="AL58" s="427"/>
      <c r="AM58" s="427"/>
      <c r="AN58" s="427"/>
      <c r="AO58" s="427"/>
      <c r="AP58" s="427"/>
      <c r="AQ58" s="427"/>
      <c r="AR58" s="466"/>
      <c r="AS58" s="467"/>
      <c r="AT58" s="466"/>
      <c r="AU58" s="466"/>
      <c r="AV58" s="466"/>
      <c r="AW58" s="466"/>
      <c r="AX58" s="466"/>
      <c r="AY58" s="466"/>
      <c r="AZ58" s="466"/>
      <c r="BA58" s="466"/>
      <c r="BB58" s="466"/>
      <c r="BC58" s="466"/>
      <c r="BD58" s="466"/>
      <c r="BE58" s="466"/>
      <c r="BF58" s="466"/>
      <c r="BG58" s="466"/>
      <c r="BH58" s="466"/>
      <c r="BI58" s="466"/>
      <c r="BJ58" s="466"/>
      <c r="BK58" s="466"/>
    </row>
    <row r="59" spans="1:65" s="323" customFormat="1" ht="21" customHeight="1" x14ac:dyDescent="0.25">
      <c r="A59" s="181"/>
      <c r="B59" s="185" t="s">
        <v>170</v>
      </c>
      <c r="C59" s="574">
        <v>0</v>
      </c>
      <c r="D59" s="574">
        <v>0</v>
      </c>
      <c r="E59" s="574">
        <v>0</v>
      </c>
      <c r="F59" s="574">
        <v>0</v>
      </c>
      <c r="G59" s="574">
        <v>0</v>
      </c>
      <c r="H59" s="574">
        <v>0</v>
      </c>
      <c r="I59" s="574">
        <v>0</v>
      </c>
      <c r="J59" s="574">
        <v>0</v>
      </c>
      <c r="K59" s="574">
        <v>0</v>
      </c>
      <c r="L59" s="574">
        <v>0</v>
      </c>
      <c r="M59" s="574">
        <v>0</v>
      </c>
      <c r="N59" s="574">
        <v>0</v>
      </c>
      <c r="O59" s="574">
        <v>0</v>
      </c>
      <c r="P59" s="574">
        <v>0</v>
      </c>
      <c r="Q59" s="574">
        <v>0</v>
      </c>
      <c r="R59" s="574">
        <v>0</v>
      </c>
      <c r="S59" s="574">
        <v>0</v>
      </c>
      <c r="T59" s="574">
        <v>0</v>
      </c>
      <c r="U59" s="574">
        <v>0</v>
      </c>
      <c r="V59" s="187">
        <v>0</v>
      </c>
      <c r="X59" s="189"/>
      <c r="Y59" s="467"/>
      <c r="Z59" s="427"/>
      <c r="AA59" s="427"/>
      <c r="AB59" s="427"/>
      <c r="AC59" s="427"/>
      <c r="AD59" s="427"/>
      <c r="AE59" s="427"/>
      <c r="AF59" s="427"/>
      <c r="AG59" s="427"/>
      <c r="AH59" s="427"/>
      <c r="AI59" s="427"/>
      <c r="AJ59" s="427"/>
      <c r="AK59" s="427"/>
      <c r="AL59" s="427"/>
      <c r="AM59" s="427"/>
      <c r="AN59" s="427"/>
      <c r="AO59" s="427"/>
      <c r="AP59" s="427"/>
      <c r="AQ59" s="427"/>
      <c r="AR59" s="464"/>
      <c r="AS59" s="467"/>
      <c r="AT59" s="466"/>
      <c r="AU59" s="466"/>
      <c r="AV59" s="466"/>
      <c r="AW59" s="466"/>
      <c r="AX59" s="466"/>
      <c r="AY59" s="466"/>
      <c r="AZ59" s="466"/>
      <c r="BA59" s="466"/>
      <c r="BB59" s="466"/>
      <c r="BC59" s="466"/>
      <c r="BD59" s="466"/>
      <c r="BE59" s="466"/>
      <c r="BF59" s="466"/>
      <c r="BG59" s="466"/>
      <c r="BH59" s="466"/>
      <c r="BI59" s="466"/>
      <c r="BJ59" s="466"/>
      <c r="BK59" s="466"/>
      <c r="BL59" s="464"/>
      <c r="BM59" s="464"/>
    </row>
    <row r="60" spans="1:65" ht="21" customHeight="1" x14ac:dyDescent="0.25">
      <c r="A60" s="181"/>
      <c r="B60" s="185" t="s">
        <v>171</v>
      </c>
      <c r="C60" s="574">
        <v>0</v>
      </c>
      <c r="D60" s="574">
        <v>0</v>
      </c>
      <c r="E60" s="574">
        <v>0</v>
      </c>
      <c r="F60" s="574">
        <v>0</v>
      </c>
      <c r="G60" s="574">
        <v>0</v>
      </c>
      <c r="H60" s="574">
        <v>0</v>
      </c>
      <c r="I60" s="574">
        <v>0</v>
      </c>
      <c r="J60" s="574">
        <v>0</v>
      </c>
      <c r="K60" s="574">
        <v>0</v>
      </c>
      <c r="L60" s="574">
        <v>0</v>
      </c>
      <c r="M60" s="574">
        <v>1</v>
      </c>
      <c r="N60" s="574">
        <v>4</v>
      </c>
      <c r="O60" s="574">
        <v>0</v>
      </c>
      <c r="P60" s="574">
        <v>0</v>
      </c>
      <c r="Q60" s="574">
        <v>0</v>
      </c>
      <c r="R60" s="574">
        <v>0</v>
      </c>
      <c r="S60" s="574">
        <v>0</v>
      </c>
      <c r="T60" s="574">
        <v>0</v>
      </c>
      <c r="U60" s="574">
        <v>1</v>
      </c>
      <c r="V60" s="187">
        <v>4</v>
      </c>
      <c r="W60" s="1"/>
      <c r="X60" s="189"/>
      <c r="Y60" s="467"/>
      <c r="Z60" s="427"/>
      <c r="AA60" s="427"/>
      <c r="AB60" s="427"/>
      <c r="AC60" s="427"/>
      <c r="AD60" s="427"/>
      <c r="AE60" s="427"/>
      <c r="AF60" s="427"/>
      <c r="AG60" s="427"/>
      <c r="AH60" s="427"/>
      <c r="AI60" s="427"/>
      <c r="AJ60" s="427"/>
      <c r="AK60" s="427"/>
      <c r="AL60" s="427"/>
      <c r="AM60" s="427"/>
      <c r="AN60" s="427"/>
      <c r="AO60" s="427"/>
      <c r="AP60" s="427"/>
      <c r="AQ60" s="427"/>
      <c r="AR60" s="466"/>
      <c r="AS60" s="467"/>
      <c r="AT60" s="466"/>
      <c r="AU60" s="466"/>
      <c r="AV60" s="466"/>
      <c r="AW60" s="466"/>
      <c r="AX60" s="466"/>
      <c r="AY60" s="466"/>
      <c r="AZ60" s="466"/>
      <c r="BA60" s="466"/>
      <c r="BB60" s="466"/>
      <c r="BC60" s="466"/>
      <c r="BD60" s="466"/>
      <c r="BE60" s="466"/>
      <c r="BF60" s="466"/>
      <c r="BG60" s="466"/>
      <c r="BH60" s="466"/>
      <c r="BI60" s="466"/>
      <c r="BJ60" s="466"/>
      <c r="BK60" s="466"/>
    </row>
    <row r="61" spans="1:65" ht="25.5" customHeight="1" x14ac:dyDescent="0.3">
      <c r="A61" s="181" t="s">
        <v>172</v>
      </c>
      <c r="B61" s="190" t="s">
        <v>173</v>
      </c>
      <c r="C61" s="191">
        <v>12</v>
      </c>
      <c r="D61" s="191">
        <v>6</v>
      </c>
      <c r="E61" s="191">
        <v>11</v>
      </c>
      <c r="F61" s="191">
        <v>12</v>
      </c>
      <c r="G61" s="191">
        <v>146</v>
      </c>
      <c r="H61" s="191">
        <v>55</v>
      </c>
      <c r="I61" s="191">
        <v>383</v>
      </c>
      <c r="J61" s="191">
        <v>153</v>
      </c>
      <c r="K61" s="191">
        <v>604</v>
      </c>
      <c r="L61" s="191">
        <v>204</v>
      </c>
      <c r="M61" s="191">
        <v>205</v>
      </c>
      <c r="N61" s="191">
        <v>107</v>
      </c>
      <c r="O61" s="191">
        <v>662</v>
      </c>
      <c r="P61" s="191">
        <v>181</v>
      </c>
      <c r="Q61" s="191">
        <v>413</v>
      </c>
      <c r="R61" s="191">
        <v>39</v>
      </c>
      <c r="S61" s="191">
        <v>643</v>
      </c>
      <c r="T61" s="191">
        <v>368</v>
      </c>
      <c r="U61" s="191">
        <v>3079</v>
      </c>
      <c r="V61" s="192">
        <v>1125</v>
      </c>
      <c r="W61" s="1"/>
      <c r="X61" s="165"/>
      <c r="Y61" s="468"/>
      <c r="Z61" s="427"/>
      <c r="AA61" s="427"/>
      <c r="AB61" s="427"/>
      <c r="AC61" s="427"/>
      <c r="AD61" s="427"/>
      <c r="AE61" s="427"/>
      <c r="AF61" s="427"/>
      <c r="AG61" s="427"/>
      <c r="AH61" s="427"/>
      <c r="AI61" s="427"/>
      <c r="AJ61" s="427"/>
      <c r="AK61" s="427"/>
      <c r="AL61" s="427"/>
      <c r="AM61" s="427"/>
      <c r="AN61" s="427"/>
      <c r="AO61" s="427"/>
      <c r="AP61" s="427"/>
      <c r="AQ61" s="427"/>
      <c r="AR61" s="466"/>
      <c r="AS61" s="468"/>
      <c r="AT61" s="466"/>
      <c r="AU61" s="466"/>
      <c r="AV61" s="466"/>
      <c r="AW61" s="466"/>
      <c r="AX61" s="466"/>
      <c r="AY61" s="466"/>
      <c r="AZ61" s="466"/>
      <c r="BA61" s="466"/>
      <c r="BB61" s="466"/>
      <c r="BC61" s="466"/>
      <c r="BD61" s="466"/>
      <c r="BE61" s="466"/>
      <c r="BF61" s="466"/>
      <c r="BG61" s="466"/>
      <c r="BH61" s="466"/>
      <c r="BI61" s="466"/>
      <c r="BJ61" s="466"/>
      <c r="BK61" s="466"/>
    </row>
    <row r="62" spans="1:65" ht="21" customHeight="1" x14ac:dyDescent="0.25">
      <c r="A62" s="181"/>
      <c r="B62" s="185" t="s">
        <v>174</v>
      </c>
      <c r="C62" s="574">
        <v>0</v>
      </c>
      <c r="D62" s="574">
        <v>0</v>
      </c>
      <c r="E62" s="574">
        <v>0</v>
      </c>
      <c r="F62" s="574">
        <v>0</v>
      </c>
      <c r="G62" s="574">
        <v>0</v>
      </c>
      <c r="H62" s="574">
        <v>0</v>
      </c>
      <c r="I62" s="574">
        <v>0</v>
      </c>
      <c r="J62" s="574">
        <v>0</v>
      </c>
      <c r="K62" s="574">
        <v>0</v>
      </c>
      <c r="L62" s="574">
        <v>0</v>
      </c>
      <c r="M62" s="574">
        <v>0</v>
      </c>
      <c r="N62" s="574">
        <v>0</v>
      </c>
      <c r="O62" s="574">
        <v>0</v>
      </c>
      <c r="P62" s="574">
        <v>0</v>
      </c>
      <c r="Q62" s="574">
        <v>0</v>
      </c>
      <c r="R62" s="574">
        <v>0</v>
      </c>
      <c r="S62" s="574">
        <v>0</v>
      </c>
      <c r="T62" s="574">
        <v>0</v>
      </c>
      <c r="U62" s="191">
        <v>0</v>
      </c>
      <c r="V62" s="187">
        <v>0</v>
      </c>
      <c r="W62" s="1"/>
      <c r="X62" s="189"/>
      <c r="Y62" s="467"/>
      <c r="Z62" s="427"/>
      <c r="AA62" s="427"/>
      <c r="AB62" s="427"/>
      <c r="AC62" s="427"/>
      <c r="AD62" s="427"/>
      <c r="AE62" s="427"/>
      <c r="AF62" s="427"/>
      <c r="AG62" s="427"/>
      <c r="AH62" s="427"/>
      <c r="AI62" s="427"/>
      <c r="AJ62" s="427"/>
      <c r="AK62" s="427"/>
      <c r="AL62" s="427"/>
      <c r="AM62" s="427"/>
      <c r="AN62" s="427"/>
      <c r="AO62" s="427"/>
      <c r="AP62" s="427"/>
      <c r="AQ62" s="427"/>
      <c r="AR62" s="466"/>
      <c r="AS62" s="467"/>
      <c r="AT62" s="466"/>
      <c r="AU62" s="466"/>
      <c r="AV62" s="466"/>
      <c r="AW62" s="466"/>
      <c r="AX62" s="466"/>
      <c r="AY62" s="466"/>
      <c r="AZ62" s="466"/>
      <c r="BA62" s="466"/>
      <c r="BB62" s="466"/>
      <c r="BC62" s="466"/>
      <c r="BD62" s="466"/>
      <c r="BE62" s="466"/>
      <c r="BF62" s="466"/>
      <c r="BG62" s="466"/>
      <c r="BH62" s="466"/>
      <c r="BI62" s="466"/>
      <c r="BJ62" s="466"/>
      <c r="BK62" s="466"/>
    </row>
    <row r="63" spans="1:65" ht="21" customHeight="1" x14ac:dyDescent="0.25">
      <c r="A63" s="181"/>
      <c r="B63" s="185" t="s">
        <v>175</v>
      </c>
      <c r="C63" s="574">
        <v>3</v>
      </c>
      <c r="D63" s="574">
        <v>2</v>
      </c>
      <c r="E63" s="574">
        <v>0</v>
      </c>
      <c r="F63" s="574">
        <v>1</v>
      </c>
      <c r="G63" s="574">
        <v>16</v>
      </c>
      <c r="H63" s="574">
        <v>21</v>
      </c>
      <c r="I63" s="574">
        <v>82</v>
      </c>
      <c r="J63" s="574">
        <v>78</v>
      </c>
      <c r="K63" s="574">
        <v>173</v>
      </c>
      <c r="L63" s="574">
        <v>146</v>
      </c>
      <c r="M63" s="574">
        <v>48</v>
      </c>
      <c r="N63" s="574">
        <v>33</v>
      </c>
      <c r="O63" s="574">
        <v>343</v>
      </c>
      <c r="P63" s="574">
        <v>180</v>
      </c>
      <c r="Q63" s="574">
        <v>4</v>
      </c>
      <c r="R63" s="574">
        <v>17</v>
      </c>
      <c r="S63" s="574">
        <v>643</v>
      </c>
      <c r="T63" s="574">
        <v>368</v>
      </c>
      <c r="U63" s="574">
        <v>1312</v>
      </c>
      <c r="V63" s="187">
        <v>846</v>
      </c>
      <c r="W63" s="1"/>
      <c r="X63" s="189"/>
      <c r="Y63" s="467"/>
      <c r="Z63" s="427"/>
      <c r="AA63" s="427"/>
      <c r="AB63" s="427"/>
      <c r="AC63" s="427"/>
      <c r="AD63" s="427"/>
      <c r="AE63" s="427"/>
      <c r="AF63" s="427"/>
      <c r="AG63" s="427"/>
      <c r="AH63" s="427"/>
      <c r="AI63" s="427"/>
      <c r="AJ63" s="427"/>
      <c r="AK63" s="427"/>
      <c r="AL63" s="427"/>
      <c r="AM63" s="427"/>
      <c r="AN63" s="427"/>
      <c r="AO63" s="427"/>
      <c r="AP63" s="427"/>
      <c r="AQ63" s="427"/>
      <c r="AR63" s="466"/>
      <c r="AS63" s="467"/>
      <c r="AT63" s="466"/>
      <c r="AU63" s="466"/>
      <c r="AV63" s="466"/>
      <c r="AW63" s="466"/>
      <c r="AX63" s="466"/>
      <c r="AY63" s="466"/>
      <c r="AZ63" s="466"/>
      <c r="BA63" s="466"/>
      <c r="BB63" s="466"/>
      <c r="BC63" s="466"/>
      <c r="BD63" s="466"/>
      <c r="BE63" s="466"/>
      <c r="BF63" s="466"/>
      <c r="BG63" s="466"/>
      <c r="BH63" s="466"/>
      <c r="BI63" s="466"/>
      <c r="BJ63" s="466"/>
      <c r="BK63" s="466"/>
    </row>
    <row r="64" spans="1:65" ht="21" customHeight="1" x14ac:dyDescent="0.25">
      <c r="A64" s="181"/>
      <c r="B64" s="197" t="s">
        <v>176</v>
      </c>
      <c r="C64" s="574">
        <v>6</v>
      </c>
      <c r="D64" s="574">
        <v>4</v>
      </c>
      <c r="E64" s="574">
        <v>5</v>
      </c>
      <c r="F64" s="574">
        <v>8</v>
      </c>
      <c r="G64" s="574">
        <v>9</v>
      </c>
      <c r="H64" s="574">
        <v>10</v>
      </c>
      <c r="I64" s="574">
        <v>2</v>
      </c>
      <c r="J64" s="574">
        <v>3</v>
      </c>
      <c r="K64" s="574">
        <v>0</v>
      </c>
      <c r="L64" s="574">
        <v>0</v>
      </c>
      <c r="M64" s="574">
        <v>0</v>
      </c>
      <c r="N64" s="574">
        <v>0</v>
      </c>
      <c r="O64" s="574">
        <v>0</v>
      </c>
      <c r="P64" s="574">
        <v>0</v>
      </c>
      <c r="Q64" s="574">
        <v>0</v>
      </c>
      <c r="R64" s="574">
        <v>0</v>
      </c>
      <c r="S64" s="574">
        <v>0</v>
      </c>
      <c r="T64" s="574">
        <v>0</v>
      </c>
      <c r="U64" s="574">
        <v>22</v>
      </c>
      <c r="V64" s="187">
        <v>25</v>
      </c>
      <c r="W64" s="1"/>
      <c r="X64" s="189"/>
      <c r="Y64" s="467"/>
      <c r="Z64" s="427"/>
      <c r="AA64" s="427"/>
      <c r="AB64" s="427"/>
      <c r="AC64" s="427"/>
      <c r="AD64" s="427"/>
      <c r="AE64" s="427"/>
      <c r="AF64" s="427"/>
      <c r="AG64" s="427"/>
      <c r="AH64" s="427"/>
      <c r="AI64" s="427"/>
      <c r="AJ64" s="427"/>
      <c r="AK64" s="427"/>
      <c r="AL64" s="427"/>
      <c r="AM64" s="427"/>
      <c r="AN64" s="427"/>
      <c r="AO64" s="427"/>
      <c r="AP64" s="427"/>
      <c r="AQ64" s="427"/>
      <c r="AR64" s="466"/>
      <c r="AS64" s="467"/>
      <c r="AT64" s="466"/>
      <c r="AU64" s="466"/>
      <c r="AV64" s="466"/>
      <c r="AW64" s="466"/>
      <c r="AX64" s="466"/>
      <c r="AY64" s="466"/>
      <c r="AZ64" s="466"/>
      <c r="BA64" s="466"/>
      <c r="BB64" s="466"/>
      <c r="BC64" s="466"/>
      <c r="BD64" s="466"/>
      <c r="BE64" s="466"/>
      <c r="BF64" s="466"/>
      <c r="BG64" s="466"/>
      <c r="BH64" s="466"/>
      <c r="BI64" s="466"/>
      <c r="BJ64" s="466"/>
      <c r="BK64" s="466"/>
    </row>
    <row r="65" spans="1:65" s="323" customFormat="1" ht="21" customHeight="1" x14ac:dyDescent="0.25">
      <c r="A65" s="181"/>
      <c r="B65" s="185" t="s">
        <v>177</v>
      </c>
      <c r="C65" s="574">
        <v>3</v>
      </c>
      <c r="D65" s="574">
        <v>0</v>
      </c>
      <c r="E65" s="574">
        <v>6</v>
      </c>
      <c r="F65" s="574">
        <v>3</v>
      </c>
      <c r="G65" s="574">
        <v>121</v>
      </c>
      <c r="H65" s="574">
        <v>24</v>
      </c>
      <c r="I65" s="574">
        <v>299</v>
      </c>
      <c r="J65" s="574">
        <v>72</v>
      </c>
      <c r="K65" s="574">
        <v>431</v>
      </c>
      <c r="L65" s="574">
        <v>58</v>
      </c>
      <c r="M65" s="574">
        <v>157</v>
      </c>
      <c r="N65" s="574">
        <v>74</v>
      </c>
      <c r="O65" s="574">
        <v>319</v>
      </c>
      <c r="P65" s="574">
        <v>1</v>
      </c>
      <c r="Q65" s="574">
        <v>409</v>
      </c>
      <c r="R65" s="574">
        <v>22</v>
      </c>
      <c r="S65" s="574">
        <v>0</v>
      </c>
      <c r="T65" s="574">
        <v>0</v>
      </c>
      <c r="U65" s="574">
        <v>1745</v>
      </c>
      <c r="V65" s="187">
        <v>254</v>
      </c>
      <c r="X65" s="189"/>
      <c r="Y65" s="467"/>
      <c r="Z65" s="427"/>
      <c r="AA65" s="427"/>
      <c r="AB65" s="427"/>
      <c r="AC65" s="427"/>
      <c r="AD65" s="427"/>
      <c r="AE65" s="427"/>
      <c r="AF65" s="427"/>
      <c r="AG65" s="427"/>
      <c r="AH65" s="427"/>
      <c r="AI65" s="427"/>
      <c r="AJ65" s="427"/>
      <c r="AK65" s="427"/>
      <c r="AL65" s="427"/>
      <c r="AM65" s="427"/>
      <c r="AN65" s="427"/>
      <c r="AO65" s="427"/>
      <c r="AP65" s="427"/>
      <c r="AQ65" s="427"/>
      <c r="AR65" s="464"/>
      <c r="AS65" s="467"/>
      <c r="AT65" s="466"/>
      <c r="AU65" s="466"/>
      <c r="AV65" s="466"/>
      <c r="AW65" s="466"/>
      <c r="AX65" s="466"/>
      <c r="AY65" s="466"/>
      <c r="AZ65" s="466"/>
      <c r="BA65" s="466"/>
      <c r="BB65" s="466"/>
      <c r="BC65" s="466"/>
      <c r="BD65" s="466"/>
      <c r="BE65" s="466"/>
      <c r="BF65" s="466"/>
      <c r="BG65" s="466"/>
      <c r="BH65" s="466"/>
      <c r="BI65" s="466"/>
      <c r="BJ65" s="466"/>
      <c r="BK65" s="466"/>
      <c r="BL65" s="464"/>
      <c r="BM65" s="464"/>
    </row>
    <row r="66" spans="1:65" s="323" customFormat="1" ht="25.5" customHeight="1" x14ac:dyDescent="0.25">
      <c r="A66" s="181" t="s">
        <v>178</v>
      </c>
      <c r="B66" s="190" t="s">
        <v>179</v>
      </c>
      <c r="C66" s="191">
        <v>383</v>
      </c>
      <c r="D66" s="191">
        <v>169</v>
      </c>
      <c r="E66" s="191">
        <v>595</v>
      </c>
      <c r="F66" s="191">
        <v>303</v>
      </c>
      <c r="G66" s="191">
        <v>1600</v>
      </c>
      <c r="H66" s="191">
        <v>698</v>
      </c>
      <c r="I66" s="191">
        <v>6419</v>
      </c>
      <c r="J66" s="191">
        <v>3482</v>
      </c>
      <c r="K66" s="191">
        <v>7169</v>
      </c>
      <c r="L66" s="191">
        <v>4866</v>
      </c>
      <c r="M66" s="191">
        <v>5778</v>
      </c>
      <c r="N66" s="191">
        <v>4147</v>
      </c>
      <c r="O66" s="191">
        <v>3667</v>
      </c>
      <c r="P66" s="191">
        <v>3650</v>
      </c>
      <c r="Q66" s="191">
        <v>1614</v>
      </c>
      <c r="R66" s="191">
        <v>1807</v>
      </c>
      <c r="S66" s="191">
        <v>1272</v>
      </c>
      <c r="T66" s="191">
        <v>1208</v>
      </c>
      <c r="U66" s="191">
        <v>28497</v>
      </c>
      <c r="V66" s="192">
        <v>20330</v>
      </c>
      <c r="X66" s="189"/>
      <c r="Y66" s="467"/>
      <c r="Z66" s="427"/>
      <c r="AA66" s="427"/>
      <c r="AB66" s="427"/>
      <c r="AC66" s="427"/>
      <c r="AD66" s="427"/>
      <c r="AE66" s="427"/>
      <c r="AF66" s="427"/>
      <c r="AG66" s="427"/>
      <c r="AH66" s="427"/>
      <c r="AI66" s="427"/>
      <c r="AJ66" s="427"/>
      <c r="AK66" s="427"/>
      <c r="AL66" s="427"/>
      <c r="AM66" s="427"/>
      <c r="AN66" s="427"/>
      <c r="AO66" s="427"/>
      <c r="AP66" s="427"/>
      <c r="AQ66" s="427"/>
      <c r="AR66" s="464"/>
      <c r="AS66" s="467"/>
      <c r="AT66" s="466"/>
      <c r="AU66" s="466"/>
      <c r="AV66" s="466"/>
      <c r="AW66" s="466"/>
      <c r="AX66" s="466"/>
      <c r="AY66" s="466"/>
      <c r="AZ66" s="466"/>
      <c r="BA66" s="466"/>
      <c r="BB66" s="466"/>
      <c r="BC66" s="466"/>
      <c r="BD66" s="466"/>
      <c r="BE66" s="466"/>
      <c r="BF66" s="466"/>
      <c r="BG66" s="466"/>
      <c r="BH66" s="466"/>
      <c r="BI66" s="466"/>
      <c r="BJ66" s="466"/>
      <c r="BK66" s="466"/>
      <c r="BL66" s="464"/>
      <c r="BM66" s="464"/>
    </row>
    <row r="67" spans="1:65" s="323" customFormat="1" ht="25.5" customHeight="1" x14ac:dyDescent="0.25">
      <c r="A67" s="181" t="s">
        <v>180</v>
      </c>
      <c r="B67" s="190" t="s">
        <v>181</v>
      </c>
      <c r="C67" s="191">
        <v>1075</v>
      </c>
      <c r="D67" s="191">
        <v>4139</v>
      </c>
      <c r="E67" s="191">
        <v>1717</v>
      </c>
      <c r="F67" s="191">
        <v>5249</v>
      </c>
      <c r="G67" s="191">
        <v>1532</v>
      </c>
      <c r="H67" s="191">
        <v>4877</v>
      </c>
      <c r="I67" s="191">
        <v>1258</v>
      </c>
      <c r="J67" s="191">
        <v>3274</v>
      </c>
      <c r="K67" s="191">
        <v>387</v>
      </c>
      <c r="L67" s="191">
        <v>786</v>
      </c>
      <c r="M67" s="191">
        <v>265</v>
      </c>
      <c r="N67" s="191">
        <v>482</v>
      </c>
      <c r="O67" s="191">
        <v>189</v>
      </c>
      <c r="P67" s="191">
        <v>350</v>
      </c>
      <c r="Q67" s="191">
        <v>2</v>
      </c>
      <c r="R67" s="191">
        <v>0</v>
      </c>
      <c r="S67" s="191">
        <v>3</v>
      </c>
      <c r="T67" s="191">
        <v>4</v>
      </c>
      <c r="U67" s="191">
        <v>6428</v>
      </c>
      <c r="V67" s="192">
        <v>19161</v>
      </c>
      <c r="X67" s="189"/>
      <c r="Y67" s="467"/>
      <c r="Z67" s="427"/>
      <c r="AA67" s="427"/>
      <c r="AB67" s="427"/>
      <c r="AC67" s="427"/>
      <c r="AD67" s="427"/>
      <c r="AE67" s="427"/>
      <c r="AF67" s="427"/>
      <c r="AG67" s="427"/>
      <c r="AH67" s="427"/>
      <c r="AI67" s="427"/>
      <c r="AJ67" s="427"/>
      <c r="AK67" s="427"/>
      <c r="AL67" s="427"/>
      <c r="AM67" s="427"/>
      <c r="AN67" s="427"/>
      <c r="AO67" s="427"/>
      <c r="AP67" s="427"/>
      <c r="AQ67" s="427"/>
      <c r="AR67" s="464"/>
      <c r="AS67" s="467"/>
      <c r="AT67" s="466"/>
      <c r="AU67" s="466"/>
      <c r="AV67" s="466"/>
      <c r="AW67" s="466"/>
      <c r="AX67" s="466"/>
      <c r="AY67" s="466"/>
      <c r="AZ67" s="466"/>
      <c r="BA67" s="466"/>
      <c r="BB67" s="466"/>
      <c r="BC67" s="466"/>
      <c r="BD67" s="466"/>
      <c r="BE67" s="466"/>
      <c r="BF67" s="466"/>
      <c r="BG67" s="466"/>
      <c r="BH67" s="466"/>
      <c r="BI67" s="466"/>
      <c r="BJ67" s="466"/>
      <c r="BK67" s="466"/>
      <c r="BL67" s="464"/>
      <c r="BM67" s="464"/>
    </row>
    <row r="68" spans="1:65" s="351" customFormat="1" ht="25.5" customHeight="1" x14ac:dyDescent="0.3">
      <c r="A68" s="181" t="s">
        <v>182</v>
      </c>
      <c r="B68" s="190" t="s">
        <v>183</v>
      </c>
      <c r="C68" s="191">
        <v>24</v>
      </c>
      <c r="D68" s="191">
        <v>191</v>
      </c>
      <c r="E68" s="191">
        <v>80</v>
      </c>
      <c r="F68" s="191">
        <v>350</v>
      </c>
      <c r="G68" s="191">
        <v>138</v>
      </c>
      <c r="H68" s="191">
        <v>711</v>
      </c>
      <c r="I68" s="191">
        <v>413</v>
      </c>
      <c r="J68" s="191">
        <v>1565</v>
      </c>
      <c r="K68" s="191">
        <v>937</v>
      </c>
      <c r="L68" s="191">
        <v>3463</v>
      </c>
      <c r="M68" s="191">
        <v>1718</v>
      </c>
      <c r="N68" s="191">
        <v>6439</v>
      </c>
      <c r="O68" s="191">
        <v>526</v>
      </c>
      <c r="P68" s="191">
        <v>1242</v>
      </c>
      <c r="Q68" s="191">
        <v>312</v>
      </c>
      <c r="R68" s="191">
        <v>653</v>
      </c>
      <c r="S68" s="191">
        <v>829</v>
      </c>
      <c r="T68" s="191">
        <v>1543</v>
      </c>
      <c r="U68" s="191">
        <v>4977</v>
      </c>
      <c r="V68" s="192">
        <v>16157</v>
      </c>
      <c r="X68" s="198"/>
      <c r="Y68" s="468"/>
      <c r="Z68" s="427"/>
      <c r="AA68" s="427"/>
      <c r="AB68" s="427"/>
      <c r="AC68" s="427"/>
      <c r="AD68" s="427"/>
      <c r="AE68" s="427"/>
      <c r="AF68" s="427"/>
      <c r="AG68" s="427"/>
      <c r="AH68" s="427"/>
      <c r="AI68" s="427"/>
      <c r="AJ68" s="427"/>
      <c r="AK68" s="427"/>
      <c r="AL68" s="427"/>
      <c r="AM68" s="427"/>
      <c r="AN68" s="427"/>
      <c r="AO68" s="427"/>
      <c r="AP68" s="427"/>
      <c r="AQ68" s="427"/>
      <c r="AR68" s="466"/>
      <c r="AS68" s="468"/>
      <c r="AT68" s="466"/>
      <c r="AU68" s="466"/>
      <c r="AV68" s="466"/>
      <c r="AW68" s="466"/>
      <c r="AX68" s="466"/>
      <c r="AY68" s="466"/>
      <c r="AZ68" s="466"/>
      <c r="BA68" s="466"/>
      <c r="BB68" s="466"/>
      <c r="BC68" s="466"/>
      <c r="BD68" s="466"/>
      <c r="BE68" s="466"/>
      <c r="BF68" s="466"/>
      <c r="BG68" s="466"/>
      <c r="BH68" s="466"/>
      <c r="BI68" s="466"/>
      <c r="BJ68" s="466"/>
      <c r="BK68" s="466"/>
      <c r="BL68" s="491"/>
      <c r="BM68" s="491"/>
    </row>
    <row r="69" spans="1:65" ht="21" customHeight="1" x14ac:dyDescent="0.25">
      <c r="A69" s="181"/>
      <c r="B69" s="185" t="s">
        <v>184</v>
      </c>
      <c r="C69" s="574">
        <v>0</v>
      </c>
      <c r="D69" s="574">
        <v>2</v>
      </c>
      <c r="E69" s="574">
        <v>0</v>
      </c>
      <c r="F69" s="574">
        <v>6</v>
      </c>
      <c r="G69" s="574">
        <v>4</v>
      </c>
      <c r="H69" s="574">
        <v>15</v>
      </c>
      <c r="I69" s="574">
        <v>3</v>
      </c>
      <c r="J69" s="574">
        <v>6</v>
      </c>
      <c r="K69" s="574">
        <v>6</v>
      </c>
      <c r="L69" s="574">
        <v>28</v>
      </c>
      <c r="M69" s="574">
        <v>28</v>
      </c>
      <c r="N69" s="574">
        <v>103</v>
      </c>
      <c r="O69" s="574">
        <v>192</v>
      </c>
      <c r="P69" s="574">
        <v>424</v>
      </c>
      <c r="Q69" s="574">
        <v>312</v>
      </c>
      <c r="R69" s="574">
        <v>653</v>
      </c>
      <c r="S69" s="574">
        <v>829</v>
      </c>
      <c r="T69" s="574">
        <v>1543</v>
      </c>
      <c r="U69" s="574">
        <v>1374</v>
      </c>
      <c r="V69" s="187">
        <v>2780</v>
      </c>
      <c r="W69" s="1"/>
      <c r="X69" s="189"/>
      <c r="Y69" s="467"/>
      <c r="Z69" s="427"/>
      <c r="AA69" s="427"/>
      <c r="AB69" s="427"/>
      <c r="AC69" s="427"/>
      <c r="AD69" s="427"/>
      <c r="AE69" s="427"/>
      <c r="AF69" s="427"/>
      <c r="AG69" s="427"/>
      <c r="AH69" s="427"/>
      <c r="AI69" s="427"/>
      <c r="AJ69" s="427"/>
      <c r="AK69" s="427"/>
      <c r="AL69" s="427"/>
      <c r="AM69" s="427"/>
      <c r="AN69" s="427"/>
      <c r="AO69" s="427"/>
      <c r="AP69" s="427"/>
      <c r="AQ69" s="427"/>
      <c r="AR69" s="466"/>
      <c r="AS69" s="467"/>
      <c r="AT69" s="466"/>
      <c r="AU69" s="466"/>
      <c r="AV69" s="466"/>
      <c r="AW69" s="466"/>
      <c r="AX69" s="466"/>
      <c r="AY69" s="466"/>
      <c r="AZ69" s="466"/>
      <c r="BA69" s="466"/>
      <c r="BB69" s="466"/>
      <c r="BC69" s="466"/>
      <c r="BD69" s="466"/>
      <c r="BE69" s="466"/>
      <c r="BF69" s="466"/>
      <c r="BG69" s="466"/>
      <c r="BH69" s="466"/>
      <c r="BI69" s="466"/>
      <c r="BJ69" s="466"/>
      <c r="BK69" s="466"/>
    </row>
    <row r="70" spans="1:65" ht="21" customHeight="1" x14ac:dyDescent="0.25">
      <c r="A70" s="181"/>
      <c r="B70" s="185" t="s">
        <v>185</v>
      </c>
      <c r="C70" s="574">
        <v>5</v>
      </c>
      <c r="D70" s="574">
        <v>31</v>
      </c>
      <c r="E70" s="574">
        <v>5</v>
      </c>
      <c r="F70" s="574">
        <v>15</v>
      </c>
      <c r="G70" s="574">
        <v>23</v>
      </c>
      <c r="H70" s="574">
        <v>48</v>
      </c>
      <c r="I70" s="574">
        <v>109</v>
      </c>
      <c r="J70" s="574">
        <v>359</v>
      </c>
      <c r="K70" s="574">
        <v>694</v>
      </c>
      <c r="L70" s="574">
        <v>2631</v>
      </c>
      <c r="M70" s="574">
        <v>1431</v>
      </c>
      <c r="N70" s="574">
        <v>5330</v>
      </c>
      <c r="O70" s="574">
        <v>114</v>
      </c>
      <c r="P70" s="574">
        <v>430</v>
      </c>
      <c r="Q70" s="574">
        <v>0</v>
      </c>
      <c r="R70" s="574">
        <v>0</v>
      </c>
      <c r="S70" s="574">
        <v>0</v>
      </c>
      <c r="T70" s="574">
        <v>0</v>
      </c>
      <c r="U70" s="574">
        <v>2381</v>
      </c>
      <c r="V70" s="187">
        <v>8844</v>
      </c>
      <c r="W70" s="1"/>
      <c r="X70" s="189"/>
      <c r="Y70" s="467"/>
      <c r="Z70" s="427"/>
      <c r="AA70" s="427"/>
      <c r="AB70" s="427"/>
      <c r="AC70" s="427"/>
      <c r="AD70" s="427"/>
      <c r="AE70" s="427"/>
      <c r="AF70" s="427"/>
      <c r="AG70" s="427"/>
      <c r="AH70" s="427"/>
      <c r="AI70" s="427"/>
      <c r="AJ70" s="427"/>
      <c r="AK70" s="427"/>
      <c r="AL70" s="427"/>
      <c r="AM70" s="427"/>
      <c r="AN70" s="427"/>
      <c r="AO70" s="427"/>
      <c r="AP70" s="427"/>
      <c r="AQ70" s="427"/>
      <c r="AR70" s="466"/>
      <c r="AS70" s="467"/>
      <c r="AT70" s="466"/>
      <c r="AU70" s="466"/>
      <c r="AV70" s="466"/>
      <c r="AW70" s="466"/>
      <c r="AX70" s="466"/>
      <c r="AY70" s="466"/>
      <c r="AZ70" s="466"/>
      <c r="BA70" s="466"/>
      <c r="BB70" s="466"/>
      <c r="BC70" s="466"/>
      <c r="BD70" s="466"/>
      <c r="BE70" s="466"/>
      <c r="BF70" s="466"/>
      <c r="BG70" s="466"/>
      <c r="BH70" s="466"/>
      <c r="BI70" s="466"/>
      <c r="BJ70" s="466"/>
      <c r="BK70" s="466"/>
    </row>
    <row r="71" spans="1:65" ht="21" customHeight="1" x14ac:dyDescent="0.25">
      <c r="A71" s="181"/>
      <c r="B71" s="185" t="s">
        <v>186</v>
      </c>
      <c r="C71" s="574">
        <v>19</v>
      </c>
      <c r="D71" s="574">
        <v>158</v>
      </c>
      <c r="E71" s="574">
        <v>75</v>
      </c>
      <c r="F71" s="574">
        <v>329</v>
      </c>
      <c r="G71" s="574">
        <v>111</v>
      </c>
      <c r="H71" s="574">
        <v>648</v>
      </c>
      <c r="I71" s="574">
        <v>301</v>
      </c>
      <c r="J71" s="574">
        <v>1200</v>
      </c>
      <c r="K71" s="574">
        <v>237</v>
      </c>
      <c r="L71" s="574">
        <v>804</v>
      </c>
      <c r="M71" s="574">
        <v>259</v>
      </c>
      <c r="N71" s="574">
        <v>1006</v>
      </c>
      <c r="O71" s="574">
        <v>220</v>
      </c>
      <c r="P71" s="574">
        <v>388</v>
      </c>
      <c r="Q71" s="574">
        <v>0</v>
      </c>
      <c r="R71" s="574">
        <v>0</v>
      </c>
      <c r="S71" s="574">
        <v>0</v>
      </c>
      <c r="T71" s="574">
        <v>0</v>
      </c>
      <c r="U71" s="574">
        <v>1222</v>
      </c>
      <c r="V71" s="187">
        <v>4533</v>
      </c>
      <c r="W71" s="1"/>
      <c r="X71" s="189"/>
      <c r="Y71" s="467"/>
      <c r="Z71" s="427"/>
      <c r="AA71" s="427"/>
      <c r="AB71" s="427"/>
      <c r="AC71" s="427"/>
      <c r="AD71" s="427"/>
      <c r="AE71" s="427"/>
      <c r="AF71" s="427"/>
      <c r="AG71" s="427"/>
      <c r="AH71" s="427"/>
      <c r="AI71" s="427"/>
      <c r="AJ71" s="427"/>
      <c r="AK71" s="427"/>
      <c r="AL71" s="427"/>
      <c r="AM71" s="427"/>
      <c r="AN71" s="427"/>
      <c r="AO71" s="427"/>
      <c r="AP71" s="427"/>
      <c r="AQ71" s="427"/>
      <c r="AR71" s="466"/>
      <c r="AS71" s="467"/>
      <c r="AT71" s="466"/>
      <c r="AU71" s="466"/>
      <c r="AV71" s="466"/>
      <c r="AW71" s="466"/>
      <c r="AX71" s="466"/>
      <c r="AY71" s="466"/>
      <c r="AZ71" s="466"/>
      <c r="BA71" s="466"/>
      <c r="BB71" s="466"/>
      <c r="BC71" s="466"/>
      <c r="BD71" s="466"/>
      <c r="BE71" s="466"/>
      <c r="BF71" s="466"/>
      <c r="BG71" s="466"/>
      <c r="BH71" s="466"/>
      <c r="BI71" s="466"/>
      <c r="BJ71" s="466"/>
      <c r="BK71" s="466"/>
    </row>
    <row r="72" spans="1:65" ht="25.5" customHeight="1" x14ac:dyDescent="0.3">
      <c r="A72" s="181" t="s">
        <v>187</v>
      </c>
      <c r="B72" s="190" t="s">
        <v>188</v>
      </c>
      <c r="C72" s="191">
        <v>290</v>
      </c>
      <c r="D72" s="191">
        <v>268</v>
      </c>
      <c r="E72" s="191">
        <v>401</v>
      </c>
      <c r="F72" s="191">
        <v>381</v>
      </c>
      <c r="G72" s="191">
        <v>618</v>
      </c>
      <c r="H72" s="191">
        <v>515</v>
      </c>
      <c r="I72" s="191">
        <v>630</v>
      </c>
      <c r="J72" s="191">
        <v>521</v>
      </c>
      <c r="K72" s="191">
        <v>206</v>
      </c>
      <c r="L72" s="191">
        <v>170</v>
      </c>
      <c r="M72" s="191">
        <v>80</v>
      </c>
      <c r="N72" s="191">
        <v>88</v>
      </c>
      <c r="O72" s="191">
        <v>126</v>
      </c>
      <c r="P72" s="191">
        <v>102</v>
      </c>
      <c r="Q72" s="191">
        <v>5</v>
      </c>
      <c r="R72" s="191">
        <v>11</v>
      </c>
      <c r="S72" s="191">
        <v>0</v>
      </c>
      <c r="T72" s="191">
        <v>0</v>
      </c>
      <c r="U72" s="191">
        <v>2356</v>
      </c>
      <c r="V72" s="192">
        <v>2056</v>
      </c>
      <c r="W72" s="1"/>
      <c r="X72" s="165"/>
      <c r="Y72" s="468"/>
      <c r="Z72" s="427"/>
      <c r="AA72" s="427"/>
      <c r="AB72" s="427"/>
      <c r="AC72" s="427"/>
      <c r="AD72" s="427"/>
      <c r="AE72" s="427"/>
      <c r="AF72" s="427"/>
      <c r="AG72" s="427"/>
      <c r="AH72" s="427"/>
      <c r="AI72" s="427"/>
      <c r="AJ72" s="427"/>
      <c r="AK72" s="427"/>
      <c r="AL72" s="427"/>
      <c r="AM72" s="427"/>
      <c r="AN72" s="427"/>
      <c r="AO72" s="427"/>
      <c r="AP72" s="427"/>
      <c r="AQ72" s="427"/>
      <c r="AR72" s="466"/>
      <c r="AS72" s="468"/>
      <c r="AT72" s="466"/>
      <c r="AU72" s="466"/>
      <c r="AV72" s="466"/>
      <c r="AW72" s="466"/>
      <c r="AX72" s="466"/>
      <c r="AY72" s="466"/>
      <c r="AZ72" s="466"/>
      <c r="BA72" s="466"/>
      <c r="BB72" s="466"/>
      <c r="BC72" s="466"/>
      <c r="BD72" s="466"/>
      <c r="BE72" s="466"/>
      <c r="BF72" s="466"/>
      <c r="BG72" s="466"/>
      <c r="BH72" s="466"/>
      <c r="BI72" s="466"/>
      <c r="BJ72" s="466"/>
      <c r="BK72" s="466"/>
    </row>
    <row r="73" spans="1:65" s="323" customFormat="1" ht="21" customHeight="1" x14ac:dyDescent="0.25">
      <c r="A73" s="181"/>
      <c r="B73" s="185" t="s">
        <v>189</v>
      </c>
      <c r="C73" s="574">
        <v>57</v>
      </c>
      <c r="D73" s="574">
        <v>110</v>
      </c>
      <c r="E73" s="574">
        <v>85</v>
      </c>
      <c r="F73" s="574">
        <v>173</v>
      </c>
      <c r="G73" s="574">
        <v>191</v>
      </c>
      <c r="H73" s="574">
        <v>233</v>
      </c>
      <c r="I73" s="574">
        <v>179</v>
      </c>
      <c r="J73" s="574">
        <v>191</v>
      </c>
      <c r="K73" s="574">
        <v>90</v>
      </c>
      <c r="L73" s="574">
        <v>88</v>
      </c>
      <c r="M73" s="574">
        <v>63</v>
      </c>
      <c r="N73" s="574">
        <v>47</v>
      </c>
      <c r="O73" s="574">
        <v>126</v>
      </c>
      <c r="P73" s="574">
        <v>102</v>
      </c>
      <c r="Q73" s="574">
        <v>5</v>
      </c>
      <c r="R73" s="574">
        <v>11</v>
      </c>
      <c r="S73" s="574">
        <v>0</v>
      </c>
      <c r="T73" s="574">
        <v>0</v>
      </c>
      <c r="U73" s="574">
        <v>796</v>
      </c>
      <c r="V73" s="187">
        <v>955</v>
      </c>
      <c r="X73" s="189"/>
      <c r="Y73" s="467"/>
      <c r="Z73" s="427"/>
      <c r="AA73" s="427"/>
      <c r="AB73" s="427"/>
      <c r="AC73" s="427"/>
      <c r="AD73" s="427"/>
      <c r="AE73" s="427"/>
      <c r="AF73" s="427"/>
      <c r="AG73" s="427"/>
      <c r="AH73" s="427"/>
      <c r="AI73" s="427"/>
      <c r="AJ73" s="427"/>
      <c r="AK73" s="427"/>
      <c r="AL73" s="427"/>
      <c r="AM73" s="427"/>
      <c r="AN73" s="427"/>
      <c r="AO73" s="427"/>
      <c r="AP73" s="427"/>
      <c r="AQ73" s="427"/>
      <c r="AR73" s="464"/>
      <c r="AS73" s="467"/>
      <c r="AT73" s="466"/>
      <c r="AU73" s="466"/>
      <c r="AV73" s="466"/>
      <c r="AW73" s="466"/>
      <c r="AX73" s="466"/>
      <c r="AY73" s="466"/>
      <c r="AZ73" s="466"/>
      <c r="BA73" s="466"/>
      <c r="BB73" s="466"/>
      <c r="BC73" s="466"/>
      <c r="BD73" s="466"/>
      <c r="BE73" s="466"/>
      <c r="BF73" s="466"/>
      <c r="BG73" s="466"/>
      <c r="BH73" s="466"/>
      <c r="BI73" s="466"/>
      <c r="BJ73" s="466"/>
      <c r="BK73" s="466"/>
      <c r="BL73" s="464"/>
      <c r="BM73" s="464"/>
    </row>
    <row r="74" spans="1:65" s="323" customFormat="1" ht="21" customHeight="1" x14ac:dyDescent="0.25">
      <c r="A74" s="181"/>
      <c r="B74" s="185" t="s">
        <v>190</v>
      </c>
      <c r="C74" s="574">
        <v>233</v>
      </c>
      <c r="D74" s="574">
        <v>158</v>
      </c>
      <c r="E74" s="574">
        <v>316</v>
      </c>
      <c r="F74" s="574">
        <v>208</v>
      </c>
      <c r="G74" s="574">
        <v>427</v>
      </c>
      <c r="H74" s="574">
        <v>282</v>
      </c>
      <c r="I74" s="574">
        <v>451</v>
      </c>
      <c r="J74" s="574">
        <v>330</v>
      </c>
      <c r="K74" s="574">
        <v>116</v>
      </c>
      <c r="L74" s="574">
        <v>82</v>
      </c>
      <c r="M74" s="574">
        <v>17</v>
      </c>
      <c r="N74" s="574">
        <v>41</v>
      </c>
      <c r="O74" s="574">
        <v>0</v>
      </c>
      <c r="P74" s="574">
        <v>0</v>
      </c>
      <c r="Q74" s="574">
        <v>0</v>
      </c>
      <c r="R74" s="574">
        <v>0</v>
      </c>
      <c r="S74" s="574">
        <v>0</v>
      </c>
      <c r="T74" s="574">
        <v>0</v>
      </c>
      <c r="U74" s="574">
        <v>1560</v>
      </c>
      <c r="V74" s="187">
        <v>1101</v>
      </c>
      <c r="X74" s="189"/>
      <c r="Y74" s="467"/>
      <c r="Z74" s="427"/>
      <c r="AA74" s="427"/>
      <c r="AB74" s="427"/>
      <c r="AC74" s="427"/>
      <c r="AD74" s="427"/>
      <c r="AE74" s="427"/>
      <c r="AF74" s="427"/>
      <c r="AG74" s="427"/>
      <c r="AH74" s="427"/>
      <c r="AI74" s="427"/>
      <c r="AJ74" s="427"/>
      <c r="AK74" s="427"/>
      <c r="AL74" s="427"/>
      <c r="AM74" s="427"/>
      <c r="AN74" s="427"/>
      <c r="AO74" s="427"/>
      <c r="AP74" s="427"/>
      <c r="AQ74" s="427"/>
      <c r="AR74" s="464"/>
      <c r="AS74" s="467"/>
      <c r="AT74" s="466"/>
      <c r="AU74" s="466"/>
      <c r="AV74" s="466"/>
      <c r="AW74" s="466"/>
      <c r="AX74" s="466"/>
      <c r="AY74" s="466"/>
      <c r="AZ74" s="466"/>
      <c r="BA74" s="466"/>
      <c r="BB74" s="466"/>
      <c r="BC74" s="466"/>
      <c r="BD74" s="466"/>
      <c r="BE74" s="466"/>
      <c r="BF74" s="466"/>
      <c r="BG74" s="466"/>
      <c r="BH74" s="466"/>
      <c r="BI74" s="466"/>
      <c r="BJ74" s="466"/>
      <c r="BK74" s="466"/>
      <c r="BL74" s="464"/>
      <c r="BM74" s="464"/>
    </row>
    <row r="75" spans="1:65" s="323" customFormat="1" ht="25.5" customHeight="1" x14ac:dyDescent="0.3">
      <c r="A75" s="181" t="s">
        <v>191</v>
      </c>
      <c r="B75" s="190" t="s">
        <v>192</v>
      </c>
      <c r="C75" s="191">
        <v>40</v>
      </c>
      <c r="D75" s="191">
        <v>11</v>
      </c>
      <c r="E75" s="191">
        <v>91</v>
      </c>
      <c r="F75" s="191">
        <v>7</v>
      </c>
      <c r="G75" s="191">
        <v>52</v>
      </c>
      <c r="H75" s="191">
        <v>32</v>
      </c>
      <c r="I75" s="191">
        <v>39</v>
      </c>
      <c r="J75" s="191">
        <v>5</v>
      </c>
      <c r="K75" s="191">
        <v>4</v>
      </c>
      <c r="L75" s="191">
        <v>15</v>
      </c>
      <c r="M75" s="191">
        <v>60</v>
      </c>
      <c r="N75" s="191">
        <v>16</v>
      </c>
      <c r="O75" s="191">
        <v>1</v>
      </c>
      <c r="P75" s="191">
        <v>3</v>
      </c>
      <c r="Q75" s="191">
        <v>0</v>
      </c>
      <c r="R75" s="191">
        <v>0</v>
      </c>
      <c r="S75" s="191">
        <v>0</v>
      </c>
      <c r="T75" s="191">
        <v>0</v>
      </c>
      <c r="U75" s="191">
        <v>287</v>
      </c>
      <c r="V75" s="192">
        <v>89</v>
      </c>
      <c r="X75" s="113"/>
      <c r="Y75" s="468"/>
      <c r="Z75" s="427"/>
      <c r="AA75" s="427"/>
      <c r="AB75" s="427"/>
      <c r="AC75" s="427"/>
      <c r="AD75" s="427"/>
      <c r="AE75" s="427"/>
      <c r="AF75" s="427"/>
      <c r="AG75" s="427"/>
      <c r="AH75" s="427"/>
      <c r="AI75" s="427"/>
      <c r="AJ75" s="427"/>
      <c r="AK75" s="427"/>
      <c r="AL75" s="427"/>
      <c r="AM75" s="427"/>
      <c r="AN75" s="427"/>
      <c r="AO75" s="427"/>
      <c r="AP75" s="427"/>
      <c r="AQ75" s="427"/>
      <c r="AR75" s="466"/>
      <c r="AS75" s="468"/>
      <c r="AT75" s="466"/>
      <c r="AU75" s="466"/>
      <c r="AV75" s="466"/>
      <c r="AW75" s="466"/>
      <c r="AX75" s="466"/>
      <c r="AY75" s="466"/>
      <c r="AZ75" s="466"/>
      <c r="BA75" s="466"/>
      <c r="BB75" s="466"/>
      <c r="BC75" s="466"/>
      <c r="BD75" s="466"/>
      <c r="BE75" s="466"/>
      <c r="BF75" s="466"/>
      <c r="BG75" s="466"/>
      <c r="BH75" s="466"/>
      <c r="BI75" s="466"/>
      <c r="BJ75" s="466"/>
      <c r="BK75" s="466"/>
      <c r="BL75" s="464"/>
      <c r="BM75" s="464"/>
    </row>
    <row r="76" spans="1:65" s="338" customFormat="1" ht="21" customHeight="1" x14ac:dyDescent="0.25">
      <c r="A76" s="181"/>
      <c r="B76" s="185" t="s">
        <v>193</v>
      </c>
      <c r="C76" s="574">
        <v>3</v>
      </c>
      <c r="D76" s="574">
        <v>8</v>
      </c>
      <c r="E76" s="574">
        <v>3</v>
      </c>
      <c r="F76" s="574">
        <v>1</v>
      </c>
      <c r="G76" s="574">
        <v>3</v>
      </c>
      <c r="H76" s="574">
        <v>12</v>
      </c>
      <c r="I76" s="574">
        <v>0</v>
      </c>
      <c r="J76" s="574">
        <v>0</v>
      </c>
      <c r="K76" s="574">
        <v>0</v>
      </c>
      <c r="L76" s="574">
        <v>0</v>
      </c>
      <c r="M76" s="574">
        <v>0</v>
      </c>
      <c r="N76" s="574">
        <v>0</v>
      </c>
      <c r="O76" s="574">
        <v>1</v>
      </c>
      <c r="P76" s="574">
        <v>3</v>
      </c>
      <c r="Q76" s="574">
        <v>0</v>
      </c>
      <c r="R76" s="574">
        <v>0</v>
      </c>
      <c r="S76" s="574">
        <v>0</v>
      </c>
      <c r="T76" s="574">
        <v>0</v>
      </c>
      <c r="U76" s="574">
        <v>10</v>
      </c>
      <c r="V76" s="187">
        <v>24</v>
      </c>
      <c r="X76" s="189"/>
      <c r="Y76" s="467"/>
      <c r="Z76" s="427"/>
      <c r="AA76" s="427"/>
      <c r="AB76" s="427"/>
      <c r="AC76" s="427"/>
      <c r="AD76" s="427"/>
      <c r="AE76" s="427"/>
      <c r="AF76" s="427"/>
      <c r="AG76" s="427"/>
      <c r="AH76" s="427"/>
      <c r="AI76" s="427"/>
      <c r="AJ76" s="427"/>
      <c r="AK76" s="427"/>
      <c r="AL76" s="427"/>
      <c r="AM76" s="427"/>
      <c r="AN76" s="427"/>
      <c r="AO76" s="427"/>
      <c r="AP76" s="427"/>
      <c r="AQ76" s="427"/>
      <c r="AR76" s="469"/>
      <c r="AS76" s="467"/>
      <c r="AT76" s="466"/>
      <c r="AU76" s="466"/>
      <c r="AV76" s="466"/>
      <c r="AW76" s="466"/>
      <c r="AX76" s="466"/>
      <c r="AY76" s="466"/>
      <c r="AZ76" s="466"/>
      <c r="BA76" s="466"/>
      <c r="BB76" s="466"/>
      <c r="BC76" s="466"/>
      <c r="BD76" s="466"/>
      <c r="BE76" s="466"/>
      <c r="BF76" s="466"/>
      <c r="BG76" s="466"/>
      <c r="BH76" s="466"/>
      <c r="BI76" s="466"/>
      <c r="BJ76" s="466"/>
      <c r="BK76" s="466"/>
      <c r="BL76" s="469"/>
      <c r="BM76" s="469"/>
    </row>
    <row r="77" spans="1:65" s="132" customFormat="1" ht="21" customHeight="1" x14ac:dyDescent="0.3">
      <c r="A77" s="181"/>
      <c r="B77" s="185" t="s">
        <v>194</v>
      </c>
      <c r="C77" s="574">
        <v>0</v>
      </c>
      <c r="D77" s="574">
        <v>0</v>
      </c>
      <c r="E77" s="574">
        <v>0</v>
      </c>
      <c r="F77" s="574">
        <v>0</v>
      </c>
      <c r="G77" s="574">
        <v>0</v>
      </c>
      <c r="H77" s="574">
        <v>0</v>
      </c>
      <c r="I77" s="574">
        <v>0</v>
      </c>
      <c r="J77" s="574">
        <v>0</v>
      </c>
      <c r="K77" s="574">
        <v>0</v>
      </c>
      <c r="L77" s="574">
        <v>0</v>
      </c>
      <c r="M77" s="574">
        <v>0</v>
      </c>
      <c r="N77" s="574">
        <v>0</v>
      </c>
      <c r="O77" s="574">
        <v>0</v>
      </c>
      <c r="P77" s="574">
        <v>0</v>
      </c>
      <c r="Q77" s="574">
        <v>0</v>
      </c>
      <c r="R77" s="574">
        <v>0</v>
      </c>
      <c r="S77" s="574">
        <v>0</v>
      </c>
      <c r="T77" s="574">
        <v>0</v>
      </c>
      <c r="U77" s="574">
        <v>0</v>
      </c>
      <c r="V77" s="187">
        <v>0</v>
      </c>
      <c r="X77" s="189"/>
      <c r="Y77" s="467"/>
      <c r="Z77" s="427"/>
      <c r="AA77" s="427"/>
      <c r="AB77" s="427"/>
      <c r="AC77" s="427"/>
      <c r="AD77" s="427"/>
      <c r="AE77" s="427"/>
      <c r="AF77" s="427"/>
      <c r="AG77" s="427"/>
      <c r="AH77" s="427"/>
      <c r="AI77" s="427"/>
      <c r="AJ77" s="427"/>
      <c r="AK77" s="427"/>
      <c r="AL77" s="427"/>
      <c r="AM77" s="427"/>
      <c r="AN77" s="427"/>
      <c r="AO77" s="427"/>
      <c r="AP77" s="427"/>
      <c r="AQ77" s="427"/>
      <c r="AR77" s="470"/>
      <c r="AS77" s="467"/>
      <c r="AT77" s="466"/>
      <c r="AU77" s="466"/>
      <c r="AV77" s="466"/>
      <c r="AW77" s="466"/>
      <c r="AX77" s="466"/>
      <c r="AY77" s="466"/>
      <c r="AZ77" s="466"/>
      <c r="BA77" s="466"/>
      <c r="BB77" s="466"/>
      <c r="BC77" s="466"/>
      <c r="BD77" s="466"/>
      <c r="BE77" s="466"/>
      <c r="BF77" s="466"/>
      <c r="BG77" s="466"/>
      <c r="BH77" s="466"/>
      <c r="BI77" s="466"/>
      <c r="BJ77" s="466"/>
      <c r="BK77" s="466"/>
      <c r="BL77" s="470"/>
      <c r="BM77" s="470"/>
    </row>
    <row r="78" spans="1:65" ht="21" customHeight="1" x14ac:dyDescent="0.25">
      <c r="A78" s="181"/>
      <c r="B78" s="185" t="s">
        <v>195</v>
      </c>
      <c r="C78" s="574">
        <v>37</v>
      </c>
      <c r="D78" s="574">
        <v>3</v>
      </c>
      <c r="E78" s="574">
        <v>88</v>
      </c>
      <c r="F78" s="574">
        <v>6</v>
      </c>
      <c r="G78" s="574">
        <v>49</v>
      </c>
      <c r="H78" s="574">
        <v>20</v>
      </c>
      <c r="I78" s="574">
        <v>39</v>
      </c>
      <c r="J78" s="574">
        <v>5</v>
      </c>
      <c r="K78" s="574">
        <v>4</v>
      </c>
      <c r="L78" s="574">
        <v>15</v>
      </c>
      <c r="M78" s="574">
        <v>60</v>
      </c>
      <c r="N78" s="574">
        <v>16</v>
      </c>
      <c r="O78" s="574">
        <v>0</v>
      </c>
      <c r="P78" s="574">
        <v>0</v>
      </c>
      <c r="Q78" s="574">
        <v>0</v>
      </c>
      <c r="R78" s="574">
        <v>0</v>
      </c>
      <c r="S78" s="574">
        <v>0</v>
      </c>
      <c r="T78" s="574">
        <v>0</v>
      </c>
      <c r="U78" s="574">
        <v>277</v>
      </c>
      <c r="V78" s="187">
        <v>65</v>
      </c>
      <c r="W78" s="1"/>
      <c r="X78" s="189"/>
      <c r="Y78" s="467"/>
      <c r="Z78" s="427"/>
      <c r="AA78" s="427"/>
      <c r="AB78" s="427"/>
      <c r="AC78" s="427"/>
      <c r="AD78" s="427"/>
      <c r="AE78" s="427"/>
      <c r="AF78" s="427"/>
      <c r="AG78" s="427"/>
      <c r="AH78" s="427"/>
      <c r="AI78" s="427"/>
      <c r="AJ78" s="427"/>
      <c r="AK78" s="427"/>
      <c r="AL78" s="427"/>
      <c r="AM78" s="427"/>
      <c r="AN78" s="427"/>
      <c r="AO78" s="427"/>
      <c r="AP78" s="427"/>
      <c r="AQ78" s="427"/>
      <c r="AS78" s="467"/>
      <c r="AT78" s="466"/>
      <c r="AU78" s="466"/>
      <c r="AV78" s="466"/>
      <c r="AW78" s="466"/>
      <c r="AX78" s="466"/>
      <c r="AY78" s="466"/>
      <c r="AZ78" s="466"/>
      <c r="BA78" s="466"/>
      <c r="BB78" s="466"/>
      <c r="BC78" s="466"/>
      <c r="BD78" s="466"/>
      <c r="BE78" s="466"/>
      <c r="BF78" s="466"/>
      <c r="BG78" s="466"/>
      <c r="BH78" s="466"/>
      <c r="BI78" s="466"/>
      <c r="BJ78" s="466"/>
      <c r="BK78" s="466"/>
    </row>
    <row r="79" spans="1:65" ht="25.5" customHeight="1" x14ac:dyDescent="0.25">
      <c r="A79" s="181" t="s">
        <v>196</v>
      </c>
      <c r="B79" s="190" t="s">
        <v>197</v>
      </c>
      <c r="C79" s="191">
        <v>0</v>
      </c>
      <c r="D79" s="191">
        <v>0</v>
      </c>
      <c r="E79" s="191">
        <v>0</v>
      </c>
      <c r="F79" s="191">
        <v>0</v>
      </c>
      <c r="G79" s="191">
        <v>0</v>
      </c>
      <c r="H79" s="191">
        <v>0</v>
      </c>
      <c r="I79" s="191">
        <v>0</v>
      </c>
      <c r="J79" s="191">
        <v>0</v>
      </c>
      <c r="K79" s="191">
        <v>0</v>
      </c>
      <c r="L79" s="191">
        <v>0</v>
      </c>
      <c r="M79" s="191">
        <v>0</v>
      </c>
      <c r="N79" s="191">
        <v>0</v>
      </c>
      <c r="O79" s="191">
        <v>0</v>
      </c>
      <c r="P79" s="191">
        <v>0</v>
      </c>
      <c r="Q79" s="191">
        <v>0</v>
      </c>
      <c r="R79" s="191">
        <v>0</v>
      </c>
      <c r="S79" s="191">
        <v>0</v>
      </c>
      <c r="T79" s="191">
        <v>0</v>
      </c>
      <c r="U79" s="574">
        <v>0</v>
      </c>
      <c r="V79" s="192">
        <v>0</v>
      </c>
      <c r="X79" s="189"/>
      <c r="Y79" s="467"/>
      <c r="Z79" s="427"/>
      <c r="AA79" s="427"/>
      <c r="AB79" s="427"/>
      <c r="AC79" s="427"/>
      <c r="AD79" s="427"/>
      <c r="AE79" s="427"/>
      <c r="AF79" s="427"/>
      <c r="AG79" s="427"/>
      <c r="AH79" s="427"/>
      <c r="AI79" s="427"/>
      <c r="AJ79" s="427"/>
      <c r="AK79" s="427"/>
      <c r="AL79" s="427"/>
      <c r="AM79" s="427"/>
      <c r="AN79" s="427"/>
      <c r="AO79" s="427"/>
      <c r="AP79" s="427"/>
      <c r="AQ79" s="427"/>
      <c r="AS79" s="467"/>
      <c r="AT79" s="466"/>
      <c r="AU79" s="466"/>
      <c r="AV79" s="466"/>
      <c r="AW79" s="466"/>
      <c r="AX79" s="466"/>
      <c r="AY79" s="466"/>
      <c r="AZ79" s="466"/>
      <c r="BA79" s="466"/>
      <c r="BB79" s="466"/>
      <c r="BC79" s="466"/>
      <c r="BD79" s="466"/>
      <c r="BE79" s="466"/>
      <c r="BF79" s="466"/>
      <c r="BG79" s="466"/>
      <c r="BH79" s="466"/>
      <c r="BI79" s="466"/>
      <c r="BJ79" s="466"/>
      <c r="BK79" s="466"/>
    </row>
    <row r="80" spans="1:65" ht="25.5" customHeight="1" x14ac:dyDescent="0.25">
      <c r="A80" s="181" t="s">
        <v>198</v>
      </c>
      <c r="B80" s="190" t="s">
        <v>199</v>
      </c>
      <c r="C80" s="191">
        <v>32</v>
      </c>
      <c r="D80" s="191">
        <v>4</v>
      </c>
      <c r="E80" s="191">
        <v>58</v>
      </c>
      <c r="F80" s="191">
        <v>36</v>
      </c>
      <c r="G80" s="191">
        <v>97</v>
      </c>
      <c r="H80" s="191">
        <v>37</v>
      </c>
      <c r="I80" s="191">
        <v>35</v>
      </c>
      <c r="J80" s="191">
        <v>24</v>
      </c>
      <c r="K80" s="191">
        <v>28</v>
      </c>
      <c r="L80" s="191">
        <v>21</v>
      </c>
      <c r="M80" s="191">
        <v>21</v>
      </c>
      <c r="N80" s="191">
        <v>18</v>
      </c>
      <c r="O80" s="191">
        <v>144</v>
      </c>
      <c r="P80" s="191">
        <v>7</v>
      </c>
      <c r="Q80" s="191">
        <v>0</v>
      </c>
      <c r="R80" s="191">
        <v>0</v>
      </c>
      <c r="S80" s="191">
        <v>0</v>
      </c>
      <c r="T80" s="191">
        <v>0</v>
      </c>
      <c r="U80" s="191">
        <v>415</v>
      </c>
      <c r="V80" s="192">
        <v>147</v>
      </c>
      <c r="X80" s="189"/>
      <c r="Y80" s="467"/>
      <c r="Z80" s="427"/>
      <c r="AA80" s="427"/>
      <c r="AB80" s="427"/>
      <c r="AC80" s="427"/>
      <c r="AD80" s="427"/>
      <c r="AE80" s="427"/>
      <c r="AF80" s="427"/>
      <c r="AG80" s="427"/>
      <c r="AH80" s="427"/>
      <c r="AI80" s="427"/>
      <c r="AJ80" s="427"/>
      <c r="AK80" s="427"/>
      <c r="AL80" s="427"/>
      <c r="AM80" s="427"/>
      <c r="AN80" s="427"/>
      <c r="AO80" s="427"/>
      <c r="AP80" s="427"/>
      <c r="AQ80" s="427"/>
      <c r="AS80" s="467"/>
      <c r="AT80" s="466"/>
      <c r="AU80" s="466"/>
      <c r="AV80" s="466"/>
      <c r="AW80" s="466"/>
      <c r="AX80" s="466"/>
      <c r="AY80" s="466"/>
      <c r="AZ80" s="466"/>
      <c r="BA80" s="466"/>
      <c r="BB80" s="466"/>
      <c r="BC80" s="466"/>
      <c r="BD80" s="466"/>
      <c r="BE80" s="466"/>
      <c r="BF80" s="466"/>
      <c r="BG80" s="466"/>
      <c r="BH80" s="466"/>
      <c r="BI80" s="466"/>
      <c r="BJ80" s="466"/>
      <c r="BK80" s="466"/>
    </row>
    <row r="81" spans="1:43" ht="25.5" customHeight="1" thickBot="1" x14ac:dyDescent="0.3">
      <c r="A81" s="199" t="s">
        <v>9</v>
      </c>
      <c r="B81" s="200"/>
      <c r="C81" s="201">
        <v>2478</v>
      </c>
      <c r="D81" s="201">
        <v>4978</v>
      </c>
      <c r="E81" s="201">
        <v>3368</v>
      </c>
      <c r="F81" s="201">
        <v>6571</v>
      </c>
      <c r="G81" s="201">
        <v>4618</v>
      </c>
      <c r="H81" s="201">
        <v>7017</v>
      </c>
      <c r="I81" s="201">
        <v>10725</v>
      </c>
      <c r="J81" s="201">
        <v>9270</v>
      </c>
      <c r="K81" s="201">
        <v>11622</v>
      </c>
      <c r="L81" s="201">
        <v>9801</v>
      </c>
      <c r="M81" s="201">
        <v>11947</v>
      </c>
      <c r="N81" s="201">
        <v>11788</v>
      </c>
      <c r="O81" s="201">
        <v>11116</v>
      </c>
      <c r="P81" s="201">
        <v>6164</v>
      </c>
      <c r="Q81" s="201">
        <v>4497</v>
      </c>
      <c r="R81" s="201">
        <v>2772</v>
      </c>
      <c r="S81" s="201">
        <v>8907</v>
      </c>
      <c r="T81" s="201">
        <v>3596</v>
      </c>
      <c r="U81" s="201">
        <v>69278</v>
      </c>
      <c r="V81" s="202">
        <v>61957</v>
      </c>
      <c r="W81" s="1"/>
      <c r="X81" s="1"/>
      <c r="Y81" s="463"/>
      <c r="Z81" s="463"/>
      <c r="AA81" s="463"/>
      <c r="AB81" s="463"/>
      <c r="AC81" s="463"/>
      <c r="AD81" s="463"/>
      <c r="AE81" s="463"/>
      <c r="AF81" s="463"/>
      <c r="AG81" s="463"/>
      <c r="AH81" s="463"/>
      <c r="AJ81" s="467"/>
      <c r="AK81" s="467"/>
      <c r="AL81" s="467"/>
      <c r="AM81" s="467"/>
      <c r="AN81" s="467"/>
      <c r="AO81" s="467"/>
      <c r="AP81" s="467"/>
      <c r="AQ81" s="467"/>
    </row>
    <row r="82" spans="1:43" x14ac:dyDescent="0.25">
      <c r="V82" s="406"/>
      <c r="W82" s="1"/>
      <c r="X82" s="1"/>
      <c r="Y82" s="463"/>
      <c r="Z82" s="463"/>
      <c r="AA82" s="463"/>
      <c r="AB82" s="463"/>
      <c r="AC82" s="463"/>
      <c r="AD82" s="463"/>
      <c r="AE82" s="463"/>
      <c r="AF82" s="463"/>
      <c r="AG82" s="463"/>
      <c r="AH82" s="463"/>
      <c r="AJ82" s="467"/>
      <c r="AK82" s="467"/>
      <c r="AL82" s="467"/>
      <c r="AM82" s="467"/>
      <c r="AN82" s="467"/>
      <c r="AO82" s="467"/>
      <c r="AP82" s="467"/>
      <c r="AQ82" s="467"/>
    </row>
    <row r="83" spans="1:43" hidden="1" x14ac:dyDescent="0.25">
      <c r="A83" s="342" t="s">
        <v>263</v>
      </c>
      <c r="B83" s="493" t="s">
        <v>268</v>
      </c>
      <c r="C83" s="136" t="s">
        <v>265</v>
      </c>
      <c r="D83" s="136" t="s">
        <v>265</v>
      </c>
      <c r="E83" s="136" t="s">
        <v>268</v>
      </c>
      <c r="F83" s="136" t="s">
        <v>268</v>
      </c>
      <c r="G83" s="136" t="s">
        <v>271</v>
      </c>
      <c r="H83" s="136" t="s">
        <v>271</v>
      </c>
      <c r="I83" s="136" t="s">
        <v>272</v>
      </c>
      <c r="J83" s="136" t="s">
        <v>272</v>
      </c>
      <c r="K83" s="136" t="s">
        <v>273</v>
      </c>
      <c r="L83" s="136" t="s">
        <v>273</v>
      </c>
      <c r="M83" s="136" t="s">
        <v>274</v>
      </c>
      <c r="N83" s="136" t="s">
        <v>274</v>
      </c>
      <c r="O83" s="136" t="s">
        <v>275</v>
      </c>
      <c r="P83" s="136" t="s">
        <v>275</v>
      </c>
      <c r="Q83" s="136" t="s">
        <v>276</v>
      </c>
      <c r="R83" s="136" t="s">
        <v>276</v>
      </c>
      <c r="S83" s="136" t="s">
        <v>277</v>
      </c>
      <c r="T83" s="136" t="s">
        <v>277</v>
      </c>
      <c r="V83" s="406"/>
      <c r="W83" s="1"/>
      <c r="X83" s="1"/>
      <c r="Y83" s="463"/>
      <c r="Z83" s="463"/>
      <c r="AA83" s="463"/>
      <c r="AB83" s="463"/>
      <c r="AC83" s="463"/>
      <c r="AD83" s="463"/>
      <c r="AE83" s="463"/>
      <c r="AF83" s="463"/>
      <c r="AG83" s="463"/>
      <c r="AH83" s="463"/>
      <c r="AJ83" s="467"/>
      <c r="AK83" s="467"/>
      <c r="AL83" s="467"/>
      <c r="AM83" s="467"/>
      <c r="AN83" s="467"/>
      <c r="AO83" s="467"/>
      <c r="AP83" s="467"/>
      <c r="AQ83" s="467"/>
    </row>
    <row r="84" spans="1:43" hidden="1" x14ac:dyDescent="0.25">
      <c r="C84" s="492" t="s">
        <v>263</v>
      </c>
      <c r="D84" s="492" t="s">
        <v>264</v>
      </c>
      <c r="E84" s="492" t="s">
        <v>263</v>
      </c>
      <c r="F84" s="492" t="s">
        <v>264</v>
      </c>
      <c r="G84" s="492" t="s">
        <v>263</v>
      </c>
      <c r="H84" s="492" t="s">
        <v>264</v>
      </c>
      <c r="I84" s="492" t="s">
        <v>263</v>
      </c>
      <c r="J84" s="492" t="s">
        <v>264</v>
      </c>
      <c r="K84" s="492" t="s">
        <v>263</v>
      </c>
      <c r="L84" s="492" t="s">
        <v>264</v>
      </c>
      <c r="M84" s="492" t="s">
        <v>263</v>
      </c>
      <c r="N84" s="492" t="s">
        <v>264</v>
      </c>
      <c r="O84" s="492" t="s">
        <v>263</v>
      </c>
      <c r="P84" s="492" t="s">
        <v>264</v>
      </c>
      <c r="Q84" s="492" t="s">
        <v>263</v>
      </c>
      <c r="R84" s="492" t="s">
        <v>264</v>
      </c>
      <c r="S84" s="492" t="s">
        <v>263</v>
      </c>
      <c r="T84" s="492" t="s">
        <v>264</v>
      </c>
      <c r="V84" s="406"/>
      <c r="W84" s="1"/>
      <c r="X84" s="1"/>
      <c r="Y84" s="463"/>
      <c r="Z84" s="463"/>
      <c r="AA84" s="463"/>
      <c r="AB84" s="463"/>
      <c r="AC84" s="463"/>
      <c r="AD84" s="463"/>
      <c r="AE84" s="463"/>
      <c r="AF84" s="463"/>
      <c r="AG84" s="463"/>
      <c r="AH84" s="463"/>
      <c r="AJ84" s="467"/>
      <c r="AK84" s="467"/>
      <c r="AL84" s="467"/>
      <c r="AM84" s="467"/>
      <c r="AN84" s="467"/>
      <c r="AO84" s="467"/>
      <c r="AP84" s="467"/>
      <c r="AQ84" s="467"/>
    </row>
    <row r="85" spans="1:43" x14ac:dyDescent="0.25">
      <c r="V85" s="555"/>
      <c r="W85" s="1"/>
      <c r="X85" s="1"/>
      <c r="Y85" s="463"/>
      <c r="Z85" s="463"/>
      <c r="AA85" s="463"/>
      <c r="AB85" s="463"/>
      <c r="AC85" s="463"/>
      <c r="AD85" s="463"/>
      <c r="AE85" s="463"/>
      <c r="AF85" s="463"/>
      <c r="AG85" s="463"/>
      <c r="AH85" s="463"/>
      <c r="AJ85" s="467"/>
      <c r="AK85" s="467"/>
      <c r="AL85" s="467"/>
      <c r="AM85" s="467"/>
      <c r="AN85" s="467"/>
      <c r="AO85" s="467"/>
      <c r="AP85" s="467"/>
      <c r="AQ85" s="467"/>
    </row>
    <row r="86" spans="1:43" x14ac:dyDescent="0.25">
      <c r="W86" s="1"/>
      <c r="X86" s="1"/>
      <c r="Y86" s="463"/>
      <c r="Z86" s="463"/>
      <c r="AA86" s="463"/>
      <c r="AB86" s="463"/>
      <c r="AC86" s="463"/>
      <c r="AD86" s="463"/>
      <c r="AE86" s="463"/>
      <c r="AF86" s="463"/>
      <c r="AG86" s="463"/>
      <c r="AH86" s="463"/>
      <c r="AJ86" s="467"/>
      <c r="AK86" s="467"/>
      <c r="AL86" s="467"/>
      <c r="AM86" s="467"/>
      <c r="AN86" s="467"/>
      <c r="AO86" s="467"/>
      <c r="AP86" s="467"/>
      <c r="AQ86" s="467"/>
    </row>
    <row r="87" spans="1:43" x14ac:dyDescent="0.25">
      <c r="AJ87" s="467"/>
      <c r="AK87" s="467"/>
      <c r="AL87" s="467"/>
      <c r="AM87" s="467"/>
      <c r="AN87" s="467"/>
      <c r="AO87" s="467"/>
      <c r="AP87" s="467"/>
      <c r="AQ87" s="467"/>
    </row>
    <row r="88" spans="1:43" x14ac:dyDescent="0.25">
      <c r="AJ88" s="467"/>
      <c r="AK88" s="467"/>
      <c r="AL88" s="467"/>
      <c r="AM88" s="467"/>
      <c r="AN88" s="467"/>
      <c r="AO88" s="467"/>
      <c r="AP88" s="467"/>
      <c r="AQ88" s="467"/>
    </row>
    <row r="89" spans="1:43" x14ac:dyDescent="0.25">
      <c r="AJ89" s="467"/>
      <c r="AK89" s="467"/>
      <c r="AL89" s="467"/>
      <c r="AM89" s="467"/>
      <c r="AN89" s="467"/>
      <c r="AO89" s="467"/>
      <c r="AP89" s="467"/>
      <c r="AQ89" s="467"/>
    </row>
    <row r="90" spans="1:43" x14ac:dyDescent="0.25">
      <c r="AJ90" s="467"/>
      <c r="AK90" s="467"/>
      <c r="AL90" s="467"/>
      <c r="AM90" s="467"/>
      <c r="AN90" s="467"/>
      <c r="AO90" s="467"/>
      <c r="AP90" s="467"/>
      <c r="AQ90" s="467"/>
    </row>
    <row r="91" spans="1:43" x14ac:dyDescent="0.25">
      <c r="AJ91" s="467"/>
      <c r="AK91" s="467"/>
      <c r="AL91" s="467"/>
      <c r="AM91" s="467"/>
      <c r="AN91" s="467"/>
      <c r="AO91" s="467"/>
      <c r="AP91" s="467"/>
      <c r="AQ91" s="467"/>
    </row>
    <row r="92" spans="1:43" x14ac:dyDescent="0.25">
      <c r="AJ92" s="467"/>
      <c r="AK92" s="467"/>
      <c r="AL92" s="467"/>
      <c r="AM92" s="467"/>
      <c r="AN92" s="467"/>
      <c r="AO92" s="467"/>
      <c r="AP92" s="467"/>
      <c r="AQ92" s="467"/>
    </row>
    <row r="93" spans="1:43" x14ac:dyDescent="0.25">
      <c r="AJ93" s="467"/>
      <c r="AK93" s="467"/>
      <c r="AL93" s="467"/>
      <c r="AM93" s="467"/>
      <c r="AN93" s="467"/>
      <c r="AO93" s="467"/>
      <c r="AP93" s="467"/>
      <c r="AQ93" s="467"/>
    </row>
    <row r="94" spans="1:43" x14ac:dyDescent="0.25">
      <c r="AJ94" s="467"/>
      <c r="AK94" s="467"/>
      <c r="AL94" s="467"/>
      <c r="AM94" s="467"/>
      <c r="AN94" s="467"/>
      <c r="AO94" s="467"/>
      <c r="AP94" s="467"/>
      <c r="AQ94" s="467"/>
    </row>
    <row r="95" spans="1:43" x14ac:dyDescent="0.25">
      <c r="AJ95" s="467"/>
      <c r="AK95" s="467"/>
      <c r="AL95" s="467"/>
      <c r="AM95" s="467"/>
      <c r="AN95" s="467"/>
      <c r="AO95" s="467"/>
      <c r="AP95" s="467"/>
      <c r="AQ95" s="467"/>
    </row>
    <row r="96" spans="1:43" x14ac:dyDescent="0.25">
      <c r="AJ96" s="467"/>
      <c r="AK96" s="467"/>
      <c r="AL96" s="467"/>
      <c r="AM96" s="467"/>
      <c r="AN96" s="467"/>
      <c r="AO96" s="467"/>
      <c r="AP96" s="467"/>
      <c r="AQ96" s="467"/>
    </row>
    <row r="97" spans="36:43" x14ac:dyDescent="0.25">
      <c r="AJ97" s="467"/>
      <c r="AK97" s="467"/>
      <c r="AL97" s="467"/>
      <c r="AM97" s="467"/>
      <c r="AN97" s="467"/>
      <c r="AO97" s="467"/>
      <c r="AP97" s="467"/>
      <c r="AQ97" s="467"/>
    </row>
  </sheetData>
  <mergeCells count="16"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I7:J7"/>
    <mergeCell ref="K7:L7"/>
    <mergeCell ref="M7:N7"/>
    <mergeCell ref="O7:P7"/>
    <mergeCell ref="Q7:R7"/>
  </mergeCells>
  <printOptions horizontalCentered="1"/>
  <pageMargins left="0.39370078740157483" right="0.39370078740157483" top="0.78740157480314965" bottom="0.70866141732283472" header="0.31496062992125984" footer="0.31496062992125984"/>
  <pageSetup paperSize="9" scale="50" fitToHeight="2" orientation="landscape" horizontalDpi="4294967292" verticalDpi="4294967292" r:id="rId1"/>
  <headerFooter alignWithMargins="0"/>
  <rowBreaks count="1" manualBreakCount="1">
    <brk id="42" max="21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BM97"/>
  <sheetViews>
    <sheetView view="pageBreakPreview" zoomScale="75" zoomScaleNormal="75" zoomScaleSheetLayoutView="75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63.6640625" style="343" customWidth="1"/>
    <col min="3" max="20" width="9.6640625" style="136" customWidth="1"/>
    <col min="21" max="22" width="10.33203125" style="136" customWidth="1"/>
    <col min="23" max="23" width="26.33203125" style="136" customWidth="1"/>
    <col min="24" max="24" width="26.33203125" style="1" customWidth="1"/>
    <col min="25" max="25" width="4.88671875" style="406" customWidth="1"/>
    <col min="26" max="26" width="7.5546875" style="406" customWidth="1"/>
    <col min="27" max="27" width="7.33203125" style="406" customWidth="1"/>
    <col min="28" max="28" width="5.33203125" style="406" customWidth="1"/>
    <col min="29" max="29" width="7.33203125" style="406" customWidth="1"/>
    <col min="30" max="30" width="5.33203125" style="406" customWidth="1"/>
    <col min="31" max="31" width="7.33203125" style="406" customWidth="1"/>
    <col min="32" max="32" width="5.33203125" style="406" customWidth="1"/>
    <col min="33" max="33" width="7.33203125" style="406" customWidth="1"/>
    <col min="34" max="34" width="5.33203125" style="406" customWidth="1"/>
    <col min="35" max="35" width="7.33203125" style="463" customWidth="1"/>
    <col min="36" max="36" width="6.33203125" style="463" customWidth="1"/>
    <col min="37" max="37" width="7.33203125" style="463" customWidth="1"/>
    <col min="38" max="38" width="6.33203125" style="463" customWidth="1"/>
    <col min="39" max="39" width="7.33203125" style="463" customWidth="1"/>
    <col min="40" max="40" width="6.33203125" style="463" customWidth="1"/>
    <col min="41" max="41" width="7.33203125" style="463" customWidth="1"/>
    <col min="42" max="42" width="6.33203125" style="463" customWidth="1"/>
    <col min="43" max="43" width="7.33203125" style="463" customWidth="1"/>
    <col min="44" max="44" width="14.6640625" style="463" customWidth="1"/>
    <col min="45" max="45" width="4.88671875" style="463" customWidth="1"/>
    <col min="46" max="46" width="9.109375" style="463" customWidth="1"/>
    <col min="47" max="47" width="7.33203125" style="463" customWidth="1"/>
    <col min="48" max="48" width="5.33203125" style="463" customWidth="1"/>
    <col min="49" max="49" width="7.33203125" style="463" customWidth="1"/>
    <col min="50" max="50" width="5.33203125" style="463" customWidth="1"/>
    <col min="51" max="51" width="7.33203125" style="463" customWidth="1"/>
    <col min="52" max="52" width="5.33203125" style="463" customWidth="1"/>
    <col min="53" max="53" width="7.33203125" style="463" customWidth="1"/>
    <col min="54" max="54" width="5.33203125" style="463" customWidth="1"/>
    <col min="55" max="55" width="7.33203125" style="463" customWidth="1"/>
    <col min="56" max="56" width="5.33203125" style="463" customWidth="1"/>
    <col min="57" max="57" width="7.33203125" style="463" customWidth="1"/>
    <col min="58" max="58" width="5.33203125" style="463" customWidth="1"/>
    <col min="59" max="59" width="7.33203125" style="463" customWidth="1"/>
    <col min="60" max="60" width="5.33203125" style="463" customWidth="1"/>
    <col min="61" max="61" width="7.33203125" style="463" customWidth="1"/>
    <col min="62" max="62" width="5.33203125" style="463" customWidth="1"/>
    <col min="63" max="63" width="7.33203125" style="463" customWidth="1"/>
    <col min="64" max="65" width="26.33203125" style="463" customWidth="1"/>
    <col min="66" max="76" width="26.33203125" style="1" customWidth="1"/>
    <col min="77" max="16384" width="26.33203125" style="1"/>
  </cols>
  <sheetData>
    <row r="1" spans="1:65" s="344" customFormat="1" ht="33" customHeight="1" x14ac:dyDescent="0.25">
      <c r="A1" s="781" t="str">
        <f>"Indeling van de werknemers op "&amp;Feuil1!A7&amp;" "&amp;Feuil1!A8&amp;" naar activiteitstak en naar dimensieklasse van de vestigingseenheden"</f>
        <v>Indeling van de werknemers op 31 december 2023 naar activiteitstak en naar dimensieklasse van de vestigingseenheden</v>
      </c>
      <c r="B1" s="782"/>
      <c r="C1" s="782"/>
      <c r="D1" s="782"/>
      <c r="E1" s="782"/>
      <c r="F1" s="782"/>
      <c r="G1" s="782"/>
      <c r="H1" s="782"/>
      <c r="I1" s="782"/>
      <c r="J1" s="782"/>
      <c r="K1" s="782"/>
      <c r="L1" s="782"/>
      <c r="M1" s="782"/>
      <c r="N1" s="782"/>
      <c r="O1" s="782"/>
      <c r="P1" s="782"/>
      <c r="Q1" s="782"/>
      <c r="R1" s="782"/>
      <c r="S1" s="782"/>
      <c r="T1" s="782"/>
      <c r="U1" s="782"/>
      <c r="V1" s="782"/>
      <c r="Y1" s="487"/>
      <c r="Z1" s="487"/>
      <c r="AA1" s="487"/>
      <c r="AB1" s="487"/>
      <c r="AC1" s="487"/>
      <c r="AD1" s="487"/>
      <c r="AE1" s="487"/>
      <c r="AF1" s="487"/>
      <c r="AG1" s="487"/>
      <c r="AH1" s="487"/>
      <c r="AI1" s="487"/>
      <c r="AJ1" s="487"/>
      <c r="AK1" s="487"/>
      <c r="AL1" s="487"/>
      <c r="AM1" s="487"/>
      <c r="AN1" s="487"/>
      <c r="AO1" s="487"/>
      <c r="AP1" s="487"/>
      <c r="AQ1" s="487"/>
      <c r="AR1" s="487"/>
      <c r="AS1" s="487"/>
      <c r="AT1" s="487"/>
      <c r="AU1" s="487"/>
      <c r="AV1" s="487"/>
      <c r="AW1" s="487"/>
      <c r="AX1" s="487"/>
      <c r="AY1" s="487"/>
      <c r="AZ1" s="487"/>
      <c r="BA1" s="487"/>
      <c r="BB1" s="487"/>
      <c r="BC1" s="487"/>
      <c r="BD1" s="487"/>
      <c r="BE1" s="487"/>
      <c r="BF1" s="487"/>
      <c r="BG1" s="487"/>
      <c r="BH1" s="487"/>
      <c r="BI1" s="487"/>
      <c r="BJ1" s="487"/>
      <c r="BK1" s="487"/>
      <c r="BL1" s="487"/>
      <c r="BM1" s="487"/>
    </row>
    <row r="2" spans="1:65" s="345" customFormat="1" ht="21.9" customHeight="1" x14ac:dyDescent="0.25">
      <c r="A2" s="783" t="s">
        <v>11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784"/>
      <c r="Y2" s="488"/>
      <c r="Z2" s="488"/>
      <c r="AA2" s="488"/>
      <c r="AB2" s="488"/>
      <c r="AC2" s="488"/>
      <c r="AD2" s="488"/>
      <c r="AE2" s="488"/>
      <c r="AF2" s="488"/>
      <c r="AG2" s="488"/>
      <c r="AH2" s="488"/>
      <c r="AI2" s="488"/>
      <c r="AJ2" s="488"/>
      <c r="AK2" s="488"/>
      <c r="AL2" s="488"/>
      <c r="AM2" s="488"/>
      <c r="AN2" s="488"/>
      <c r="AO2" s="488"/>
      <c r="AP2" s="488"/>
      <c r="AQ2" s="488"/>
      <c r="AR2" s="488"/>
      <c r="AS2" s="488"/>
      <c r="AT2" s="488"/>
      <c r="AU2" s="488"/>
      <c r="AV2" s="488"/>
      <c r="AW2" s="488"/>
      <c r="AX2" s="488"/>
      <c r="AY2" s="488"/>
      <c r="AZ2" s="488"/>
      <c r="BA2" s="488"/>
      <c r="BB2" s="488"/>
      <c r="BC2" s="488"/>
      <c r="BD2" s="488"/>
      <c r="BE2" s="488"/>
      <c r="BF2" s="488"/>
      <c r="BG2" s="488"/>
      <c r="BH2" s="488"/>
      <c r="BI2" s="488"/>
      <c r="BJ2" s="488"/>
      <c r="BK2" s="488"/>
      <c r="BL2" s="488"/>
      <c r="BM2" s="488"/>
    </row>
    <row r="3" spans="1:65" s="345" customFormat="1" ht="21.9" customHeight="1" x14ac:dyDescent="0.25">
      <c r="A3" s="783" t="s">
        <v>4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Y3" s="488"/>
      <c r="Z3" s="488"/>
      <c r="AA3" s="488"/>
      <c r="AB3" s="488"/>
      <c r="AC3" s="488"/>
      <c r="AD3" s="488"/>
      <c r="AE3" s="488"/>
      <c r="AF3" s="488"/>
      <c r="AG3" s="488"/>
      <c r="AH3" s="488"/>
      <c r="AI3" s="488"/>
      <c r="AJ3" s="488"/>
      <c r="AK3" s="488"/>
      <c r="AL3" s="488"/>
      <c r="AM3" s="488"/>
      <c r="AN3" s="488"/>
      <c r="AO3" s="488"/>
      <c r="AP3" s="488"/>
      <c r="AQ3" s="488"/>
      <c r="AR3" s="488"/>
      <c r="AS3" s="488"/>
      <c r="AT3" s="488"/>
      <c r="AU3" s="488"/>
      <c r="AV3" s="488"/>
      <c r="AW3" s="488"/>
      <c r="AX3" s="488"/>
      <c r="AY3" s="488"/>
      <c r="AZ3" s="488"/>
      <c r="BA3" s="488"/>
      <c r="BB3" s="488"/>
      <c r="BC3" s="488"/>
      <c r="BD3" s="488"/>
      <c r="BE3" s="488"/>
      <c r="BF3" s="488"/>
      <c r="BG3" s="488"/>
      <c r="BH3" s="488"/>
      <c r="BI3" s="488"/>
      <c r="BJ3" s="488"/>
      <c r="BK3" s="488"/>
      <c r="BL3" s="488"/>
      <c r="BM3" s="488"/>
    </row>
    <row r="4" spans="1:65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Y4" s="462"/>
      <c r="Z4" s="462"/>
      <c r="AA4" s="462"/>
      <c r="AB4" s="462"/>
      <c r="AC4" s="462"/>
      <c r="AD4" s="462"/>
      <c r="AE4" s="462"/>
      <c r="AF4" s="462"/>
      <c r="AG4" s="462"/>
      <c r="AH4" s="462"/>
      <c r="AI4" s="462"/>
      <c r="AJ4" s="462"/>
      <c r="AK4" s="462"/>
      <c r="AL4" s="462"/>
      <c r="AM4" s="462"/>
      <c r="AN4" s="462"/>
      <c r="AO4" s="462"/>
      <c r="AP4" s="462"/>
      <c r="AQ4" s="462"/>
      <c r="AR4" s="462"/>
      <c r="AS4" s="462"/>
      <c r="AT4" s="462"/>
      <c r="AU4" s="462"/>
      <c r="AV4" s="462"/>
      <c r="AW4" s="462"/>
      <c r="AX4" s="462"/>
      <c r="AY4" s="462"/>
      <c r="AZ4" s="462"/>
      <c r="BA4" s="462"/>
      <c r="BB4" s="462"/>
      <c r="BC4" s="462"/>
      <c r="BD4" s="462"/>
      <c r="BE4" s="462"/>
      <c r="BF4" s="462"/>
      <c r="BG4" s="462"/>
      <c r="BH4" s="462"/>
      <c r="BI4" s="462"/>
      <c r="BJ4" s="462"/>
      <c r="BK4" s="462"/>
      <c r="BL4" s="462"/>
      <c r="BM4" s="462"/>
    </row>
    <row r="5" spans="1:65" s="313" customFormat="1" ht="18.899999999999999" customHeight="1" thickBot="1" x14ac:dyDescent="0.35">
      <c r="A5" s="768" t="s">
        <v>249</v>
      </c>
      <c r="B5" s="769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V5" s="317"/>
      <c r="Y5" s="462"/>
      <c r="Z5" s="462"/>
      <c r="AA5" s="462"/>
      <c r="AB5" s="462"/>
      <c r="AC5" s="462"/>
      <c r="AD5" s="462"/>
      <c r="AE5" s="462"/>
      <c r="AF5" s="462"/>
      <c r="AG5" s="462"/>
      <c r="AH5" s="462"/>
      <c r="AI5" s="462"/>
      <c r="AJ5" s="462"/>
      <c r="AK5" s="462"/>
      <c r="AL5" s="462"/>
      <c r="AM5" s="462"/>
      <c r="AN5" s="462"/>
      <c r="AO5" s="462"/>
      <c r="AP5" s="462"/>
      <c r="AQ5" s="462"/>
      <c r="AR5" s="462"/>
      <c r="AS5" s="462"/>
      <c r="AT5" s="462"/>
      <c r="AU5" s="462"/>
      <c r="AV5" s="462"/>
      <c r="AW5" s="462"/>
      <c r="AX5" s="462"/>
      <c r="AY5" s="462"/>
      <c r="AZ5" s="462"/>
      <c r="BA5" s="462"/>
      <c r="BB5" s="462"/>
      <c r="BC5" s="462"/>
      <c r="BD5" s="462"/>
      <c r="BE5" s="462"/>
      <c r="BF5" s="462"/>
      <c r="BG5" s="462"/>
      <c r="BH5" s="462"/>
      <c r="BI5" s="462"/>
      <c r="BJ5" s="462"/>
      <c r="BK5" s="462"/>
      <c r="BL5" s="462"/>
      <c r="BM5" s="462"/>
    </row>
    <row r="6" spans="1:65" s="313" customFormat="1" ht="27.9" customHeight="1" x14ac:dyDescent="0.3">
      <c r="A6" s="785" t="s">
        <v>106</v>
      </c>
      <c r="B6" s="786"/>
      <c r="C6" s="791" t="s">
        <v>243</v>
      </c>
      <c r="D6" s="792"/>
      <c r="E6" s="793"/>
      <c r="F6" s="793"/>
      <c r="G6" s="793"/>
      <c r="H6" s="793"/>
      <c r="I6" s="793"/>
      <c r="J6" s="793"/>
      <c r="K6" s="793"/>
      <c r="L6" s="793"/>
      <c r="M6" s="793"/>
      <c r="N6" s="793"/>
      <c r="O6" s="793"/>
      <c r="P6" s="793"/>
      <c r="Q6" s="793"/>
      <c r="R6" s="793"/>
      <c r="S6" s="793"/>
      <c r="T6" s="794"/>
      <c r="U6" s="791" t="s">
        <v>9</v>
      </c>
      <c r="V6" s="795"/>
      <c r="Y6" s="462"/>
      <c r="Z6" s="462"/>
      <c r="AA6" s="462"/>
      <c r="AB6" s="462"/>
      <c r="AC6" s="462"/>
      <c r="AD6" s="462"/>
      <c r="AE6" s="462"/>
      <c r="AF6" s="462"/>
      <c r="AG6" s="462"/>
      <c r="AH6" s="462"/>
      <c r="AI6" s="462"/>
      <c r="AJ6" s="462"/>
      <c r="AK6" s="462"/>
      <c r="AL6" s="462"/>
      <c r="AM6" s="462"/>
      <c r="AN6" s="462"/>
      <c r="AO6" s="462"/>
      <c r="AP6" s="462"/>
      <c r="AQ6" s="462"/>
      <c r="AR6" s="462"/>
      <c r="AS6" s="462"/>
      <c r="AT6" s="462"/>
      <c r="AU6" s="462"/>
      <c r="AV6" s="462"/>
      <c r="AW6" s="462"/>
      <c r="AX6" s="462"/>
      <c r="AY6" s="462"/>
      <c r="AZ6" s="462"/>
      <c r="BA6" s="462"/>
      <c r="BB6" s="462"/>
      <c r="BC6" s="462"/>
      <c r="BD6" s="462"/>
      <c r="BE6" s="462"/>
      <c r="BF6" s="462"/>
      <c r="BG6" s="462"/>
      <c r="BH6" s="462"/>
      <c r="BI6" s="462"/>
      <c r="BJ6" s="462"/>
      <c r="BK6" s="462"/>
      <c r="BL6" s="462"/>
      <c r="BM6" s="462"/>
    </row>
    <row r="7" spans="1:65" ht="45" customHeight="1" x14ac:dyDescent="0.25">
      <c r="A7" s="787"/>
      <c r="B7" s="788"/>
      <c r="C7" s="798" t="s">
        <v>18</v>
      </c>
      <c r="D7" s="799"/>
      <c r="E7" s="798" t="s">
        <v>244</v>
      </c>
      <c r="F7" s="799"/>
      <c r="G7" s="798" t="s">
        <v>235</v>
      </c>
      <c r="H7" s="799"/>
      <c r="I7" s="798" t="s">
        <v>236</v>
      </c>
      <c r="J7" s="799"/>
      <c r="K7" s="798" t="s">
        <v>237</v>
      </c>
      <c r="L7" s="799"/>
      <c r="M7" s="798" t="s">
        <v>238</v>
      </c>
      <c r="N7" s="799"/>
      <c r="O7" s="798" t="s">
        <v>239</v>
      </c>
      <c r="P7" s="799"/>
      <c r="Q7" s="798" t="s">
        <v>240</v>
      </c>
      <c r="R7" s="799"/>
      <c r="S7" s="798" t="s">
        <v>241</v>
      </c>
      <c r="T7" s="801"/>
      <c r="U7" s="796"/>
      <c r="V7" s="797"/>
      <c r="W7" s="1"/>
      <c r="Y7" s="463"/>
      <c r="Z7" s="463"/>
      <c r="AA7" s="463"/>
      <c r="AB7" s="463"/>
      <c r="AC7" s="463"/>
      <c r="AD7" s="463"/>
      <c r="AE7" s="463"/>
      <c r="AF7" s="463"/>
      <c r="AG7" s="463"/>
      <c r="AH7" s="463"/>
    </row>
    <row r="8" spans="1:65" ht="35.1" customHeight="1" x14ac:dyDescent="0.25">
      <c r="A8" s="789"/>
      <c r="B8" s="790"/>
      <c r="C8" s="346" t="s">
        <v>7</v>
      </c>
      <c r="D8" s="347" t="s">
        <v>8</v>
      </c>
      <c r="E8" s="346" t="s">
        <v>7</v>
      </c>
      <c r="F8" s="347" t="s">
        <v>8</v>
      </c>
      <c r="G8" s="346" t="s">
        <v>7</v>
      </c>
      <c r="H8" s="347" t="s">
        <v>8</v>
      </c>
      <c r="I8" s="346" t="s">
        <v>7</v>
      </c>
      <c r="J8" s="347" t="s">
        <v>8</v>
      </c>
      <c r="K8" s="346" t="s">
        <v>7</v>
      </c>
      <c r="L8" s="347" t="s">
        <v>8</v>
      </c>
      <c r="M8" s="346" t="s">
        <v>7</v>
      </c>
      <c r="N8" s="347" t="s">
        <v>8</v>
      </c>
      <c r="O8" s="346" t="s">
        <v>7</v>
      </c>
      <c r="P8" s="347" t="s">
        <v>8</v>
      </c>
      <c r="Q8" s="346" t="s">
        <v>7</v>
      </c>
      <c r="R8" s="347" t="s">
        <v>8</v>
      </c>
      <c r="S8" s="346" t="s">
        <v>7</v>
      </c>
      <c r="T8" s="347" t="s">
        <v>8</v>
      </c>
      <c r="U8" s="346" t="s">
        <v>7</v>
      </c>
      <c r="V8" s="348" t="s">
        <v>8</v>
      </c>
      <c r="W8" s="1"/>
      <c r="Y8" s="463"/>
      <c r="Z8" s="463"/>
      <c r="AA8" s="463"/>
      <c r="AB8" s="463"/>
      <c r="AC8" s="463"/>
      <c r="AD8" s="463"/>
      <c r="AE8" s="463"/>
      <c r="AF8" s="463"/>
      <c r="AG8" s="463"/>
      <c r="AH8" s="463"/>
    </row>
    <row r="9" spans="1:65" s="323" customFormat="1" ht="25.5" customHeight="1" x14ac:dyDescent="0.25">
      <c r="A9" s="181" t="s">
        <v>107</v>
      </c>
      <c r="B9" s="182" t="s">
        <v>108</v>
      </c>
      <c r="C9" s="183">
        <f>SUM(C10:C12)</f>
        <v>1</v>
      </c>
      <c r="D9" s="183">
        <f t="shared" ref="D9:T9" si="0">SUM(D10:D12)</f>
        <v>1</v>
      </c>
      <c r="E9" s="183">
        <f t="shared" si="0"/>
        <v>0</v>
      </c>
      <c r="F9" s="183">
        <f t="shared" si="0"/>
        <v>0</v>
      </c>
      <c r="G9" s="183">
        <f t="shared" si="0"/>
        <v>0</v>
      </c>
      <c r="H9" s="183">
        <f t="shared" si="0"/>
        <v>0</v>
      </c>
      <c r="I9" s="183">
        <f t="shared" si="0"/>
        <v>0</v>
      </c>
      <c r="J9" s="183">
        <f t="shared" si="0"/>
        <v>0</v>
      </c>
      <c r="K9" s="183">
        <f t="shared" si="0"/>
        <v>0</v>
      </c>
      <c r="L9" s="183">
        <f t="shared" si="0"/>
        <v>0</v>
      </c>
      <c r="M9" s="183">
        <f t="shared" si="0"/>
        <v>0</v>
      </c>
      <c r="N9" s="183">
        <f t="shared" si="0"/>
        <v>0</v>
      </c>
      <c r="O9" s="183">
        <f t="shared" si="0"/>
        <v>0</v>
      </c>
      <c r="P9" s="183">
        <f t="shared" si="0"/>
        <v>0</v>
      </c>
      <c r="Q9" s="183">
        <f t="shared" si="0"/>
        <v>0</v>
      </c>
      <c r="R9" s="183">
        <f t="shared" si="0"/>
        <v>0</v>
      </c>
      <c r="S9" s="183">
        <f t="shared" si="0"/>
        <v>0</v>
      </c>
      <c r="T9" s="183">
        <f t="shared" si="0"/>
        <v>0</v>
      </c>
      <c r="U9" s="183">
        <f>C9+E9+G9+I9+K9+M9+O9+Q9+S9</f>
        <v>1</v>
      </c>
      <c r="V9" s="184">
        <f>D9+F9+H9+J9+L9+N9+P9+R9+T9</f>
        <v>1</v>
      </c>
      <c r="X9" s="324"/>
      <c r="Y9" s="465"/>
      <c r="Z9" s="464"/>
      <c r="AA9" s="464"/>
      <c r="AB9" s="464"/>
      <c r="AC9" s="464"/>
      <c r="AD9" s="464"/>
      <c r="AE9" s="464"/>
      <c r="AF9" s="464"/>
      <c r="AG9" s="464"/>
      <c r="AH9" s="464"/>
      <c r="AI9" s="464"/>
      <c r="AJ9" s="464"/>
      <c r="AK9" s="464"/>
      <c r="AL9" s="464"/>
      <c r="AM9" s="464"/>
      <c r="AN9" s="464"/>
      <c r="AO9" s="464"/>
      <c r="AP9" s="464"/>
      <c r="AQ9" s="464"/>
      <c r="AR9" s="464"/>
      <c r="AS9" s="465"/>
      <c r="AT9" s="464"/>
      <c r="AU9" s="464"/>
      <c r="AV9" s="464"/>
      <c r="AW9" s="464"/>
      <c r="AX9" s="464"/>
      <c r="AY9" s="464"/>
      <c r="AZ9" s="464"/>
      <c r="BA9" s="464"/>
      <c r="BB9" s="464"/>
      <c r="BC9" s="464"/>
      <c r="BD9" s="464"/>
      <c r="BE9" s="464"/>
      <c r="BF9" s="464"/>
      <c r="BG9" s="464"/>
      <c r="BH9" s="464"/>
      <c r="BI9" s="464"/>
      <c r="BJ9" s="464"/>
      <c r="BK9" s="464"/>
      <c r="BL9" s="464"/>
      <c r="BM9" s="464"/>
    </row>
    <row r="10" spans="1:65" ht="21" customHeight="1" x14ac:dyDescent="0.25">
      <c r="A10" s="181"/>
      <c r="B10" s="185" t="s">
        <v>109</v>
      </c>
      <c r="C10" s="574">
        <v>0</v>
      </c>
      <c r="D10" s="574">
        <v>0</v>
      </c>
      <c r="E10" s="574">
        <v>0</v>
      </c>
      <c r="F10" s="574">
        <v>0</v>
      </c>
      <c r="G10" s="574">
        <v>0</v>
      </c>
      <c r="H10" s="574">
        <v>0</v>
      </c>
      <c r="I10" s="574">
        <v>0</v>
      </c>
      <c r="J10" s="574">
        <v>0</v>
      </c>
      <c r="K10" s="574">
        <v>0</v>
      </c>
      <c r="L10" s="574">
        <v>0</v>
      </c>
      <c r="M10" s="574">
        <v>0</v>
      </c>
      <c r="N10" s="574">
        <v>0</v>
      </c>
      <c r="O10" s="574">
        <v>0</v>
      </c>
      <c r="P10" s="574">
        <v>0</v>
      </c>
      <c r="Q10" s="574">
        <v>0</v>
      </c>
      <c r="R10" s="574">
        <v>0</v>
      </c>
      <c r="S10" s="574">
        <v>0</v>
      </c>
      <c r="T10" s="574">
        <v>0</v>
      </c>
      <c r="U10" s="574">
        <f t="shared" ref="U10:V73" si="1">C10+E10+G10+I10+K10+M10+O10+Q10+S10</f>
        <v>0</v>
      </c>
      <c r="V10" s="187">
        <f t="shared" si="1"/>
        <v>0</v>
      </c>
      <c r="W10" s="1"/>
      <c r="X10" s="189"/>
      <c r="Y10" s="467"/>
      <c r="Z10" s="427"/>
      <c r="AA10" s="427"/>
      <c r="AB10" s="427"/>
      <c r="AC10" s="427"/>
      <c r="AD10" s="427"/>
      <c r="AE10" s="427"/>
      <c r="AF10" s="427"/>
      <c r="AG10" s="427"/>
      <c r="AH10" s="427"/>
      <c r="AI10" s="427"/>
      <c r="AJ10" s="427"/>
      <c r="AK10" s="427"/>
      <c r="AL10" s="427"/>
      <c r="AM10" s="427"/>
      <c r="AN10" s="427"/>
      <c r="AO10" s="427"/>
      <c r="AP10" s="427"/>
      <c r="AQ10" s="427"/>
      <c r="AR10" s="466"/>
      <c r="AS10" s="467"/>
      <c r="AT10" s="466"/>
      <c r="AU10" s="466"/>
      <c r="AV10" s="466"/>
      <c r="AW10" s="466"/>
      <c r="AX10" s="466"/>
      <c r="AY10" s="466"/>
      <c r="AZ10" s="466"/>
      <c r="BA10" s="466"/>
      <c r="BB10" s="466"/>
      <c r="BC10" s="466"/>
      <c r="BD10" s="466"/>
      <c r="BE10" s="466"/>
      <c r="BF10" s="466"/>
      <c r="BG10" s="466"/>
      <c r="BH10" s="466"/>
      <c r="BI10" s="466"/>
      <c r="BJ10" s="466"/>
      <c r="BK10" s="466"/>
    </row>
    <row r="11" spans="1:65" ht="21" customHeight="1" x14ac:dyDescent="0.25">
      <c r="A11" s="181"/>
      <c r="B11" s="185" t="s">
        <v>110</v>
      </c>
      <c r="C11" s="574">
        <v>1</v>
      </c>
      <c r="D11" s="574">
        <v>1</v>
      </c>
      <c r="E11" s="574">
        <v>0</v>
      </c>
      <c r="F11" s="574">
        <v>0</v>
      </c>
      <c r="G11" s="574">
        <v>0</v>
      </c>
      <c r="H11" s="574">
        <v>0</v>
      </c>
      <c r="I11" s="574">
        <v>0</v>
      </c>
      <c r="J11" s="574">
        <v>0</v>
      </c>
      <c r="K11" s="574">
        <v>0</v>
      </c>
      <c r="L11" s="574">
        <v>0</v>
      </c>
      <c r="M11" s="574">
        <v>0</v>
      </c>
      <c r="N11" s="574">
        <v>0</v>
      </c>
      <c r="O11" s="574">
        <v>0</v>
      </c>
      <c r="P11" s="574">
        <v>0</v>
      </c>
      <c r="Q11" s="574">
        <v>0</v>
      </c>
      <c r="R11" s="574">
        <v>0</v>
      </c>
      <c r="S11" s="574">
        <v>0</v>
      </c>
      <c r="T11" s="574">
        <v>0</v>
      </c>
      <c r="U11" s="574">
        <f t="shared" si="1"/>
        <v>1</v>
      </c>
      <c r="V11" s="187">
        <f t="shared" si="1"/>
        <v>1</v>
      </c>
      <c r="W11" s="1"/>
      <c r="X11" s="189"/>
      <c r="Y11" s="467"/>
      <c r="Z11" s="427"/>
      <c r="AA11" s="427"/>
      <c r="AB11" s="427"/>
      <c r="AC11" s="427"/>
      <c r="AD11" s="427"/>
      <c r="AE11" s="427"/>
      <c r="AF11" s="427"/>
      <c r="AG11" s="427"/>
      <c r="AH11" s="427"/>
      <c r="AI11" s="427"/>
      <c r="AJ11" s="427"/>
      <c r="AK11" s="427"/>
      <c r="AL11" s="427"/>
      <c r="AM11" s="427"/>
      <c r="AN11" s="427"/>
      <c r="AO11" s="427"/>
      <c r="AP11" s="427"/>
      <c r="AQ11" s="427"/>
      <c r="AR11" s="466"/>
      <c r="AS11" s="467"/>
      <c r="AT11" s="466"/>
      <c r="AU11" s="466"/>
      <c r="AV11" s="466"/>
      <c r="AW11" s="466"/>
      <c r="AX11" s="466"/>
      <c r="AY11" s="466"/>
      <c r="AZ11" s="466"/>
      <c r="BA11" s="466"/>
      <c r="BB11" s="466"/>
      <c r="BC11" s="466"/>
      <c r="BD11" s="466"/>
      <c r="BE11" s="466"/>
      <c r="BF11" s="466"/>
      <c r="BG11" s="466"/>
      <c r="BH11" s="466"/>
      <c r="BI11" s="466"/>
      <c r="BJ11" s="466"/>
      <c r="BK11" s="466"/>
    </row>
    <row r="12" spans="1:65" s="323" customFormat="1" ht="21" customHeight="1" x14ac:dyDescent="0.25">
      <c r="A12" s="181"/>
      <c r="B12" s="185" t="s">
        <v>111</v>
      </c>
      <c r="C12" s="574">
        <v>0</v>
      </c>
      <c r="D12" s="574">
        <v>0</v>
      </c>
      <c r="E12" s="574">
        <v>0</v>
      </c>
      <c r="F12" s="574">
        <v>0</v>
      </c>
      <c r="G12" s="574">
        <v>0</v>
      </c>
      <c r="H12" s="574">
        <v>0</v>
      </c>
      <c r="I12" s="574">
        <v>0</v>
      </c>
      <c r="J12" s="574">
        <v>0</v>
      </c>
      <c r="K12" s="574">
        <v>0</v>
      </c>
      <c r="L12" s="574">
        <v>0</v>
      </c>
      <c r="M12" s="574">
        <v>0</v>
      </c>
      <c r="N12" s="574">
        <v>0</v>
      </c>
      <c r="O12" s="574">
        <v>0</v>
      </c>
      <c r="P12" s="574">
        <v>0</v>
      </c>
      <c r="Q12" s="574">
        <v>0</v>
      </c>
      <c r="R12" s="574">
        <v>0</v>
      </c>
      <c r="S12" s="574">
        <v>0</v>
      </c>
      <c r="T12" s="574">
        <v>0</v>
      </c>
      <c r="U12" s="574">
        <f t="shared" si="1"/>
        <v>0</v>
      </c>
      <c r="V12" s="187">
        <f t="shared" si="1"/>
        <v>0</v>
      </c>
      <c r="X12" s="189"/>
      <c r="Y12" s="467"/>
      <c r="Z12" s="427"/>
      <c r="AA12" s="427"/>
      <c r="AB12" s="427"/>
      <c r="AC12" s="427"/>
      <c r="AD12" s="427"/>
      <c r="AE12" s="427"/>
      <c r="AF12" s="427"/>
      <c r="AG12" s="427"/>
      <c r="AH12" s="427"/>
      <c r="AI12" s="427"/>
      <c r="AJ12" s="427"/>
      <c r="AK12" s="427"/>
      <c r="AL12" s="427"/>
      <c r="AM12" s="427"/>
      <c r="AN12" s="427"/>
      <c r="AO12" s="427"/>
      <c r="AP12" s="427"/>
      <c r="AQ12" s="427"/>
      <c r="AR12" s="464"/>
      <c r="AS12" s="467"/>
      <c r="AT12" s="466"/>
      <c r="AU12" s="466"/>
      <c r="AV12" s="466"/>
      <c r="AW12" s="466"/>
      <c r="AX12" s="466"/>
      <c r="AY12" s="466"/>
      <c r="AZ12" s="466"/>
      <c r="BA12" s="466"/>
      <c r="BB12" s="466"/>
      <c r="BC12" s="466"/>
      <c r="BD12" s="466"/>
      <c r="BE12" s="466"/>
      <c r="BF12" s="466"/>
      <c r="BG12" s="466"/>
      <c r="BH12" s="466"/>
      <c r="BI12" s="466"/>
      <c r="BJ12" s="466"/>
      <c r="BK12" s="466"/>
      <c r="BL12" s="464"/>
      <c r="BM12" s="464"/>
    </row>
    <row r="13" spans="1:65" s="323" customFormat="1" ht="25.5" customHeight="1" x14ac:dyDescent="0.25">
      <c r="A13" s="181" t="s">
        <v>112</v>
      </c>
      <c r="B13" s="190" t="s">
        <v>113</v>
      </c>
      <c r="C13" s="191">
        <v>0</v>
      </c>
      <c r="D13" s="191">
        <v>0</v>
      </c>
      <c r="E13" s="191">
        <v>0</v>
      </c>
      <c r="F13" s="191">
        <v>0</v>
      </c>
      <c r="G13" s="191">
        <v>0</v>
      </c>
      <c r="H13" s="191">
        <v>0</v>
      </c>
      <c r="I13" s="191">
        <v>0</v>
      </c>
      <c r="J13" s="191">
        <v>0</v>
      </c>
      <c r="K13" s="191">
        <v>0</v>
      </c>
      <c r="L13" s="191">
        <v>0</v>
      </c>
      <c r="M13" s="191">
        <v>0</v>
      </c>
      <c r="N13" s="191">
        <v>0</v>
      </c>
      <c r="O13" s="191">
        <v>0</v>
      </c>
      <c r="P13" s="191">
        <v>0</v>
      </c>
      <c r="Q13" s="191">
        <v>0</v>
      </c>
      <c r="R13" s="191">
        <v>0</v>
      </c>
      <c r="S13" s="191">
        <v>0</v>
      </c>
      <c r="T13" s="191">
        <v>0</v>
      </c>
      <c r="U13" s="191">
        <f t="shared" si="1"/>
        <v>0</v>
      </c>
      <c r="V13" s="192">
        <f t="shared" si="1"/>
        <v>0</v>
      </c>
      <c r="X13" s="189"/>
      <c r="Y13" s="467"/>
      <c r="Z13" s="427"/>
      <c r="AA13" s="427"/>
      <c r="AB13" s="427"/>
      <c r="AC13" s="427"/>
      <c r="AD13" s="427"/>
      <c r="AE13" s="427"/>
      <c r="AF13" s="427"/>
      <c r="AG13" s="427"/>
      <c r="AH13" s="427"/>
      <c r="AI13" s="427"/>
      <c r="AJ13" s="427"/>
      <c r="AK13" s="427"/>
      <c r="AL13" s="427"/>
      <c r="AM13" s="427"/>
      <c r="AN13" s="427"/>
      <c r="AO13" s="427"/>
      <c r="AP13" s="427"/>
      <c r="AQ13" s="427"/>
      <c r="AR13" s="464"/>
      <c r="AS13" s="467"/>
      <c r="AT13" s="466"/>
      <c r="AU13" s="466"/>
      <c r="AV13" s="466"/>
      <c r="AW13" s="466"/>
      <c r="AX13" s="466"/>
      <c r="AY13" s="466"/>
      <c r="AZ13" s="466"/>
      <c r="BA13" s="466"/>
      <c r="BB13" s="466"/>
      <c r="BC13" s="466"/>
      <c r="BD13" s="466"/>
      <c r="BE13" s="466"/>
      <c r="BF13" s="466"/>
      <c r="BG13" s="466"/>
      <c r="BH13" s="466"/>
      <c r="BI13" s="466"/>
      <c r="BJ13" s="466"/>
      <c r="BK13" s="466"/>
      <c r="BL13" s="464"/>
      <c r="BM13" s="464"/>
    </row>
    <row r="14" spans="1:65" ht="25.5" customHeight="1" x14ac:dyDescent="0.3">
      <c r="A14" s="181" t="s">
        <v>114</v>
      </c>
      <c r="B14" s="190" t="s">
        <v>115</v>
      </c>
      <c r="C14" s="191">
        <f>SUM(C15:C33)</f>
        <v>0</v>
      </c>
      <c r="D14" s="191">
        <f t="shared" ref="D14:T14" si="2">SUM(D15:D33)</f>
        <v>0</v>
      </c>
      <c r="E14" s="191">
        <f t="shared" si="2"/>
        <v>0</v>
      </c>
      <c r="F14" s="191">
        <f t="shared" si="2"/>
        <v>0</v>
      </c>
      <c r="G14" s="191">
        <f t="shared" si="2"/>
        <v>4</v>
      </c>
      <c r="H14" s="191">
        <f t="shared" si="2"/>
        <v>1</v>
      </c>
      <c r="I14" s="191">
        <f t="shared" si="2"/>
        <v>0</v>
      </c>
      <c r="J14" s="191">
        <f t="shared" si="2"/>
        <v>0</v>
      </c>
      <c r="K14" s="191">
        <f t="shared" si="2"/>
        <v>0</v>
      </c>
      <c r="L14" s="191">
        <f t="shared" si="2"/>
        <v>0</v>
      </c>
      <c r="M14" s="191">
        <f t="shared" si="2"/>
        <v>0</v>
      </c>
      <c r="N14" s="191">
        <f t="shared" si="2"/>
        <v>0</v>
      </c>
      <c r="O14" s="191">
        <f t="shared" si="2"/>
        <v>124</v>
      </c>
      <c r="P14" s="191">
        <f t="shared" si="2"/>
        <v>12</v>
      </c>
      <c r="Q14" s="191">
        <f t="shared" si="2"/>
        <v>37</v>
      </c>
      <c r="R14" s="191">
        <f t="shared" si="2"/>
        <v>2</v>
      </c>
      <c r="S14" s="191">
        <f t="shared" si="2"/>
        <v>45</v>
      </c>
      <c r="T14" s="191">
        <f t="shared" si="2"/>
        <v>25</v>
      </c>
      <c r="U14" s="191">
        <f t="shared" si="1"/>
        <v>210</v>
      </c>
      <c r="V14" s="192">
        <f t="shared" si="1"/>
        <v>40</v>
      </c>
      <c r="W14" s="1"/>
      <c r="X14" s="165"/>
      <c r="Y14" s="468"/>
      <c r="Z14" s="427"/>
      <c r="AA14" s="427"/>
      <c r="AB14" s="427"/>
      <c r="AC14" s="427"/>
      <c r="AD14" s="427"/>
      <c r="AE14" s="427"/>
      <c r="AF14" s="427"/>
      <c r="AG14" s="427"/>
      <c r="AH14" s="427"/>
      <c r="AI14" s="427"/>
      <c r="AJ14" s="427"/>
      <c r="AK14" s="427"/>
      <c r="AL14" s="427"/>
      <c r="AM14" s="427"/>
      <c r="AN14" s="427"/>
      <c r="AO14" s="427"/>
      <c r="AP14" s="427"/>
      <c r="AQ14" s="427"/>
      <c r="AR14" s="466"/>
      <c r="AS14" s="468"/>
      <c r="AT14" s="466"/>
      <c r="AU14" s="466"/>
      <c r="AV14" s="466"/>
      <c r="AW14" s="466"/>
      <c r="AX14" s="466"/>
      <c r="AY14" s="466"/>
      <c r="AZ14" s="466"/>
      <c r="BA14" s="466"/>
      <c r="BB14" s="466"/>
      <c r="BC14" s="466"/>
      <c r="BD14" s="466"/>
      <c r="BE14" s="466"/>
      <c r="BF14" s="466"/>
      <c r="BG14" s="466"/>
      <c r="BH14" s="466"/>
      <c r="BI14" s="466"/>
      <c r="BJ14" s="466"/>
      <c r="BK14" s="466"/>
    </row>
    <row r="15" spans="1:65" ht="21" customHeight="1" x14ac:dyDescent="0.25">
      <c r="A15" s="193"/>
      <c r="B15" s="194" t="s">
        <v>116</v>
      </c>
      <c r="C15" s="574">
        <v>0</v>
      </c>
      <c r="D15" s="574">
        <v>0</v>
      </c>
      <c r="E15" s="574">
        <v>0</v>
      </c>
      <c r="F15" s="574">
        <v>0</v>
      </c>
      <c r="G15" s="574">
        <v>4</v>
      </c>
      <c r="H15" s="574">
        <v>1</v>
      </c>
      <c r="I15" s="574">
        <v>0</v>
      </c>
      <c r="J15" s="574">
        <v>0</v>
      </c>
      <c r="K15" s="574">
        <v>0</v>
      </c>
      <c r="L15" s="574">
        <v>0</v>
      </c>
      <c r="M15" s="574">
        <v>0</v>
      </c>
      <c r="N15" s="574">
        <v>0</v>
      </c>
      <c r="O15" s="574">
        <v>0</v>
      </c>
      <c r="P15" s="574">
        <v>0</v>
      </c>
      <c r="Q15" s="574">
        <v>0</v>
      </c>
      <c r="R15" s="574">
        <v>0</v>
      </c>
      <c r="S15" s="574">
        <v>0</v>
      </c>
      <c r="T15" s="574">
        <v>0</v>
      </c>
      <c r="U15" s="574">
        <f t="shared" si="1"/>
        <v>4</v>
      </c>
      <c r="V15" s="187">
        <f t="shared" si="1"/>
        <v>1</v>
      </c>
      <c r="W15" s="1"/>
      <c r="X15" s="189"/>
      <c r="Y15" s="467"/>
      <c r="Z15" s="427"/>
      <c r="AA15" s="427"/>
      <c r="AB15" s="427"/>
      <c r="AC15" s="427"/>
      <c r="AD15" s="427"/>
      <c r="AE15" s="427"/>
      <c r="AF15" s="427"/>
      <c r="AG15" s="427"/>
      <c r="AH15" s="427"/>
      <c r="AI15" s="427"/>
      <c r="AJ15" s="427"/>
      <c r="AK15" s="427"/>
      <c r="AL15" s="427"/>
      <c r="AM15" s="427"/>
      <c r="AN15" s="427"/>
      <c r="AO15" s="427"/>
      <c r="AP15" s="427"/>
      <c r="AQ15" s="427"/>
      <c r="AR15" s="466"/>
      <c r="AS15" s="467"/>
      <c r="AT15" s="466"/>
      <c r="AU15" s="466"/>
      <c r="AV15" s="466"/>
      <c r="AW15" s="466"/>
      <c r="AX15" s="466"/>
      <c r="AY15" s="466"/>
      <c r="AZ15" s="466"/>
      <c r="BA15" s="466"/>
      <c r="BB15" s="466"/>
      <c r="BC15" s="466"/>
      <c r="BD15" s="466"/>
      <c r="BE15" s="466"/>
      <c r="BF15" s="466"/>
      <c r="BG15" s="466"/>
      <c r="BH15" s="466"/>
      <c r="BI15" s="466"/>
      <c r="BJ15" s="466"/>
      <c r="BK15" s="466"/>
    </row>
    <row r="16" spans="1:65" s="323" customFormat="1" ht="21" customHeight="1" x14ac:dyDescent="0.25">
      <c r="A16" s="193"/>
      <c r="B16" s="194" t="s">
        <v>117</v>
      </c>
      <c r="C16" s="574">
        <v>0</v>
      </c>
      <c r="D16" s="574">
        <v>0</v>
      </c>
      <c r="E16" s="574">
        <v>0</v>
      </c>
      <c r="F16" s="574">
        <v>0</v>
      </c>
      <c r="G16" s="574">
        <v>0</v>
      </c>
      <c r="H16" s="574">
        <v>0</v>
      </c>
      <c r="I16" s="574">
        <v>0</v>
      </c>
      <c r="J16" s="574">
        <v>0</v>
      </c>
      <c r="K16" s="574">
        <v>0</v>
      </c>
      <c r="L16" s="574">
        <v>0</v>
      </c>
      <c r="M16" s="574">
        <v>0</v>
      </c>
      <c r="N16" s="574">
        <v>0</v>
      </c>
      <c r="O16" s="574">
        <v>0</v>
      </c>
      <c r="P16" s="574">
        <v>0</v>
      </c>
      <c r="Q16" s="574">
        <v>0</v>
      </c>
      <c r="R16" s="574">
        <v>0</v>
      </c>
      <c r="S16" s="574">
        <v>0</v>
      </c>
      <c r="T16" s="574">
        <v>0</v>
      </c>
      <c r="U16" s="574">
        <f t="shared" si="1"/>
        <v>0</v>
      </c>
      <c r="V16" s="187">
        <f t="shared" si="1"/>
        <v>0</v>
      </c>
      <c r="X16" s="189"/>
      <c r="Y16" s="467"/>
      <c r="Z16" s="427"/>
      <c r="AA16" s="427"/>
      <c r="AB16" s="427"/>
      <c r="AC16" s="427"/>
      <c r="AD16" s="427"/>
      <c r="AE16" s="427"/>
      <c r="AF16" s="427"/>
      <c r="AG16" s="427"/>
      <c r="AH16" s="427"/>
      <c r="AI16" s="427"/>
      <c r="AJ16" s="427"/>
      <c r="AK16" s="427"/>
      <c r="AL16" s="427"/>
      <c r="AM16" s="427"/>
      <c r="AN16" s="427"/>
      <c r="AO16" s="427"/>
      <c r="AP16" s="427"/>
      <c r="AQ16" s="427"/>
      <c r="AR16" s="464"/>
      <c r="AS16" s="467"/>
      <c r="AT16" s="466"/>
      <c r="AU16" s="466"/>
      <c r="AV16" s="466"/>
      <c r="AW16" s="466"/>
      <c r="AX16" s="466"/>
      <c r="AY16" s="466"/>
      <c r="AZ16" s="466"/>
      <c r="BA16" s="466"/>
      <c r="BB16" s="466"/>
      <c r="BC16" s="466"/>
      <c r="BD16" s="466"/>
      <c r="BE16" s="466"/>
      <c r="BF16" s="466"/>
      <c r="BG16" s="466"/>
      <c r="BH16" s="466"/>
      <c r="BI16" s="466"/>
      <c r="BJ16" s="466"/>
      <c r="BK16" s="466"/>
      <c r="BL16" s="464"/>
      <c r="BM16" s="464"/>
    </row>
    <row r="17" spans="1:63" ht="21" customHeight="1" x14ac:dyDescent="0.25">
      <c r="A17" s="193"/>
      <c r="B17" s="194" t="s">
        <v>118</v>
      </c>
      <c r="C17" s="574">
        <v>0</v>
      </c>
      <c r="D17" s="574">
        <v>0</v>
      </c>
      <c r="E17" s="574">
        <v>0</v>
      </c>
      <c r="F17" s="574">
        <v>0</v>
      </c>
      <c r="G17" s="574">
        <v>0</v>
      </c>
      <c r="H17" s="574">
        <v>0</v>
      </c>
      <c r="I17" s="574">
        <v>0</v>
      </c>
      <c r="J17" s="574">
        <v>0</v>
      </c>
      <c r="K17" s="574">
        <v>0</v>
      </c>
      <c r="L17" s="574">
        <v>0</v>
      </c>
      <c r="M17" s="574">
        <v>0</v>
      </c>
      <c r="N17" s="574">
        <v>0</v>
      </c>
      <c r="O17" s="574">
        <v>0</v>
      </c>
      <c r="P17" s="574">
        <v>0</v>
      </c>
      <c r="Q17" s="574">
        <v>0</v>
      </c>
      <c r="R17" s="574">
        <v>0</v>
      </c>
      <c r="S17" s="574">
        <v>0</v>
      </c>
      <c r="T17" s="574">
        <v>0</v>
      </c>
      <c r="U17" s="574">
        <f t="shared" si="1"/>
        <v>0</v>
      </c>
      <c r="V17" s="187">
        <f t="shared" si="1"/>
        <v>0</v>
      </c>
      <c r="W17" s="1"/>
      <c r="X17" s="189"/>
      <c r="Y17" s="467"/>
      <c r="Z17" s="427"/>
      <c r="AA17" s="427"/>
      <c r="AB17" s="427"/>
      <c r="AC17" s="427"/>
      <c r="AD17" s="427"/>
      <c r="AE17" s="427"/>
      <c r="AF17" s="427"/>
      <c r="AG17" s="427"/>
      <c r="AH17" s="427"/>
      <c r="AI17" s="427"/>
      <c r="AJ17" s="427"/>
      <c r="AK17" s="427"/>
      <c r="AL17" s="427"/>
      <c r="AM17" s="427"/>
      <c r="AN17" s="427"/>
      <c r="AO17" s="427"/>
      <c r="AP17" s="427"/>
      <c r="AQ17" s="427"/>
      <c r="AR17" s="466"/>
      <c r="AS17" s="467"/>
      <c r="AT17" s="466"/>
      <c r="AU17" s="466"/>
      <c r="AV17" s="466"/>
      <c r="AW17" s="466"/>
      <c r="AX17" s="466"/>
      <c r="AY17" s="466"/>
      <c r="AZ17" s="466"/>
      <c r="BA17" s="466"/>
      <c r="BB17" s="466"/>
      <c r="BC17" s="466"/>
      <c r="BD17" s="466"/>
      <c r="BE17" s="466"/>
      <c r="BF17" s="466"/>
      <c r="BG17" s="466"/>
      <c r="BH17" s="466"/>
      <c r="BI17" s="466"/>
      <c r="BJ17" s="466"/>
      <c r="BK17" s="466"/>
    </row>
    <row r="18" spans="1:63" ht="21" customHeight="1" x14ac:dyDescent="0.25">
      <c r="A18" s="193"/>
      <c r="B18" s="194" t="s">
        <v>119</v>
      </c>
      <c r="C18" s="574">
        <v>0</v>
      </c>
      <c r="D18" s="574">
        <v>0</v>
      </c>
      <c r="E18" s="574">
        <v>0</v>
      </c>
      <c r="F18" s="574">
        <v>0</v>
      </c>
      <c r="G18" s="574">
        <v>0</v>
      </c>
      <c r="H18" s="574">
        <v>0</v>
      </c>
      <c r="I18" s="574">
        <v>0</v>
      </c>
      <c r="J18" s="574">
        <v>0</v>
      </c>
      <c r="K18" s="574">
        <v>0</v>
      </c>
      <c r="L18" s="574">
        <v>0</v>
      </c>
      <c r="M18" s="574">
        <v>0</v>
      </c>
      <c r="N18" s="574">
        <v>0</v>
      </c>
      <c r="O18" s="574">
        <v>0</v>
      </c>
      <c r="P18" s="574">
        <v>0</v>
      </c>
      <c r="Q18" s="574">
        <v>0</v>
      </c>
      <c r="R18" s="574">
        <v>0</v>
      </c>
      <c r="S18" s="574">
        <v>0</v>
      </c>
      <c r="T18" s="574">
        <v>0</v>
      </c>
      <c r="U18" s="574">
        <f t="shared" si="1"/>
        <v>0</v>
      </c>
      <c r="V18" s="187">
        <f t="shared" si="1"/>
        <v>0</v>
      </c>
      <c r="W18" s="1"/>
      <c r="X18" s="189"/>
      <c r="Y18" s="467"/>
      <c r="Z18" s="427"/>
      <c r="AA18" s="427"/>
      <c r="AB18" s="427"/>
      <c r="AC18" s="427"/>
      <c r="AD18" s="427"/>
      <c r="AE18" s="427"/>
      <c r="AF18" s="427"/>
      <c r="AG18" s="427"/>
      <c r="AH18" s="427"/>
      <c r="AI18" s="427"/>
      <c r="AJ18" s="427"/>
      <c r="AK18" s="427"/>
      <c r="AL18" s="427"/>
      <c r="AM18" s="427"/>
      <c r="AN18" s="427"/>
      <c r="AO18" s="427"/>
      <c r="AP18" s="427"/>
      <c r="AQ18" s="427"/>
      <c r="AR18" s="466"/>
      <c r="AS18" s="467"/>
      <c r="AT18" s="466"/>
      <c r="AU18" s="466"/>
      <c r="AV18" s="466"/>
      <c r="AW18" s="466"/>
      <c r="AX18" s="466"/>
      <c r="AY18" s="466"/>
      <c r="AZ18" s="466"/>
      <c r="BA18" s="466"/>
      <c r="BB18" s="466"/>
      <c r="BC18" s="466"/>
      <c r="BD18" s="466"/>
      <c r="BE18" s="466"/>
      <c r="BF18" s="466"/>
      <c r="BG18" s="466"/>
      <c r="BH18" s="466"/>
      <c r="BI18" s="466"/>
      <c r="BJ18" s="466"/>
      <c r="BK18" s="466"/>
    </row>
    <row r="19" spans="1:63" ht="21" customHeight="1" x14ac:dyDescent="0.25">
      <c r="A19" s="193"/>
      <c r="B19" s="194" t="s">
        <v>120</v>
      </c>
      <c r="C19" s="574">
        <v>0</v>
      </c>
      <c r="D19" s="574">
        <v>0</v>
      </c>
      <c r="E19" s="574">
        <v>0</v>
      </c>
      <c r="F19" s="574">
        <v>0</v>
      </c>
      <c r="G19" s="574">
        <v>0</v>
      </c>
      <c r="H19" s="574">
        <v>0</v>
      </c>
      <c r="I19" s="574">
        <v>0</v>
      </c>
      <c r="J19" s="574">
        <v>0</v>
      </c>
      <c r="K19" s="574">
        <v>0</v>
      </c>
      <c r="L19" s="574">
        <v>0</v>
      </c>
      <c r="M19" s="574">
        <v>0</v>
      </c>
      <c r="N19" s="574">
        <v>0</v>
      </c>
      <c r="O19" s="574">
        <v>0</v>
      </c>
      <c r="P19" s="574">
        <v>0</v>
      </c>
      <c r="Q19" s="574">
        <v>0</v>
      </c>
      <c r="R19" s="574">
        <v>0</v>
      </c>
      <c r="S19" s="574">
        <v>0</v>
      </c>
      <c r="T19" s="574">
        <v>0</v>
      </c>
      <c r="U19" s="574">
        <f t="shared" si="1"/>
        <v>0</v>
      </c>
      <c r="V19" s="187">
        <f t="shared" si="1"/>
        <v>0</v>
      </c>
      <c r="W19" s="1"/>
      <c r="X19" s="189"/>
      <c r="Y19" s="467"/>
      <c r="Z19" s="427"/>
      <c r="AA19" s="427"/>
      <c r="AB19" s="427"/>
      <c r="AC19" s="427"/>
      <c r="AD19" s="427"/>
      <c r="AE19" s="427"/>
      <c r="AF19" s="427"/>
      <c r="AG19" s="427"/>
      <c r="AH19" s="427"/>
      <c r="AI19" s="427"/>
      <c r="AJ19" s="427"/>
      <c r="AK19" s="427"/>
      <c r="AL19" s="427"/>
      <c r="AM19" s="427"/>
      <c r="AN19" s="427"/>
      <c r="AO19" s="427"/>
      <c r="AP19" s="427"/>
      <c r="AQ19" s="427"/>
      <c r="AR19" s="466"/>
      <c r="AS19" s="467"/>
      <c r="AT19" s="466"/>
      <c r="AU19" s="466"/>
      <c r="AV19" s="466"/>
      <c r="AW19" s="466"/>
      <c r="AX19" s="466"/>
      <c r="AY19" s="466"/>
      <c r="AZ19" s="466"/>
      <c r="BA19" s="466"/>
      <c r="BB19" s="466"/>
      <c r="BC19" s="466"/>
      <c r="BD19" s="466"/>
      <c r="BE19" s="466"/>
      <c r="BF19" s="466"/>
      <c r="BG19" s="466"/>
      <c r="BH19" s="466"/>
      <c r="BI19" s="466"/>
      <c r="BJ19" s="466"/>
      <c r="BK19" s="466"/>
    </row>
    <row r="20" spans="1:63" ht="21" customHeight="1" x14ac:dyDescent="0.25">
      <c r="A20" s="193"/>
      <c r="B20" s="194" t="s">
        <v>121</v>
      </c>
      <c r="C20" s="574">
        <v>0</v>
      </c>
      <c r="D20" s="574">
        <v>0</v>
      </c>
      <c r="E20" s="574">
        <v>0</v>
      </c>
      <c r="F20" s="574">
        <v>0</v>
      </c>
      <c r="G20" s="574">
        <v>0</v>
      </c>
      <c r="H20" s="574">
        <v>0</v>
      </c>
      <c r="I20" s="574">
        <v>0</v>
      </c>
      <c r="J20" s="574">
        <v>0</v>
      </c>
      <c r="K20" s="574">
        <v>0</v>
      </c>
      <c r="L20" s="574">
        <v>0</v>
      </c>
      <c r="M20" s="574">
        <v>0</v>
      </c>
      <c r="N20" s="574">
        <v>0</v>
      </c>
      <c r="O20" s="574">
        <v>0</v>
      </c>
      <c r="P20" s="574">
        <v>0</v>
      </c>
      <c r="Q20" s="574">
        <v>0</v>
      </c>
      <c r="R20" s="574">
        <v>0</v>
      </c>
      <c r="S20" s="574">
        <v>0</v>
      </c>
      <c r="T20" s="574">
        <v>0</v>
      </c>
      <c r="U20" s="574">
        <f t="shared" si="1"/>
        <v>0</v>
      </c>
      <c r="V20" s="187">
        <f t="shared" si="1"/>
        <v>0</v>
      </c>
      <c r="W20" s="1"/>
      <c r="X20" s="189"/>
      <c r="Y20" s="467"/>
      <c r="Z20" s="427"/>
      <c r="AA20" s="427"/>
      <c r="AB20" s="427"/>
      <c r="AC20" s="427"/>
      <c r="AD20" s="427"/>
      <c r="AE20" s="427"/>
      <c r="AF20" s="427"/>
      <c r="AG20" s="427"/>
      <c r="AH20" s="427"/>
      <c r="AI20" s="427"/>
      <c r="AJ20" s="427"/>
      <c r="AK20" s="427"/>
      <c r="AL20" s="427"/>
      <c r="AM20" s="427"/>
      <c r="AN20" s="427"/>
      <c r="AO20" s="427"/>
      <c r="AP20" s="427"/>
      <c r="AQ20" s="427"/>
      <c r="AR20" s="466"/>
      <c r="AS20" s="467"/>
      <c r="AT20" s="466"/>
      <c r="AU20" s="466"/>
      <c r="AV20" s="466"/>
      <c r="AW20" s="466"/>
      <c r="AX20" s="466"/>
      <c r="AY20" s="466"/>
      <c r="AZ20" s="466"/>
      <c r="BA20" s="466"/>
      <c r="BB20" s="466"/>
      <c r="BC20" s="466"/>
      <c r="BD20" s="466"/>
      <c r="BE20" s="466"/>
      <c r="BF20" s="466"/>
      <c r="BG20" s="466"/>
      <c r="BH20" s="466"/>
      <c r="BI20" s="466"/>
      <c r="BJ20" s="466"/>
      <c r="BK20" s="466"/>
    </row>
    <row r="21" spans="1:63" ht="21" customHeight="1" x14ac:dyDescent="0.25">
      <c r="A21" s="193"/>
      <c r="B21" s="194" t="s">
        <v>122</v>
      </c>
      <c r="C21" s="574">
        <v>0</v>
      </c>
      <c r="D21" s="574">
        <v>0</v>
      </c>
      <c r="E21" s="574">
        <v>0</v>
      </c>
      <c r="F21" s="574">
        <v>0</v>
      </c>
      <c r="G21" s="574">
        <v>0</v>
      </c>
      <c r="H21" s="574">
        <v>0</v>
      </c>
      <c r="I21" s="574">
        <v>0</v>
      </c>
      <c r="J21" s="574">
        <v>0</v>
      </c>
      <c r="K21" s="574">
        <v>0</v>
      </c>
      <c r="L21" s="574">
        <v>0</v>
      </c>
      <c r="M21" s="574">
        <v>0</v>
      </c>
      <c r="N21" s="574">
        <v>0</v>
      </c>
      <c r="O21" s="574">
        <v>0</v>
      </c>
      <c r="P21" s="574">
        <v>0</v>
      </c>
      <c r="Q21" s="574">
        <v>0</v>
      </c>
      <c r="R21" s="574">
        <v>0</v>
      </c>
      <c r="S21" s="574">
        <v>0</v>
      </c>
      <c r="T21" s="574">
        <v>0</v>
      </c>
      <c r="U21" s="574">
        <f t="shared" si="1"/>
        <v>0</v>
      </c>
      <c r="V21" s="187">
        <f t="shared" si="1"/>
        <v>0</v>
      </c>
      <c r="W21" s="1"/>
      <c r="X21" s="189"/>
      <c r="Y21" s="467"/>
      <c r="Z21" s="427"/>
      <c r="AA21" s="427"/>
      <c r="AB21" s="427"/>
      <c r="AC21" s="427"/>
      <c r="AD21" s="427"/>
      <c r="AE21" s="427"/>
      <c r="AF21" s="427"/>
      <c r="AG21" s="427"/>
      <c r="AH21" s="427"/>
      <c r="AI21" s="427"/>
      <c r="AJ21" s="427"/>
      <c r="AK21" s="427"/>
      <c r="AL21" s="427"/>
      <c r="AM21" s="427"/>
      <c r="AN21" s="427"/>
      <c r="AO21" s="427"/>
      <c r="AP21" s="427"/>
      <c r="AQ21" s="427"/>
      <c r="AR21" s="466"/>
      <c r="AS21" s="467"/>
      <c r="AT21" s="466"/>
      <c r="AU21" s="466"/>
      <c r="AV21" s="466"/>
      <c r="AW21" s="466"/>
      <c r="AX21" s="466"/>
      <c r="AY21" s="466"/>
      <c r="AZ21" s="466"/>
      <c r="BA21" s="466"/>
      <c r="BB21" s="466"/>
      <c r="BC21" s="466"/>
      <c r="BD21" s="466"/>
      <c r="BE21" s="466"/>
      <c r="BF21" s="466"/>
      <c r="BG21" s="466"/>
      <c r="BH21" s="466"/>
      <c r="BI21" s="466"/>
      <c r="BJ21" s="466"/>
      <c r="BK21" s="466"/>
    </row>
    <row r="22" spans="1:63" ht="21" customHeight="1" x14ac:dyDescent="0.25">
      <c r="A22" s="193"/>
      <c r="B22" s="194" t="s">
        <v>123</v>
      </c>
      <c r="C22" s="574">
        <v>0</v>
      </c>
      <c r="D22" s="574">
        <v>0</v>
      </c>
      <c r="E22" s="574">
        <v>0</v>
      </c>
      <c r="F22" s="574">
        <v>0</v>
      </c>
      <c r="G22" s="574">
        <v>0</v>
      </c>
      <c r="H22" s="574">
        <v>0</v>
      </c>
      <c r="I22" s="574">
        <v>0</v>
      </c>
      <c r="J22" s="574">
        <v>0</v>
      </c>
      <c r="K22" s="574">
        <v>0</v>
      </c>
      <c r="L22" s="574">
        <v>0</v>
      </c>
      <c r="M22" s="574">
        <v>0</v>
      </c>
      <c r="N22" s="574">
        <v>0</v>
      </c>
      <c r="O22" s="574">
        <v>0</v>
      </c>
      <c r="P22" s="574">
        <v>0</v>
      </c>
      <c r="Q22" s="574">
        <v>0</v>
      </c>
      <c r="R22" s="574">
        <v>0</v>
      </c>
      <c r="S22" s="574">
        <v>0</v>
      </c>
      <c r="T22" s="574">
        <v>0</v>
      </c>
      <c r="U22" s="574">
        <f t="shared" si="1"/>
        <v>0</v>
      </c>
      <c r="V22" s="187">
        <f t="shared" si="1"/>
        <v>0</v>
      </c>
      <c r="W22" s="1"/>
      <c r="X22" s="189"/>
      <c r="Y22" s="467"/>
      <c r="Z22" s="427"/>
      <c r="AA22" s="427"/>
      <c r="AB22" s="427"/>
      <c r="AC22" s="427"/>
      <c r="AD22" s="427"/>
      <c r="AE22" s="427"/>
      <c r="AF22" s="427"/>
      <c r="AG22" s="427"/>
      <c r="AH22" s="427"/>
      <c r="AI22" s="427"/>
      <c r="AJ22" s="427"/>
      <c r="AK22" s="427"/>
      <c r="AL22" s="427"/>
      <c r="AM22" s="427"/>
      <c r="AN22" s="427"/>
      <c r="AO22" s="427"/>
      <c r="AP22" s="427"/>
      <c r="AQ22" s="427"/>
      <c r="AR22" s="466"/>
      <c r="AS22" s="467"/>
      <c r="AT22" s="466"/>
      <c r="AU22" s="466"/>
      <c r="AV22" s="466"/>
      <c r="AW22" s="466"/>
      <c r="AX22" s="466"/>
      <c r="AY22" s="466"/>
      <c r="AZ22" s="466"/>
      <c r="BA22" s="466"/>
      <c r="BB22" s="466"/>
      <c r="BC22" s="466"/>
      <c r="BD22" s="466"/>
      <c r="BE22" s="466"/>
      <c r="BF22" s="466"/>
      <c r="BG22" s="466"/>
      <c r="BH22" s="466"/>
      <c r="BI22" s="466"/>
      <c r="BJ22" s="466"/>
      <c r="BK22" s="466"/>
    </row>
    <row r="23" spans="1:63" ht="21" customHeight="1" x14ac:dyDescent="0.25">
      <c r="A23" s="193"/>
      <c r="B23" s="194" t="s">
        <v>124</v>
      </c>
      <c r="C23" s="574">
        <v>0</v>
      </c>
      <c r="D23" s="574">
        <v>0</v>
      </c>
      <c r="E23" s="574">
        <v>0</v>
      </c>
      <c r="F23" s="574">
        <v>0</v>
      </c>
      <c r="G23" s="574">
        <v>0</v>
      </c>
      <c r="H23" s="574">
        <v>0</v>
      </c>
      <c r="I23" s="574">
        <v>0</v>
      </c>
      <c r="J23" s="574">
        <v>0</v>
      </c>
      <c r="K23" s="574">
        <v>0</v>
      </c>
      <c r="L23" s="574">
        <v>0</v>
      </c>
      <c r="M23" s="574">
        <v>0</v>
      </c>
      <c r="N23" s="574">
        <v>0</v>
      </c>
      <c r="O23" s="574">
        <v>0</v>
      </c>
      <c r="P23" s="574">
        <v>0</v>
      </c>
      <c r="Q23" s="574">
        <v>0</v>
      </c>
      <c r="R23" s="574">
        <v>0</v>
      </c>
      <c r="S23" s="574">
        <v>0</v>
      </c>
      <c r="T23" s="574">
        <v>0</v>
      </c>
      <c r="U23" s="574">
        <f t="shared" si="1"/>
        <v>0</v>
      </c>
      <c r="V23" s="187">
        <f t="shared" si="1"/>
        <v>0</v>
      </c>
      <c r="W23" s="1"/>
      <c r="X23" s="189"/>
      <c r="Y23" s="467"/>
      <c r="Z23" s="427"/>
      <c r="AA23" s="427"/>
      <c r="AB23" s="427"/>
      <c r="AC23" s="427"/>
      <c r="AD23" s="427"/>
      <c r="AE23" s="427"/>
      <c r="AF23" s="427"/>
      <c r="AG23" s="427"/>
      <c r="AH23" s="427"/>
      <c r="AI23" s="427"/>
      <c r="AJ23" s="427"/>
      <c r="AK23" s="427"/>
      <c r="AL23" s="427"/>
      <c r="AM23" s="427"/>
      <c r="AN23" s="427"/>
      <c r="AO23" s="427"/>
      <c r="AP23" s="427"/>
      <c r="AQ23" s="427"/>
      <c r="AR23" s="466"/>
      <c r="AS23" s="467"/>
      <c r="AT23" s="466"/>
      <c r="AU23" s="466"/>
      <c r="AV23" s="466"/>
      <c r="AW23" s="466"/>
      <c r="AX23" s="466"/>
      <c r="AY23" s="466"/>
      <c r="AZ23" s="466"/>
      <c r="BA23" s="466"/>
      <c r="BB23" s="466"/>
      <c r="BC23" s="466"/>
      <c r="BD23" s="466"/>
      <c r="BE23" s="466"/>
      <c r="BF23" s="466"/>
      <c r="BG23" s="466"/>
      <c r="BH23" s="466"/>
      <c r="BI23" s="466"/>
      <c r="BJ23" s="466"/>
      <c r="BK23" s="466"/>
    </row>
    <row r="24" spans="1:63" ht="21" customHeight="1" x14ac:dyDescent="0.25">
      <c r="A24" s="193"/>
      <c r="B24" s="194" t="s">
        <v>125</v>
      </c>
      <c r="C24" s="574">
        <v>0</v>
      </c>
      <c r="D24" s="574">
        <v>0</v>
      </c>
      <c r="E24" s="574">
        <v>0</v>
      </c>
      <c r="F24" s="574">
        <v>0</v>
      </c>
      <c r="G24" s="574">
        <v>0</v>
      </c>
      <c r="H24" s="574">
        <v>0</v>
      </c>
      <c r="I24" s="574">
        <v>0</v>
      </c>
      <c r="J24" s="574">
        <v>0</v>
      </c>
      <c r="K24" s="574">
        <v>0</v>
      </c>
      <c r="L24" s="574">
        <v>0</v>
      </c>
      <c r="M24" s="574">
        <v>0</v>
      </c>
      <c r="N24" s="574">
        <v>0</v>
      </c>
      <c r="O24" s="574">
        <v>0</v>
      </c>
      <c r="P24" s="574">
        <v>0</v>
      </c>
      <c r="Q24" s="574">
        <v>0</v>
      </c>
      <c r="R24" s="574">
        <v>0</v>
      </c>
      <c r="S24" s="574">
        <v>0</v>
      </c>
      <c r="T24" s="574">
        <v>0</v>
      </c>
      <c r="U24" s="574">
        <f t="shared" si="1"/>
        <v>0</v>
      </c>
      <c r="V24" s="187">
        <f t="shared" si="1"/>
        <v>0</v>
      </c>
      <c r="W24" s="1"/>
      <c r="X24" s="189"/>
      <c r="Y24" s="467"/>
      <c r="Z24" s="427"/>
      <c r="AA24" s="427"/>
      <c r="AB24" s="427"/>
      <c r="AC24" s="427"/>
      <c r="AD24" s="427"/>
      <c r="AE24" s="427"/>
      <c r="AF24" s="427"/>
      <c r="AG24" s="427"/>
      <c r="AH24" s="427"/>
      <c r="AI24" s="427"/>
      <c r="AJ24" s="427"/>
      <c r="AK24" s="427"/>
      <c r="AL24" s="427"/>
      <c r="AM24" s="427"/>
      <c r="AN24" s="427"/>
      <c r="AO24" s="427"/>
      <c r="AP24" s="427"/>
      <c r="AQ24" s="427"/>
      <c r="AR24" s="466"/>
      <c r="AS24" s="467"/>
      <c r="AT24" s="466"/>
      <c r="AU24" s="466"/>
      <c r="AV24" s="466"/>
      <c r="AW24" s="466"/>
      <c r="AX24" s="466"/>
      <c r="AY24" s="466"/>
      <c r="AZ24" s="466"/>
      <c r="BA24" s="466"/>
      <c r="BB24" s="466"/>
      <c r="BC24" s="466"/>
      <c r="BD24" s="466"/>
      <c r="BE24" s="466"/>
      <c r="BF24" s="466"/>
      <c r="BG24" s="466"/>
      <c r="BH24" s="466"/>
      <c r="BI24" s="466"/>
      <c r="BJ24" s="466"/>
      <c r="BK24" s="466"/>
    </row>
    <row r="25" spans="1:63" ht="21" customHeight="1" x14ac:dyDescent="0.25">
      <c r="A25" s="193"/>
      <c r="B25" s="194" t="s">
        <v>126</v>
      </c>
      <c r="C25" s="574">
        <v>0</v>
      </c>
      <c r="D25" s="574">
        <v>0</v>
      </c>
      <c r="E25" s="574">
        <v>0</v>
      </c>
      <c r="F25" s="574">
        <v>0</v>
      </c>
      <c r="G25" s="574">
        <v>0</v>
      </c>
      <c r="H25" s="574">
        <v>0</v>
      </c>
      <c r="I25" s="574">
        <v>0</v>
      </c>
      <c r="J25" s="574">
        <v>0</v>
      </c>
      <c r="K25" s="574">
        <v>0</v>
      </c>
      <c r="L25" s="574">
        <v>0</v>
      </c>
      <c r="M25" s="574">
        <v>0</v>
      </c>
      <c r="N25" s="574">
        <v>0</v>
      </c>
      <c r="O25" s="574">
        <v>0</v>
      </c>
      <c r="P25" s="574">
        <v>0</v>
      </c>
      <c r="Q25" s="574">
        <v>0</v>
      </c>
      <c r="R25" s="574">
        <v>0</v>
      </c>
      <c r="S25" s="574">
        <v>0</v>
      </c>
      <c r="T25" s="574">
        <v>0</v>
      </c>
      <c r="U25" s="574">
        <f t="shared" si="1"/>
        <v>0</v>
      </c>
      <c r="V25" s="187">
        <f t="shared" si="1"/>
        <v>0</v>
      </c>
      <c r="W25" s="1"/>
      <c r="X25" s="189"/>
      <c r="Y25" s="467"/>
      <c r="Z25" s="427"/>
      <c r="AA25" s="427"/>
      <c r="AB25" s="427"/>
      <c r="AC25" s="427"/>
      <c r="AD25" s="427"/>
      <c r="AE25" s="427"/>
      <c r="AF25" s="427"/>
      <c r="AG25" s="427"/>
      <c r="AH25" s="427"/>
      <c r="AI25" s="427"/>
      <c r="AJ25" s="427"/>
      <c r="AK25" s="427"/>
      <c r="AL25" s="427"/>
      <c r="AM25" s="427"/>
      <c r="AN25" s="427"/>
      <c r="AO25" s="427"/>
      <c r="AP25" s="427"/>
      <c r="AQ25" s="427"/>
      <c r="AR25" s="466"/>
      <c r="AS25" s="467"/>
      <c r="AT25" s="466"/>
      <c r="AU25" s="466"/>
      <c r="AV25" s="466"/>
      <c r="AW25" s="466"/>
      <c r="AX25" s="466"/>
      <c r="AY25" s="466"/>
      <c r="AZ25" s="466"/>
      <c r="BA25" s="466"/>
      <c r="BB25" s="466"/>
      <c r="BC25" s="466"/>
      <c r="BD25" s="466"/>
      <c r="BE25" s="466"/>
      <c r="BF25" s="466"/>
      <c r="BG25" s="466"/>
      <c r="BH25" s="466"/>
      <c r="BI25" s="466"/>
      <c r="BJ25" s="466"/>
      <c r="BK25" s="466"/>
    </row>
    <row r="26" spans="1:63" ht="21" customHeight="1" x14ac:dyDescent="0.25">
      <c r="A26" s="193"/>
      <c r="B26" s="194" t="s">
        <v>127</v>
      </c>
      <c r="C26" s="574">
        <v>0</v>
      </c>
      <c r="D26" s="574">
        <v>0</v>
      </c>
      <c r="E26" s="574">
        <v>0</v>
      </c>
      <c r="F26" s="574">
        <v>0</v>
      </c>
      <c r="G26" s="574">
        <v>0</v>
      </c>
      <c r="H26" s="574">
        <v>0</v>
      </c>
      <c r="I26" s="574">
        <v>0</v>
      </c>
      <c r="J26" s="574">
        <v>0</v>
      </c>
      <c r="K26" s="574">
        <v>0</v>
      </c>
      <c r="L26" s="574">
        <v>0</v>
      </c>
      <c r="M26" s="574">
        <v>0</v>
      </c>
      <c r="N26" s="574">
        <v>0</v>
      </c>
      <c r="O26" s="574">
        <v>0</v>
      </c>
      <c r="P26" s="574">
        <v>0</v>
      </c>
      <c r="Q26" s="574">
        <v>0</v>
      </c>
      <c r="R26" s="574">
        <v>0</v>
      </c>
      <c r="S26" s="574">
        <v>0</v>
      </c>
      <c r="T26" s="574">
        <v>0</v>
      </c>
      <c r="U26" s="574">
        <f t="shared" si="1"/>
        <v>0</v>
      </c>
      <c r="V26" s="187">
        <f t="shared" si="1"/>
        <v>0</v>
      </c>
      <c r="W26" s="1"/>
      <c r="X26" s="189"/>
      <c r="Y26" s="467"/>
      <c r="Z26" s="427"/>
      <c r="AA26" s="427"/>
      <c r="AB26" s="427"/>
      <c r="AC26" s="427"/>
      <c r="AD26" s="427"/>
      <c r="AE26" s="427"/>
      <c r="AF26" s="427"/>
      <c r="AG26" s="427"/>
      <c r="AH26" s="427"/>
      <c r="AI26" s="427"/>
      <c r="AJ26" s="427"/>
      <c r="AK26" s="427"/>
      <c r="AL26" s="427"/>
      <c r="AM26" s="427"/>
      <c r="AN26" s="427"/>
      <c r="AO26" s="427"/>
      <c r="AP26" s="427"/>
      <c r="AQ26" s="427"/>
      <c r="AR26" s="466"/>
      <c r="AS26" s="467"/>
      <c r="AT26" s="466"/>
      <c r="AU26" s="466"/>
      <c r="AV26" s="466"/>
      <c r="AW26" s="466"/>
      <c r="AX26" s="466"/>
      <c r="AY26" s="466"/>
      <c r="AZ26" s="466"/>
      <c r="BA26" s="466"/>
      <c r="BB26" s="466"/>
      <c r="BC26" s="466"/>
      <c r="BD26" s="466"/>
      <c r="BE26" s="466"/>
      <c r="BF26" s="466"/>
      <c r="BG26" s="466"/>
      <c r="BH26" s="466"/>
      <c r="BI26" s="466"/>
      <c r="BJ26" s="466"/>
      <c r="BK26" s="466"/>
    </row>
    <row r="27" spans="1:63" ht="21" customHeight="1" x14ac:dyDescent="0.25">
      <c r="A27" s="193"/>
      <c r="B27" s="194" t="s">
        <v>128</v>
      </c>
      <c r="C27" s="574">
        <v>0</v>
      </c>
      <c r="D27" s="574">
        <v>0</v>
      </c>
      <c r="E27" s="574">
        <v>0</v>
      </c>
      <c r="F27" s="574">
        <v>0</v>
      </c>
      <c r="G27" s="574">
        <v>0</v>
      </c>
      <c r="H27" s="574">
        <v>0</v>
      </c>
      <c r="I27" s="574">
        <v>0</v>
      </c>
      <c r="J27" s="574">
        <v>0</v>
      </c>
      <c r="K27" s="574">
        <v>0</v>
      </c>
      <c r="L27" s="574">
        <v>0</v>
      </c>
      <c r="M27" s="574">
        <v>0</v>
      </c>
      <c r="N27" s="574">
        <v>0</v>
      </c>
      <c r="O27" s="574">
        <v>0</v>
      </c>
      <c r="P27" s="574">
        <v>0</v>
      </c>
      <c r="Q27" s="574">
        <v>0</v>
      </c>
      <c r="R27" s="574">
        <v>0</v>
      </c>
      <c r="S27" s="574">
        <v>0</v>
      </c>
      <c r="T27" s="574">
        <v>0</v>
      </c>
      <c r="U27" s="574">
        <f t="shared" si="1"/>
        <v>0</v>
      </c>
      <c r="V27" s="187">
        <f t="shared" si="1"/>
        <v>0</v>
      </c>
      <c r="W27" s="1"/>
      <c r="X27" s="189"/>
      <c r="Y27" s="467"/>
      <c r="Z27" s="427"/>
      <c r="AA27" s="427"/>
      <c r="AB27" s="427"/>
      <c r="AC27" s="427"/>
      <c r="AD27" s="427"/>
      <c r="AE27" s="427"/>
      <c r="AF27" s="427"/>
      <c r="AG27" s="427"/>
      <c r="AH27" s="427"/>
      <c r="AI27" s="427"/>
      <c r="AJ27" s="427"/>
      <c r="AK27" s="427"/>
      <c r="AL27" s="427"/>
      <c r="AM27" s="427"/>
      <c r="AN27" s="427"/>
      <c r="AO27" s="427"/>
      <c r="AP27" s="427"/>
      <c r="AQ27" s="427"/>
      <c r="AR27" s="466"/>
      <c r="AS27" s="467"/>
      <c r="AT27" s="466"/>
      <c r="AU27" s="466"/>
      <c r="AV27" s="466"/>
      <c r="AW27" s="466"/>
      <c r="AX27" s="466"/>
      <c r="AY27" s="466"/>
      <c r="AZ27" s="466"/>
      <c r="BA27" s="466"/>
      <c r="BB27" s="466"/>
      <c r="BC27" s="466"/>
      <c r="BD27" s="466"/>
      <c r="BE27" s="466"/>
      <c r="BF27" s="466"/>
      <c r="BG27" s="466"/>
      <c r="BH27" s="466"/>
      <c r="BI27" s="466"/>
      <c r="BJ27" s="466"/>
      <c r="BK27" s="466"/>
    </row>
    <row r="28" spans="1:63" ht="21" customHeight="1" x14ac:dyDescent="0.25">
      <c r="A28" s="193"/>
      <c r="B28" s="194" t="s">
        <v>129</v>
      </c>
      <c r="C28" s="574">
        <v>0</v>
      </c>
      <c r="D28" s="574">
        <v>0</v>
      </c>
      <c r="E28" s="574">
        <v>0</v>
      </c>
      <c r="F28" s="574">
        <v>0</v>
      </c>
      <c r="G28" s="574">
        <v>0</v>
      </c>
      <c r="H28" s="574">
        <v>0</v>
      </c>
      <c r="I28" s="574">
        <v>0</v>
      </c>
      <c r="J28" s="574">
        <v>0</v>
      </c>
      <c r="K28" s="574">
        <v>0</v>
      </c>
      <c r="L28" s="574">
        <v>0</v>
      </c>
      <c r="M28" s="574">
        <v>0</v>
      </c>
      <c r="N28" s="574">
        <v>0</v>
      </c>
      <c r="O28" s="574">
        <v>0</v>
      </c>
      <c r="P28" s="574">
        <v>0</v>
      </c>
      <c r="Q28" s="574">
        <v>0</v>
      </c>
      <c r="R28" s="574">
        <v>0</v>
      </c>
      <c r="S28" s="574">
        <v>0</v>
      </c>
      <c r="T28" s="574">
        <v>0</v>
      </c>
      <c r="U28" s="574">
        <f t="shared" si="1"/>
        <v>0</v>
      </c>
      <c r="V28" s="187">
        <f t="shared" si="1"/>
        <v>0</v>
      </c>
      <c r="W28" s="1"/>
      <c r="X28" s="189"/>
      <c r="Y28" s="467"/>
      <c r="Z28" s="427"/>
      <c r="AA28" s="427"/>
      <c r="AB28" s="427"/>
      <c r="AC28" s="427"/>
      <c r="AD28" s="427"/>
      <c r="AE28" s="427"/>
      <c r="AF28" s="427"/>
      <c r="AG28" s="427"/>
      <c r="AH28" s="427"/>
      <c r="AI28" s="427"/>
      <c r="AJ28" s="427"/>
      <c r="AK28" s="427"/>
      <c r="AL28" s="427"/>
      <c r="AM28" s="427"/>
      <c r="AN28" s="427"/>
      <c r="AO28" s="427"/>
      <c r="AP28" s="427"/>
      <c r="AQ28" s="427"/>
      <c r="AR28" s="466"/>
      <c r="AS28" s="467"/>
      <c r="AT28" s="466"/>
      <c r="AU28" s="466"/>
      <c r="AV28" s="466"/>
      <c r="AW28" s="466"/>
      <c r="AX28" s="466"/>
      <c r="AY28" s="466"/>
      <c r="AZ28" s="466"/>
      <c r="BA28" s="466"/>
      <c r="BB28" s="466"/>
      <c r="BC28" s="466"/>
      <c r="BD28" s="466"/>
      <c r="BE28" s="466"/>
      <c r="BF28" s="466"/>
      <c r="BG28" s="466"/>
      <c r="BH28" s="466"/>
      <c r="BI28" s="466"/>
      <c r="BJ28" s="466"/>
      <c r="BK28" s="466"/>
    </row>
    <row r="29" spans="1:63" ht="21" customHeight="1" x14ac:dyDescent="0.25">
      <c r="A29" s="193"/>
      <c r="B29" s="194" t="s">
        <v>130</v>
      </c>
      <c r="C29" s="574">
        <v>0</v>
      </c>
      <c r="D29" s="574">
        <v>0</v>
      </c>
      <c r="E29" s="574">
        <v>0</v>
      </c>
      <c r="F29" s="574">
        <v>0</v>
      </c>
      <c r="G29" s="574">
        <v>0</v>
      </c>
      <c r="H29" s="574">
        <v>0</v>
      </c>
      <c r="I29" s="574">
        <v>0</v>
      </c>
      <c r="J29" s="574">
        <v>0</v>
      </c>
      <c r="K29" s="574">
        <v>0</v>
      </c>
      <c r="L29" s="574">
        <v>0</v>
      </c>
      <c r="M29" s="574">
        <v>0</v>
      </c>
      <c r="N29" s="574">
        <v>0</v>
      </c>
      <c r="O29" s="574">
        <v>0</v>
      </c>
      <c r="P29" s="574">
        <v>0</v>
      </c>
      <c r="Q29" s="574">
        <v>0</v>
      </c>
      <c r="R29" s="574">
        <v>0</v>
      </c>
      <c r="S29" s="574">
        <v>0</v>
      </c>
      <c r="T29" s="574">
        <v>0</v>
      </c>
      <c r="U29" s="574">
        <f t="shared" si="1"/>
        <v>0</v>
      </c>
      <c r="V29" s="187">
        <f t="shared" si="1"/>
        <v>0</v>
      </c>
      <c r="W29" s="1"/>
      <c r="X29" s="189"/>
      <c r="Y29" s="467"/>
      <c r="Z29" s="427"/>
      <c r="AA29" s="427"/>
      <c r="AB29" s="427"/>
      <c r="AC29" s="427"/>
      <c r="AD29" s="427"/>
      <c r="AE29" s="427"/>
      <c r="AF29" s="427"/>
      <c r="AG29" s="427"/>
      <c r="AH29" s="427"/>
      <c r="AI29" s="427"/>
      <c r="AJ29" s="427"/>
      <c r="AK29" s="427"/>
      <c r="AL29" s="427"/>
      <c r="AM29" s="427"/>
      <c r="AN29" s="427"/>
      <c r="AO29" s="427"/>
      <c r="AP29" s="427"/>
      <c r="AQ29" s="427"/>
      <c r="AR29" s="466"/>
      <c r="AS29" s="467"/>
      <c r="AT29" s="466"/>
      <c r="AU29" s="466"/>
      <c r="AV29" s="466"/>
      <c r="AW29" s="466"/>
      <c r="AX29" s="466"/>
      <c r="AY29" s="466"/>
      <c r="AZ29" s="466"/>
      <c r="BA29" s="466"/>
      <c r="BB29" s="466"/>
      <c r="BC29" s="466"/>
      <c r="BD29" s="466"/>
      <c r="BE29" s="466"/>
      <c r="BF29" s="466"/>
      <c r="BG29" s="466"/>
      <c r="BH29" s="466"/>
      <c r="BI29" s="466"/>
      <c r="BJ29" s="466"/>
      <c r="BK29" s="466"/>
    </row>
    <row r="30" spans="1:63" ht="21" customHeight="1" x14ac:dyDescent="0.25">
      <c r="A30" s="193"/>
      <c r="B30" s="194" t="s">
        <v>131</v>
      </c>
      <c r="C30" s="574">
        <v>0</v>
      </c>
      <c r="D30" s="574">
        <v>0</v>
      </c>
      <c r="E30" s="574">
        <v>0</v>
      </c>
      <c r="F30" s="574">
        <v>0</v>
      </c>
      <c r="G30" s="574">
        <v>0</v>
      </c>
      <c r="H30" s="574">
        <v>0</v>
      </c>
      <c r="I30" s="574">
        <v>0</v>
      </c>
      <c r="J30" s="574">
        <v>0</v>
      </c>
      <c r="K30" s="574">
        <v>0</v>
      </c>
      <c r="L30" s="574">
        <v>0</v>
      </c>
      <c r="M30" s="574">
        <v>0</v>
      </c>
      <c r="N30" s="574">
        <v>0</v>
      </c>
      <c r="O30" s="574">
        <v>0</v>
      </c>
      <c r="P30" s="574">
        <v>0</v>
      </c>
      <c r="Q30" s="574">
        <v>0</v>
      </c>
      <c r="R30" s="574">
        <v>0</v>
      </c>
      <c r="S30" s="574">
        <v>0</v>
      </c>
      <c r="T30" s="574">
        <v>0</v>
      </c>
      <c r="U30" s="574">
        <f t="shared" si="1"/>
        <v>0</v>
      </c>
      <c r="V30" s="187">
        <f t="shared" si="1"/>
        <v>0</v>
      </c>
      <c r="W30" s="1"/>
      <c r="X30" s="189"/>
      <c r="Y30" s="467"/>
      <c r="Z30" s="427"/>
      <c r="AA30" s="427"/>
      <c r="AB30" s="427"/>
      <c r="AC30" s="427"/>
      <c r="AD30" s="427"/>
      <c r="AE30" s="427"/>
      <c r="AF30" s="427"/>
      <c r="AG30" s="427"/>
      <c r="AH30" s="427"/>
      <c r="AI30" s="427"/>
      <c r="AJ30" s="427"/>
      <c r="AK30" s="427"/>
      <c r="AL30" s="427"/>
      <c r="AM30" s="427"/>
      <c r="AN30" s="427"/>
      <c r="AO30" s="427"/>
      <c r="AP30" s="427"/>
      <c r="AQ30" s="427"/>
      <c r="AR30" s="466"/>
      <c r="AS30" s="467"/>
      <c r="AT30" s="466"/>
      <c r="AU30" s="466"/>
      <c r="AV30" s="466"/>
      <c r="AW30" s="466"/>
      <c r="AX30" s="466"/>
      <c r="AY30" s="466"/>
      <c r="AZ30" s="466"/>
      <c r="BA30" s="466"/>
      <c r="BB30" s="466"/>
      <c r="BC30" s="466"/>
      <c r="BD30" s="466"/>
      <c r="BE30" s="466"/>
      <c r="BF30" s="466"/>
      <c r="BG30" s="466"/>
      <c r="BH30" s="466"/>
      <c r="BI30" s="466"/>
      <c r="BJ30" s="466"/>
      <c r="BK30" s="466"/>
    </row>
    <row r="31" spans="1:63" ht="21" customHeight="1" x14ac:dyDescent="0.25">
      <c r="A31" s="193"/>
      <c r="B31" s="194" t="s">
        <v>132</v>
      </c>
      <c r="C31" s="574">
        <v>0</v>
      </c>
      <c r="D31" s="574">
        <v>0</v>
      </c>
      <c r="E31" s="574">
        <v>0</v>
      </c>
      <c r="F31" s="574">
        <v>0</v>
      </c>
      <c r="G31" s="574">
        <v>0</v>
      </c>
      <c r="H31" s="574">
        <v>0</v>
      </c>
      <c r="I31" s="574">
        <v>0</v>
      </c>
      <c r="J31" s="574">
        <v>0</v>
      </c>
      <c r="K31" s="574">
        <v>0</v>
      </c>
      <c r="L31" s="574">
        <v>0</v>
      </c>
      <c r="M31" s="574">
        <v>0</v>
      </c>
      <c r="N31" s="574">
        <v>0</v>
      </c>
      <c r="O31" s="574">
        <v>0</v>
      </c>
      <c r="P31" s="574">
        <v>0</v>
      </c>
      <c r="Q31" s="574">
        <v>0</v>
      </c>
      <c r="R31" s="574">
        <v>0</v>
      </c>
      <c r="S31" s="574">
        <v>0</v>
      </c>
      <c r="T31" s="574">
        <v>0</v>
      </c>
      <c r="U31" s="574">
        <f t="shared" si="1"/>
        <v>0</v>
      </c>
      <c r="V31" s="187">
        <f t="shared" si="1"/>
        <v>0</v>
      </c>
      <c r="W31" s="1"/>
      <c r="X31" s="189"/>
      <c r="Y31" s="467"/>
      <c r="Z31" s="427"/>
      <c r="AA31" s="427"/>
      <c r="AB31" s="427"/>
      <c r="AC31" s="427"/>
      <c r="AD31" s="427"/>
      <c r="AE31" s="427"/>
      <c r="AF31" s="427"/>
      <c r="AG31" s="427"/>
      <c r="AH31" s="427"/>
      <c r="AI31" s="427"/>
      <c r="AJ31" s="427"/>
      <c r="AK31" s="427"/>
      <c r="AL31" s="427"/>
      <c r="AM31" s="427"/>
      <c r="AN31" s="427"/>
      <c r="AO31" s="427"/>
      <c r="AP31" s="427"/>
      <c r="AQ31" s="427"/>
      <c r="AR31" s="466"/>
      <c r="AS31" s="467"/>
      <c r="AT31" s="466"/>
      <c r="AU31" s="466"/>
      <c r="AV31" s="466"/>
      <c r="AW31" s="466"/>
      <c r="AX31" s="466"/>
      <c r="AY31" s="466"/>
      <c r="AZ31" s="466"/>
      <c r="BA31" s="466"/>
      <c r="BB31" s="466"/>
      <c r="BC31" s="466"/>
      <c r="BD31" s="466"/>
      <c r="BE31" s="466"/>
      <c r="BF31" s="466"/>
      <c r="BG31" s="466"/>
      <c r="BH31" s="466"/>
      <c r="BI31" s="466"/>
      <c r="BJ31" s="466"/>
      <c r="BK31" s="466"/>
    </row>
    <row r="32" spans="1:63" ht="21" customHeight="1" x14ac:dyDescent="0.25">
      <c r="A32" s="193"/>
      <c r="B32" s="194" t="s">
        <v>133</v>
      </c>
      <c r="C32" s="574">
        <v>0</v>
      </c>
      <c r="D32" s="574">
        <v>0</v>
      </c>
      <c r="E32" s="574">
        <v>0</v>
      </c>
      <c r="F32" s="574">
        <v>0</v>
      </c>
      <c r="G32" s="574">
        <v>0</v>
      </c>
      <c r="H32" s="574">
        <v>0</v>
      </c>
      <c r="I32" s="574">
        <v>0</v>
      </c>
      <c r="J32" s="574">
        <v>0</v>
      </c>
      <c r="K32" s="574">
        <v>0</v>
      </c>
      <c r="L32" s="574">
        <v>0</v>
      </c>
      <c r="M32" s="574">
        <v>0</v>
      </c>
      <c r="N32" s="574">
        <v>0</v>
      </c>
      <c r="O32" s="574">
        <v>0</v>
      </c>
      <c r="P32" s="574">
        <v>0</v>
      </c>
      <c r="Q32" s="574">
        <v>0</v>
      </c>
      <c r="R32" s="574">
        <v>0</v>
      </c>
      <c r="S32" s="574">
        <v>0</v>
      </c>
      <c r="T32" s="574">
        <v>0</v>
      </c>
      <c r="U32" s="574">
        <f t="shared" si="1"/>
        <v>0</v>
      </c>
      <c r="V32" s="187">
        <f t="shared" si="1"/>
        <v>0</v>
      </c>
      <c r="W32" s="1"/>
      <c r="X32" s="189"/>
      <c r="Y32" s="467"/>
      <c r="Z32" s="427"/>
      <c r="AA32" s="427"/>
      <c r="AB32" s="427"/>
      <c r="AC32" s="427"/>
      <c r="AD32" s="427"/>
      <c r="AE32" s="427"/>
      <c r="AF32" s="427"/>
      <c r="AG32" s="427"/>
      <c r="AH32" s="427"/>
      <c r="AI32" s="427"/>
      <c r="AJ32" s="427"/>
      <c r="AK32" s="427"/>
      <c r="AL32" s="427"/>
      <c r="AM32" s="427"/>
      <c r="AN32" s="427"/>
      <c r="AO32" s="427"/>
      <c r="AP32" s="427"/>
      <c r="AQ32" s="427"/>
      <c r="AR32" s="466"/>
      <c r="AS32" s="467"/>
      <c r="AT32" s="466"/>
      <c r="AU32" s="466"/>
      <c r="AV32" s="466"/>
      <c r="AW32" s="466"/>
      <c r="AX32" s="466"/>
      <c r="AY32" s="466"/>
      <c r="AZ32" s="466"/>
      <c r="BA32" s="466"/>
      <c r="BB32" s="466"/>
      <c r="BC32" s="466"/>
      <c r="BD32" s="466"/>
      <c r="BE32" s="466"/>
      <c r="BF32" s="466"/>
      <c r="BG32" s="466"/>
      <c r="BH32" s="466"/>
      <c r="BI32" s="466"/>
      <c r="BJ32" s="466"/>
      <c r="BK32" s="466"/>
    </row>
    <row r="33" spans="1:65" ht="21" customHeight="1" x14ac:dyDescent="0.25">
      <c r="A33" s="193"/>
      <c r="B33" s="194" t="s">
        <v>134</v>
      </c>
      <c r="C33" s="574">
        <v>0</v>
      </c>
      <c r="D33" s="574">
        <v>0</v>
      </c>
      <c r="E33" s="574">
        <v>0</v>
      </c>
      <c r="F33" s="574">
        <v>0</v>
      </c>
      <c r="G33" s="574">
        <v>0</v>
      </c>
      <c r="H33" s="574">
        <v>0</v>
      </c>
      <c r="I33" s="574">
        <v>0</v>
      </c>
      <c r="J33" s="574">
        <v>0</v>
      </c>
      <c r="K33" s="574">
        <v>0</v>
      </c>
      <c r="L33" s="574">
        <v>0</v>
      </c>
      <c r="M33" s="574">
        <v>0</v>
      </c>
      <c r="N33" s="574">
        <v>0</v>
      </c>
      <c r="O33" s="574">
        <v>124</v>
      </c>
      <c r="P33" s="574">
        <v>12</v>
      </c>
      <c r="Q33" s="574">
        <v>37</v>
      </c>
      <c r="R33" s="574">
        <v>2</v>
      </c>
      <c r="S33" s="574">
        <v>45</v>
      </c>
      <c r="T33" s="574">
        <v>25</v>
      </c>
      <c r="U33" s="574">
        <f t="shared" si="1"/>
        <v>206</v>
      </c>
      <c r="V33" s="187">
        <f t="shared" si="1"/>
        <v>39</v>
      </c>
      <c r="W33" s="1"/>
      <c r="X33" s="189"/>
      <c r="Y33" s="467"/>
      <c r="Z33" s="427"/>
      <c r="AA33" s="427"/>
      <c r="AB33" s="427"/>
      <c r="AC33" s="427"/>
      <c r="AD33" s="427"/>
      <c r="AE33" s="427"/>
      <c r="AF33" s="427"/>
      <c r="AG33" s="427"/>
      <c r="AH33" s="427"/>
      <c r="AI33" s="427"/>
      <c r="AJ33" s="427"/>
      <c r="AK33" s="427"/>
      <c r="AL33" s="427"/>
      <c r="AM33" s="427"/>
      <c r="AN33" s="427"/>
      <c r="AO33" s="427"/>
      <c r="AP33" s="427"/>
      <c r="AQ33" s="427"/>
      <c r="AR33" s="466"/>
      <c r="AS33" s="467"/>
      <c r="AT33" s="466"/>
      <c r="AU33" s="466"/>
      <c r="AV33" s="466"/>
      <c r="AW33" s="466"/>
      <c r="AX33" s="466"/>
      <c r="AY33" s="466"/>
      <c r="AZ33" s="466"/>
      <c r="BA33" s="466"/>
      <c r="BB33" s="466"/>
      <c r="BC33" s="466"/>
      <c r="BD33" s="466"/>
      <c r="BE33" s="466"/>
      <c r="BF33" s="466"/>
      <c r="BG33" s="466"/>
      <c r="BH33" s="466"/>
      <c r="BI33" s="466"/>
      <c r="BJ33" s="466"/>
      <c r="BK33" s="466"/>
    </row>
    <row r="34" spans="1:65" ht="25.5" customHeight="1" x14ac:dyDescent="0.25">
      <c r="A34" s="181" t="s">
        <v>135</v>
      </c>
      <c r="B34" s="196" t="s">
        <v>136</v>
      </c>
      <c r="C34" s="191">
        <v>5</v>
      </c>
      <c r="D34" s="191">
        <v>1</v>
      </c>
      <c r="E34" s="191">
        <v>0</v>
      </c>
      <c r="F34" s="191">
        <v>0</v>
      </c>
      <c r="G34" s="191">
        <v>0</v>
      </c>
      <c r="H34" s="191">
        <v>1</v>
      </c>
      <c r="I34" s="191">
        <v>28</v>
      </c>
      <c r="J34" s="191">
        <v>11</v>
      </c>
      <c r="K34" s="191">
        <v>5</v>
      </c>
      <c r="L34" s="191">
        <v>6</v>
      </c>
      <c r="M34" s="191">
        <v>78</v>
      </c>
      <c r="N34" s="191">
        <v>45</v>
      </c>
      <c r="O34" s="191">
        <v>23</v>
      </c>
      <c r="P34" s="191">
        <v>37</v>
      </c>
      <c r="Q34" s="191">
        <v>0</v>
      </c>
      <c r="R34" s="191">
        <v>0</v>
      </c>
      <c r="S34" s="191">
        <v>0</v>
      </c>
      <c r="T34" s="191">
        <v>0</v>
      </c>
      <c r="U34" s="191">
        <f t="shared" si="1"/>
        <v>139</v>
      </c>
      <c r="V34" s="192">
        <f t="shared" si="1"/>
        <v>101</v>
      </c>
      <c r="W34" s="1"/>
      <c r="X34" s="189"/>
      <c r="Y34" s="467"/>
      <c r="Z34" s="427"/>
      <c r="AA34" s="427"/>
      <c r="AB34" s="427"/>
      <c r="AC34" s="427"/>
      <c r="AD34" s="427"/>
      <c r="AE34" s="427"/>
      <c r="AF34" s="427"/>
      <c r="AG34" s="427"/>
      <c r="AH34" s="427"/>
      <c r="AI34" s="427"/>
      <c r="AJ34" s="427"/>
      <c r="AK34" s="427"/>
      <c r="AL34" s="427"/>
      <c r="AM34" s="427"/>
      <c r="AN34" s="427"/>
      <c r="AO34" s="427"/>
      <c r="AP34" s="427"/>
      <c r="AQ34" s="427"/>
      <c r="AR34" s="466"/>
      <c r="AS34" s="467"/>
      <c r="AT34" s="466"/>
      <c r="AU34" s="466"/>
      <c r="AV34" s="466"/>
      <c r="AW34" s="466"/>
      <c r="AX34" s="466"/>
      <c r="AY34" s="466"/>
      <c r="AZ34" s="466"/>
      <c r="BA34" s="466"/>
      <c r="BB34" s="466"/>
      <c r="BC34" s="466"/>
      <c r="BD34" s="466"/>
      <c r="BE34" s="466"/>
      <c r="BF34" s="466"/>
      <c r="BG34" s="466"/>
      <c r="BH34" s="466"/>
      <c r="BI34" s="466"/>
      <c r="BJ34" s="466"/>
      <c r="BK34" s="466"/>
    </row>
    <row r="35" spans="1:65" ht="25.5" customHeight="1" x14ac:dyDescent="0.3">
      <c r="A35" s="181" t="s">
        <v>137</v>
      </c>
      <c r="B35" s="196" t="s">
        <v>138</v>
      </c>
      <c r="C35" s="191">
        <f>SUM(C36:C37)</f>
        <v>117</v>
      </c>
      <c r="D35" s="191">
        <f t="shared" ref="D35:T35" si="3">SUM(D36:D37)</f>
        <v>23</v>
      </c>
      <c r="E35" s="191">
        <f t="shared" si="3"/>
        <v>80</v>
      </c>
      <c r="F35" s="191">
        <f t="shared" si="3"/>
        <v>20</v>
      </c>
      <c r="G35" s="191">
        <f t="shared" si="3"/>
        <v>106</v>
      </c>
      <c r="H35" s="191">
        <f t="shared" si="3"/>
        <v>40</v>
      </c>
      <c r="I35" s="191">
        <f t="shared" si="3"/>
        <v>429</v>
      </c>
      <c r="J35" s="191">
        <f t="shared" si="3"/>
        <v>219</v>
      </c>
      <c r="K35" s="191">
        <f t="shared" si="3"/>
        <v>685</v>
      </c>
      <c r="L35" s="191">
        <f t="shared" si="3"/>
        <v>390</v>
      </c>
      <c r="M35" s="191">
        <f t="shared" si="3"/>
        <v>362</v>
      </c>
      <c r="N35" s="191">
        <f t="shared" si="3"/>
        <v>260</v>
      </c>
      <c r="O35" s="191">
        <f t="shared" si="3"/>
        <v>710</v>
      </c>
      <c r="P35" s="191">
        <f t="shared" si="3"/>
        <v>655</v>
      </c>
      <c r="Q35" s="191">
        <f t="shared" si="3"/>
        <v>188</v>
      </c>
      <c r="R35" s="191">
        <f t="shared" si="3"/>
        <v>189</v>
      </c>
      <c r="S35" s="191">
        <f t="shared" si="3"/>
        <v>0</v>
      </c>
      <c r="T35" s="191">
        <f t="shared" si="3"/>
        <v>0</v>
      </c>
      <c r="U35" s="191">
        <f t="shared" si="1"/>
        <v>2677</v>
      </c>
      <c r="V35" s="192">
        <f t="shared" si="1"/>
        <v>1796</v>
      </c>
      <c r="W35" s="1"/>
      <c r="X35" s="126"/>
      <c r="Y35" s="468"/>
      <c r="Z35" s="427"/>
      <c r="AA35" s="427"/>
      <c r="AB35" s="427"/>
      <c r="AC35" s="427"/>
      <c r="AD35" s="427"/>
      <c r="AE35" s="427"/>
      <c r="AF35" s="427"/>
      <c r="AG35" s="427"/>
      <c r="AH35" s="427"/>
      <c r="AI35" s="427"/>
      <c r="AJ35" s="427"/>
      <c r="AK35" s="427"/>
      <c r="AL35" s="427"/>
      <c r="AM35" s="427"/>
      <c r="AN35" s="427"/>
      <c r="AO35" s="427"/>
      <c r="AP35" s="427"/>
      <c r="AQ35" s="427"/>
      <c r="AR35" s="466"/>
      <c r="AS35" s="468"/>
      <c r="AT35" s="466"/>
      <c r="AU35" s="466"/>
      <c r="AV35" s="466"/>
      <c r="AW35" s="466"/>
      <c r="AX35" s="466"/>
      <c r="AY35" s="466"/>
      <c r="AZ35" s="466"/>
      <c r="BA35" s="466"/>
      <c r="BB35" s="466"/>
      <c r="BC35" s="466"/>
      <c r="BD35" s="466"/>
      <c r="BE35" s="466"/>
      <c r="BF35" s="466"/>
      <c r="BG35" s="466"/>
      <c r="BH35" s="466"/>
      <c r="BI35" s="466"/>
      <c r="BJ35" s="466"/>
      <c r="BK35" s="466"/>
    </row>
    <row r="36" spans="1:65" ht="21" customHeight="1" x14ac:dyDescent="0.25">
      <c r="A36" s="181"/>
      <c r="B36" s="197" t="s">
        <v>139</v>
      </c>
      <c r="C36" s="574">
        <v>5</v>
      </c>
      <c r="D36" s="574">
        <v>0</v>
      </c>
      <c r="E36" s="574">
        <v>4</v>
      </c>
      <c r="F36" s="574">
        <v>4</v>
      </c>
      <c r="G36" s="574">
        <v>23</v>
      </c>
      <c r="H36" s="574">
        <v>14</v>
      </c>
      <c r="I36" s="574">
        <v>136</v>
      </c>
      <c r="J36" s="574">
        <v>42</v>
      </c>
      <c r="K36" s="574">
        <v>198</v>
      </c>
      <c r="L36" s="574">
        <v>118</v>
      </c>
      <c r="M36" s="574">
        <v>132</v>
      </c>
      <c r="N36" s="574">
        <v>112</v>
      </c>
      <c r="O36" s="574">
        <v>469</v>
      </c>
      <c r="P36" s="574">
        <v>454</v>
      </c>
      <c r="Q36" s="574">
        <v>41</v>
      </c>
      <c r="R36" s="574">
        <v>53</v>
      </c>
      <c r="S36" s="574">
        <v>0</v>
      </c>
      <c r="T36" s="574">
        <v>0</v>
      </c>
      <c r="U36" s="574">
        <f t="shared" si="1"/>
        <v>1008</v>
      </c>
      <c r="V36" s="187">
        <f t="shared" si="1"/>
        <v>797</v>
      </c>
      <c r="W36" s="1"/>
      <c r="X36" s="189"/>
      <c r="Y36" s="467"/>
      <c r="Z36" s="427"/>
      <c r="AA36" s="427"/>
      <c r="AB36" s="427"/>
      <c r="AC36" s="427"/>
      <c r="AD36" s="427"/>
      <c r="AE36" s="427"/>
      <c r="AF36" s="427"/>
      <c r="AG36" s="427"/>
      <c r="AH36" s="427"/>
      <c r="AI36" s="427"/>
      <c r="AJ36" s="427"/>
      <c r="AK36" s="427"/>
      <c r="AL36" s="427"/>
      <c r="AM36" s="427"/>
      <c r="AN36" s="427"/>
      <c r="AO36" s="427"/>
      <c r="AP36" s="427"/>
      <c r="AQ36" s="427"/>
      <c r="AR36" s="466"/>
      <c r="AS36" s="467"/>
      <c r="AT36" s="466"/>
      <c r="AU36" s="466"/>
      <c r="AV36" s="466"/>
      <c r="AW36" s="466"/>
      <c r="AX36" s="466"/>
      <c r="AY36" s="466"/>
      <c r="AZ36" s="466"/>
      <c r="BA36" s="466"/>
      <c r="BB36" s="466"/>
      <c r="BC36" s="466"/>
      <c r="BD36" s="466"/>
      <c r="BE36" s="466"/>
      <c r="BF36" s="466"/>
      <c r="BG36" s="466"/>
      <c r="BH36" s="466"/>
      <c r="BI36" s="466"/>
      <c r="BJ36" s="466"/>
      <c r="BK36" s="466"/>
    </row>
    <row r="37" spans="1:65" ht="30" customHeight="1" x14ac:dyDescent="0.25">
      <c r="A37" s="181"/>
      <c r="B37" s="197" t="s">
        <v>140</v>
      </c>
      <c r="C37" s="574">
        <v>112</v>
      </c>
      <c r="D37" s="574">
        <v>23</v>
      </c>
      <c r="E37" s="574">
        <v>76</v>
      </c>
      <c r="F37" s="574">
        <v>16</v>
      </c>
      <c r="G37" s="574">
        <v>83</v>
      </c>
      <c r="H37" s="574">
        <v>26</v>
      </c>
      <c r="I37" s="574">
        <v>293</v>
      </c>
      <c r="J37" s="574">
        <v>177</v>
      </c>
      <c r="K37" s="574">
        <v>487</v>
      </c>
      <c r="L37" s="574">
        <v>272</v>
      </c>
      <c r="M37" s="574">
        <v>230</v>
      </c>
      <c r="N37" s="574">
        <v>148</v>
      </c>
      <c r="O37" s="574">
        <v>241</v>
      </c>
      <c r="P37" s="574">
        <v>201</v>
      </c>
      <c r="Q37" s="574">
        <v>147</v>
      </c>
      <c r="R37" s="574">
        <v>136</v>
      </c>
      <c r="S37" s="574">
        <v>0</v>
      </c>
      <c r="T37" s="574">
        <v>0</v>
      </c>
      <c r="U37" s="574">
        <f t="shared" si="1"/>
        <v>1669</v>
      </c>
      <c r="V37" s="187">
        <f t="shared" si="1"/>
        <v>999</v>
      </c>
      <c r="W37" s="1"/>
      <c r="X37" s="189"/>
      <c r="Y37" s="467"/>
      <c r="Z37" s="427"/>
      <c r="AA37" s="427"/>
      <c r="AB37" s="427"/>
      <c r="AC37" s="427"/>
      <c r="AD37" s="427"/>
      <c r="AE37" s="427"/>
      <c r="AF37" s="427"/>
      <c r="AG37" s="427"/>
      <c r="AH37" s="427"/>
      <c r="AI37" s="427"/>
      <c r="AJ37" s="427"/>
      <c r="AK37" s="427"/>
      <c r="AL37" s="427"/>
      <c r="AM37" s="427"/>
      <c r="AN37" s="427"/>
      <c r="AO37" s="427"/>
      <c r="AP37" s="427"/>
      <c r="AQ37" s="427"/>
      <c r="AR37" s="466"/>
      <c r="AS37" s="467"/>
      <c r="AT37" s="466"/>
      <c r="AU37" s="466"/>
      <c r="AV37" s="466"/>
      <c r="AW37" s="466"/>
      <c r="AX37" s="466"/>
      <c r="AY37" s="466"/>
      <c r="AZ37" s="466"/>
      <c r="BA37" s="466"/>
      <c r="BB37" s="466"/>
      <c r="BC37" s="466"/>
      <c r="BD37" s="466"/>
      <c r="BE37" s="466"/>
      <c r="BF37" s="466"/>
      <c r="BG37" s="466"/>
      <c r="BH37" s="466"/>
      <c r="BI37" s="466"/>
      <c r="BJ37" s="466"/>
      <c r="BK37" s="466"/>
    </row>
    <row r="38" spans="1:65" ht="25.5" customHeight="1" x14ac:dyDescent="0.25">
      <c r="A38" s="181" t="s">
        <v>141</v>
      </c>
      <c r="B38" s="190" t="s">
        <v>142</v>
      </c>
      <c r="C38" s="191">
        <v>0</v>
      </c>
      <c r="D38" s="191">
        <v>0</v>
      </c>
      <c r="E38" s="191">
        <v>0</v>
      </c>
      <c r="F38" s="191">
        <v>0</v>
      </c>
      <c r="G38" s="191">
        <v>10</v>
      </c>
      <c r="H38" s="191">
        <v>8</v>
      </c>
      <c r="I38" s="191">
        <v>1</v>
      </c>
      <c r="J38" s="191">
        <v>0</v>
      </c>
      <c r="K38" s="191">
        <v>20</v>
      </c>
      <c r="L38" s="191">
        <v>14</v>
      </c>
      <c r="M38" s="191">
        <v>26</v>
      </c>
      <c r="N38" s="191">
        <v>12</v>
      </c>
      <c r="O38" s="191">
        <v>39</v>
      </c>
      <c r="P38" s="191">
        <v>12</v>
      </c>
      <c r="Q38" s="191">
        <v>0</v>
      </c>
      <c r="R38" s="191">
        <v>0</v>
      </c>
      <c r="S38" s="191">
        <v>0</v>
      </c>
      <c r="T38" s="191">
        <v>0</v>
      </c>
      <c r="U38" s="191">
        <f t="shared" si="1"/>
        <v>96</v>
      </c>
      <c r="V38" s="192">
        <f t="shared" si="1"/>
        <v>46</v>
      </c>
      <c r="W38" s="1"/>
      <c r="X38" s="189"/>
      <c r="Y38" s="467"/>
      <c r="Z38" s="427"/>
      <c r="AA38" s="427"/>
      <c r="AB38" s="427"/>
      <c r="AC38" s="427"/>
      <c r="AD38" s="427"/>
      <c r="AE38" s="427"/>
      <c r="AF38" s="427"/>
      <c r="AG38" s="427"/>
      <c r="AH38" s="427"/>
      <c r="AI38" s="427"/>
      <c r="AJ38" s="427"/>
      <c r="AK38" s="427"/>
      <c r="AL38" s="427"/>
      <c r="AM38" s="427"/>
      <c r="AN38" s="427"/>
      <c r="AO38" s="427"/>
      <c r="AP38" s="427"/>
      <c r="AQ38" s="427"/>
      <c r="AR38" s="466"/>
      <c r="AS38" s="467"/>
      <c r="AT38" s="466"/>
      <c r="AU38" s="466"/>
      <c r="AV38" s="466"/>
      <c r="AW38" s="466"/>
      <c r="AX38" s="466"/>
      <c r="AY38" s="466"/>
      <c r="AZ38" s="466"/>
      <c r="BA38" s="466"/>
      <c r="BB38" s="466"/>
      <c r="BC38" s="466"/>
      <c r="BD38" s="466"/>
      <c r="BE38" s="466"/>
      <c r="BF38" s="466"/>
      <c r="BG38" s="466"/>
      <c r="BH38" s="466"/>
      <c r="BI38" s="466"/>
      <c r="BJ38" s="466"/>
      <c r="BK38" s="466"/>
    </row>
    <row r="39" spans="1:65" s="349" customFormat="1" ht="25.5" customHeight="1" x14ac:dyDescent="0.3">
      <c r="A39" s="181" t="s">
        <v>143</v>
      </c>
      <c r="B39" s="196" t="s">
        <v>144</v>
      </c>
      <c r="C39" s="191">
        <f>SUM(C40:C42)</f>
        <v>0</v>
      </c>
      <c r="D39" s="191">
        <f t="shared" ref="D39:T39" si="4">SUM(D40:D42)</f>
        <v>3</v>
      </c>
      <c r="E39" s="191">
        <f t="shared" si="4"/>
        <v>0</v>
      </c>
      <c r="F39" s="191">
        <f t="shared" si="4"/>
        <v>0</v>
      </c>
      <c r="G39" s="191">
        <f t="shared" si="4"/>
        <v>0</v>
      </c>
      <c r="H39" s="191">
        <f t="shared" si="4"/>
        <v>0</v>
      </c>
      <c r="I39" s="191">
        <f t="shared" si="4"/>
        <v>0</v>
      </c>
      <c r="J39" s="191">
        <f t="shared" si="4"/>
        <v>0</v>
      </c>
      <c r="K39" s="191">
        <f t="shared" si="4"/>
        <v>0</v>
      </c>
      <c r="L39" s="191">
        <f t="shared" si="4"/>
        <v>0</v>
      </c>
      <c r="M39" s="191">
        <f t="shared" si="4"/>
        <v>0</v>
      </c>
      <c r="N39" s="191">
        <f t="shared" si="4"/>
        <v>0</v>
      </c>
      <c r="O39" s="191">
        <f t="shared" si="4"/>
        <v>0</v>
      </c>
      <c r="P39" s="191">
        <f t="shared" si="4"/>
        <v>0</v>
      </c>
      <c r="Q39" s="191">
        <f t="shared" si="4"/>
        <v>0</v>
      </c>
      <c r="R39" s="191">
        <f t="shared" si="4"/>
        <v>0</v>
      </c>
      <c r="S39" s="191">
        <f t="shared" si="4"/>
        <v>0</v>
      </c>
      <c r="T39" s="191">
        <f t="shared" si="4"/>
        <v>0</v>
      </c>
      <c r="U39" s="191">
        <f t="shared" si="1"/>
        <v>0</v>
      </c>
      <c r="V39" s="192">
        <f t="shared" si="1"/>
        <v>3</v>
      </c>
      <c r="X39" s="154"/>
      <c r="Y39" s="468"/>
      <c r="Z39" s="427"/>
      <c r="AA39" s="427"/>
      <c r="AB39" s="427"/>
      <c r="AC39" s="427"/>
      <c r="AD39" s="427"/>
      <c r="AE39" s="427"/>
      <c r="AF39" s="427"/>
      <c r="AG39" s="427"/>
      <c r="AH39" s="427"/>
      <c r="AI39" s="427"/>
      <c r="AJ39" s="427"/>
      <c r="AK39" s="427"/>
      <c r="AL39" s="427"/>
      <c r="AM39" s="427"/>
      <c r="AN39" s="427"/>
      <c r="AO39" s="427"/>
      <c r="AP39" s="427"/>
      <c r="AQ39" s="427"/>
      <c r="AR39" s="466"/>
      <c r="AS39" s="468"/>
      <c r="AT39" s="466"/>
      <c r="AU39" s="466"/>
      <c r="AV39" s="466"/>
      <c r="AW39" s="466"/>
      <c r="AX39" s="466"/>
      <c r="AY39" s="466"/>
      <c r="AZ39" s="466"/>
      <c r="BA39" s="466"/>
      <c r="BB39" s="466"/>
      <c r="BC39" s="466"/>
      <c r="BD39" s="466"/>
      <c r="BE39" s="466"/>
      <c r="BF39" s="466"/>
      <c r="BG39" s="466"/>
      <c r="BH39" s="466"/>
      <c r="BI39" s="466"/>
      <c r="BJ39" s="466"/>
      <c r="BK39" s="466"/>
      <c r="BL39" s="489"/>
      <c r="BM39" s="489"/>
    </row>
    <row r="40" spans="1:65" ht="30" customHeight="1" x14ac:dyDescent="0.25">
      <c r="A40" s="181"/>
      <c r="B40" s="197" t="s">
        <v>145</v>
      </c>
      <c r="C40" s="574">
        <v>0</v>
      </c>
      <c r="D40" s="574">
        <v>0</v>
      </c>
      <c r="E40" s="574">
        <v>0</v>
      </c>
      <c r="F40" s="574">
        <v>0</v>
      </c>
      <c r="G40" s="574">
        <v>0</v>
      </c>
      <c r="H40" s="574">
        <v>0</v>
      </c>
      <c r="I40" s="574">
        <v>0</v>
      </c>
      <c r="J40" s="574">
        <v>0</v>
      </c>
      <c r="K40" s="574">
        <v>0</v>
      </c>
      <c r="L40" s="574">
        <v>0</v>
      </c>
      <c r="M40" s="574">
        <v>0</v>
      </c>
      <c r="N40" s="574">
        <v>0</v>
      </c>
      <c r="O40" s="574">
        <v>0</v>
      </c>
      <c r="P40" s="574">
        <v>0</v>
      </c>
      <c r="Q40" s="574">
        <v>0</v>
      </c>
      <c r="R40" s="574">
        <v>0</v>
      </c>
      <c r="S40" s="574">
        <v>0</v>
      </c>
      <c r="T40" s="574">
        <v>0</v>
      </c>
      <c r="U40" s="574">
        <f t="shared" si="1"/>
        <v>0</v>
      </c>
      <c r="V40" s="187">
        <f t="shared" si="1"/>
        <v>0</v>
      </c>
      <c r="W40" s="1"/>
      <c r="X40" s="189"/>
      <c r="Y40" s="467"/>
      <c r="Z40" s="427"/>
      <c r="AA40" s="427"/>
      <c r="AB40" s="427"/>
      <c r="AC40" s="427"/>
      <c r="AD40" s="427"/>
      <c r="AE40" s="427"/>
      <c r="AF40" s="427"/>
      <c r="AG40" s="427"/>
      <c r="AH40" s="427"/>
      <c r="AI40" s="427"/>
      <c r="AJ40" s="427"/>
      <c r="AK40" s="427"/>
      <c r="AL40" s="427"/>
      <c r="AM40" s="427"/>
      <c r="AN40" s="427"/>
      <c r="AO40" s="427"/>
      <c r="AP40" s="427"/>
      <c r="AQ40" s="427"/>
      <c r="AR40" s="466"/>
      <c r="AS40" s="467"/>
      <c r="AT40" s="466"/>
      <c r="AU40" s="466"/>
      <c r="AV40" s="466"/>
      <c r="AW40" s="466"/>
      <c r="AX40" s="466"/>
      <c r="AY40" s="466"/>
      <c r="AZ40" s="466"/>
      <c r="BA40" s="466"/>
      <c r="BB40" s="466"/>
      <c r="BC40" s="466"/>
      <c r="BD40" s="466"/>
      <c r="BE40" s="466"/>
      <c r="BF40" s="466"/>
      <c r="BG40" s="466"/>
      <c r="BH40" s="466"/>
      <c r="BI40" s="466"/>
      <c r="BJ40" s="466"/>
      <c r="BK40" s="466"/>
    </row>
    <row r="41" spans="1:65" ht="21" customHeight="1" x14ac:dyDescent="0.25">
      <c r="A41" s="181"/>
      <c r="B41" s="197" t="s">
        <v>146</v>
      </c>
      <c r="C41" s="574">
        <v>0</v>
      </c>
      <c r="D41" s="574">
        <v>0</v>
      </c>
      <c r="E41" s="574">
        <v>0</v>
      </c>
      <c r="F41" s="574">
        <v>0</v>
      </c>
      <c r="G41" s="574">
        <v>0</v>
      </c>
      <c r="H41" s="574">
        <v>0</v>
      </c>
      <c r="I41" s="574">
        <v>0</v>
      </c>
      <c r="J41" s="574">
        <v>0</v>
      </c>
      <c r="K41" s="574">
        <v>0</v>
      </c>
      <c r="L41" s="574">
        <v>0</v>
      </c>
      <c r="M41" s="574">
        <v>0</v>
      </c>
      <c r="N41" s="574">
        <v>0</v>
      </c>
      <c r="O41" s="574">
        <v>0</v>
      </c>
      <c r="P41" s="574">
        <v>0</v>
      </c>
      <c r="Q41" s="574">
        <v>0</v>
      </c>
      <c r="R41" s="574">
        <v>0</v>
      </c>
      <c r="S41" s="574">
        <v>0</v>
      </c>
      <c r="T41" s="574">
        <v>0</v>
      </c>
      <c r="U41" s="574">
        <f t="shared" si="1"/>
        <v>0</v>
      </c>
      <c r="V41" s="187">
        <f t="shared" si="1"/>
        <v>0</v>
      </c>
      <c r="W41" s="1"/>
      <c r="X41" s="189"/>
      <c r="Y41" s="467"/>
      <c r="Z41" s="427"/>
      <c r="AA41" s="427"/>
      <c r="AB41" s="427"/>
      <c r="AC41" s="427"/>
      <c r="AD41" s="427"/>
      <c r="AE41" s="427"/>
      <c r="AF41" s="427"/>
      <c r="AG41" s="427"/>
      <c r="AH41" s="427"/>
      <c r="AI41" s="427"/>
      <c r="AJ41" s="427"/>
      <c r="AK41" s="427"/>
      <c r="AL41" s="427"/>
      <c r="AM41" s="427"/>
      <c r="AN41" s="427"/>
      <c r="AO41" s="427"/>
      <c r="AP41" s="427"/>
      <c r="AQ41" s="427"/>
      <c r="AR41" s="466"/>
      <c r="AS41" s="467"/>
      <c r="AT41" s="466"/>
      <c r="AU41" s="466"/>
      <c r="AV41" s="466"/>
      <c r="AW41" s="466"/>
      <c r="AX41" s="466"/>
      <c r="AY41" s="466"/>
      <c r="AZ41" s="466"/>
      <c r="BA41" s="466"/>
      <c r="BB41" s="466"/>
      <c r="BC41" s="466"/>
      <c r="BD41" s="466"/>
      <c r="BE41" s="466"/>
      <c r="BF41" s="466"/>
      <c r="BG41" s="466"/>
      <c r="BH41" s="466"/>
      <c r="BI41" s="466"/>
      <c r="BJ41" s="466"/>
      <c r="BK41" s="466"/>
    </row>
    <row r="42" spans="1:65" ht="21" customHeight="1" x14ac:dyDescent="0.25">
      <c r="A42" s="181"/>
      <c r="B42" s="197" t="s">
        <v>147</v>
      </c>
      <c r="C42" s="574">
        <v>0</v>
      </c>
      <c r="D42" s="574">
        <v>3</v>
      </c>
      <c r="E42" s="574">
        <v>0</v>
      </c>
      <c r="F42" s="574">
        <v>0</v>
      </c>
      <c r="G42" s="574">
        <v>0</v>
      </c>
      <c r="H42" s="574">
        <v>0</v>
      </c>
      <c r="I42" s="574">
        <v>0</v>
      </c>
      <c r="J42" s="574">
        <v>0</v>
      </c>
      <c r="K42" s="574">
        <v>0</v>
      </c>
      <c r="L42" s="574">
        <v>0</v>
      </c>
      <c r="M42" s="574">
        <v>0</v>
      </c>
      <c r="N42" s="574">
        <v>0</v>
      </c>
      <c r="O42" s="574">
        <v>0</v>
      </c>
      <c r="P42" s="574">
        <v>0</v>
      </c>
      <c r="Q42" s="574">
        <v>0</v>
      </c>
      <c r="R42" s="574">
        <v>0</v>
      </c>
      <c r="S42" s="574">
        <v>0</v>
      </c>
      <c r="T42" s="574">
        <v>0</v>
      </c>
      <c r="U42" s="574">
        <f t="shared" si="1"/>
        <v>0</v>
      </c>
      <c r="V42" s="187">
        <f t="shared" si="1"/>
        <v>3</v>
      </c>
      <c r="W42" s="1"/>
      <c r="X42" s="189"/>
      <c r="Y42" s="467"/>
      <c r="Z42" s="427"/>
      <c r="AA42" s="427"/>
      <c r="AB42" s="427"/>
      <c r="AC42" s="427"/>
      <c r="AD42" s="427"/>
      <c r="AE42" s="427"/>
      <c r="AF42" s="427"/>
      <c r="AG42" s="427"/>
      <c r="AH42" s="427"/>
      <c r="AI42" s="427"/>
      <c r="AJ42" s="427"/>
      <c r="AK42" s="427"/>
      <c r="AL42" s="427"/>
      <c r="AM42" s="427"/>
      <c r="AN42" s="427"/>
      <c r="AO42" s="427"/>
      <c r="AP42" s="427"/>
      <c r="AQ42" s="427"/>
      <c r="AR42" s="466"/>
      <c r="AS42" s="467"/>
      <c r="AT42" s="466"/>
      <c r="AU42" s="466"/>
      <c r="AV42" s="466"/>
      <c r="AW42" s="466"/>
      <c r="AX42" s="466"/>
      <c r="AY42" s="466"/>
      <c r="AZ42" s="466"/>
      <c r="BA42" s="466"/>
      <c r="BB42" s="466"/>
      <c r="BC42" s="466"/>
      <c r="BD42" s="466"/>
      <c r="BE42" s="466"/>
      <c r="BF42" s="466"/>
      <c r="BG42" s="466"/>
      <c r="BH42" s="466"/>
      <c r="BI42" s="466"/>
      <c r="BJ42" s="466"/>
      <c r="BK42" s="466"/>
    </row>
    <row r="43" spans="1:65" ht="25.5" customHeight="1" x14ac:dyDescent="0.3">
      <c r="A43" s="181" t="s">
        <v>148</v>
      </c>
      <c r="B43" s="190" t="s">
        <v>149</v>
      </c>
      <c r="C43" s="191">
        <f t="shared" ref="C43:U43" si="5">C46+C45+C44</f>
        <v>128</v>
      </c>
      <c r="D43" s="191">
        <f t="shared" si="5"/>
        <v>312</v>
      </c>
      <c r="E43" s="191">
        <f t="shared" si="5"/>
        <v>111</v>
      </c>
      <c r="F43" s="191">
        <f t="shared" si="5"/>
        <v>77</v>
      </c>
      <c r="G43" s="191">
        <f t="shared" si="5"/>
        <v>267</v>
      </c>
      <c r="H43" s="191">
        <f t="shared" si="5"/>
        <v>122</v>
      </c>
      <c r="I43" s="191">
        <f t="shared" si="5"/>
        <v>1673</v>
      </c>
      <c r="J43" s="191">
        <f t="shared" si="5"/>
        <v>907</v>
      </c>
      <c r="K43" s="191">
        <f t="shared" si="5"/>
        <v>2168</v>
      </c>
      <c r="L43" s="191">
        <f t="shared" si="5"/>
        <v>918</v>
      </c>
      <c r="M43" s="191">
        <f t="shared" si="5"/>
        <v>4862</v>
      </c>
      <c r="N43" s="191">
        <f t="shared" si="5"/>
        <v>1852</v>
      </c>
      <c r="O43" s="191">
        <f t="shared" si="5"/>
        <v>5033</v>
      </c>
      <c r="P43" s="191">
        <f t="shared" si="5"/>
        <v>1768</v>
      </c>
      <c r="Q43" s="191">
        <f t="shared" si="5"/>
        <v>3366</v>
      </c>
      <c r="R43" s="191">
        <f t="shared" si="5"/>
        <v>1332</v>
      </c>
      <c r="S43" s="191">
        <f t="shared" si="5"/>
        <v>4195</v>
      </c>
      <c r="T43" s="191">
        <f t="shared" si="5"/>
        <v>1893</v>
      </c>
      <c r="U43" s="191">
        <f t="shared" si="5"/>
        <v>21803</v>
      </c>
      <c r="V43" s="192">
        <f t="shared" si="1"/>
        <v>9181</v>
      </c>
      <c r="W43" s="1"/>
      <c r="X43" s="195"/>
      <c r="Y43" s="468"/>
      <c r="Z43" s="427"/>
      <c r="AA43" s="427"/>
      <c r="AB43" s="427"/>
      <c r="AC43" s="427"/>
      <c r="AD43" s="427"/>
      <c r="AE43" s="427"/>
      <c r="AF43" s="427"/>
      <c r="AG43" s="427"/>
      <c r="AH43" s="427"/>
      <c r="AI43" s="427"/>
      <c r="AJ43" s="427"/>
      <c r="AK43" s="427"/>
      <c r="AL43" s="427"/>
      <c r="AM43" s="427"/>
      <c r="AN43" s="427"/>
      <c r="AO43" s="427"/>
      <c r="AP43" s="427"/>
      <c r="AQ43" s="427"/>
      <c r="AR43" s="466"/>
      <c r="AS43" s="468"/>
      <c r="AT43" s="466"/>
      <c r="AU43" s="466"/>
      <c r="AV43" s="466"/>
      <c r="AW43" s="466"/>
      <c r="AX43" s="466"/>
      <c r="AY43" s="466"/>
      <c r="AZ43" s="466"/>
      <c r="BA43" s="466"/>
      <c r="BB43" s="466"/>
      <c r="BC43" s="466"/>
      <c r="BD43" s="466"/>
      <c r="BE43" s="466"/>
      <c r="BF43" s="466"/>
      <c r="BG43" s="466"/>
      <c r="BH43" s="466"/>
      <c r="BI43" s="466"/>
      <c r="BJ43" s="466"/>
      <c r="BK43" s="466"/>
    </row>
    <row r="44" spans="1:65" ht="21" customHeight="1" x14ac:dyDescent="0.25">
      <c r="A44" s="181"/>
      <c r="B44" s="185" t="s">
        <v>150</v>
      </c>
      <c r="C44" s="574">
        <v>18</v>
      </c>
      <c r="D44" s="574">
        <v>19</v>
      </c>
      <c r="E44" s="574">
        <v>6</v>
      </c>
      <c r="F44" s="574">
        <v>4</v>
      </c>
      <c r="G44" s="574">
        <v>36</v>
      </c>
      <c r="H44" s="574">
        <v>35</v>
      </c>
      <c r="I44" s="574">
        <v>99</v>
      </c>
      <c r="J44" s="574">
        <v>33</v>
      </c>
      <c r="K44" s="574">
        <v>306</v>
      </c>
      <c r="L44" s="574">
        <v>111</v>
      </c>
      <c r="M44" s="574">
        <v>835</v>
      </c>
      <c r="N44" s="574">
        <v>384</v>
      </c>
      <c r="O44" s="574">
        <v>1746</v>
      </c>
      <c r="P44" s="574">
        <v>706</v>
      </c>
      <c r="Q44" s="574">
        <v>976</v>
      </c>
      <c r="R44" s="574">
        <v>507</v>
      </c>
      <c r="S44" s="574">
        <v>2740</v>
      </c>
      <c r="T44" s="574">
        <v>1072</v>
      </c>
      <c r="U44" s="574">
        <f t="shared" si="1"/>
        <v>6762</v>
      </c>
      <c r="V44" s="187">
        <f t="shared" si="1"/>
        <v>2871</v>
      </c>
      <c r="W44" s="1"/>
      <c r="X44" s="189"/>
      <c r="Y44" s="467"/>
      <c r="Z44" s="427"/>
      <c r="AA44" s="427"/>
      <c r="AB44" s="427"/>
      <c r="AC44" s="427"/>
      <c r="AD44" s="427"/>
      <c r="AE44" s="427"/>
      <c r="AF44" s="427"/>
      <c r="AG44" s="427"/>
      <c r="AH44" s="427"/>
      <c r="AI44" s="427"/>
      <c r="AJ44" s="427"/>
      <c r="AK44" s="427"/>
      <c r="AL44" s="427"/>
      <c r="AM44" s="427"/>
      <c r="AN44" s="427"/>
      <c r="AO44" s="427"/>
      <c r="AP44" s="427"/>
      <c r="AQ44" s="427"/>
      <c r="AR44" s="466"/>
      <c r="AS44" s="467"/>
      <c r="AT44" s="466"/>
      <c r="AU44" s="466"/>
      <c r="AV44" s="466"/>
      <c r="AW44" s="466"/>
      <c r="AX44" s="466"/>
      <c r="AY44" s="466"/>
      <c r="AZ44" s="466"/>
      <c r="BA44" s="466"/>
      <c r="BB44" s="466"/>
      <c r="BC44" s="466"/>
      <c r="BD44" s="466"/>
      <c r="BE44" s="466"/>
      <c r="BF44" s="466"/>
      <c r="BG44" s="466"/>
      <c r="BH44" s="466"/>
      <c r="BI44" s="466"/>
      <c r="BJ44" s="466"/>
      <c r="BK44" s="466"/>
    </row>
    <row r="45" spans="1:65" s="323" customFormat="1" ht="21" customHeight="1" x14ac:dyDescent="0.25">
      <c r="A45" s="181"/>
      <c r="B45" s="185" t="s">
        <v>151</v>
      </c>
      <c r="C45" s="574">
        <v>23</v>
      </c>
      <c r="D45" s="574">
        <v>8</v>
      </c>
      <c r="E45" s="574">
        <v>51</v>
      </c>
      <c r="F45" s="574">
        <v>15</v>
      </c>
      <c r="G45" s="574">
        <v>68</v>
      </c>
      <c r="H45" s="574">
        <v>13</v>
      </c>
      <c r="I45" s="574">
        <v>66</v>
      </c>
      <c r="J45" s="574">
        <v>15</v>
      </c>
      <c r="K45" s="574">
        <v>97</v>
      </c>
      <c r="L45" s="574">
        <v>52</v>
      </c>
      <c r="M45" s="574">
        <v>216</v>
      </c>
      <c r="N45" s="574">
        <v>137</v>
      </c>
      <c r="O45" s="574">
        <v>779</v>
      </c>
      <c r="P45" s="574">
        <v>361</v>
      </c>
      <c r="Q45" s="574">
        <v>256</v>
      </c>
      <c r="R45" s="574">
        <v>138</v>
      </c>
      <c r="S45" s="574">
        <v>0</v>
      </c>
      <c r="T45" s="574">
        <v>0</v>
      </c>
      <c r="U45" s="574">
        <f t="shared" si="1"/>
        <v>1556</v>
      </c>
      <c r="V45" s="187">
        <f t="shared" si="1"/>
        <v>739</v>
      </c>
      <c r="X45" s="189"/>
      <c r="Y45" s="467"/>
      <c r="Z45" s="427"/>
      <c r="AA45" s="427"/>
      <c r="AB45" s="427"/>
      <c r="AC45" s="427"/>
      <c r="AD45" s="427"/>
      <c r="AE45" s="427"/>
      <c r="AF45" s="427"/>
      <c r="AG45" s="427"/>
      <c r="AH45" s="427"/>
      <c r="AI45" s="427"/>
      <c r="AJ45" s="427"/>
      <c r="AK45" s="427"/>
      <c r="AL45" s="427"/>
      <c r="AM45" s="427"/>
      <c r="AN45" s="427"/>
      <c r="AO45" s="427"/>
      <c r="AP45" s="427"/>
      <c r="AQ45" s="427"/>
      <c r="AR45" s="464"/>
      <c r="AS45" s="467"/>
      <c r="AT45" s="466"/>
      <c r="AU45" s="466"/>
      <c r="AV45" s="466"/>
      <c r="AW45" s="466"/>
      <c r="AX45" s="466"/>
      <c r="AY45" s="466"/>
      <c r="AZ45" s="466"/>
      <c r="BA45" s="466"/>
      <c r="BB45" s="466"/>
      <c r="BC45" s="466"/>
      <c r="BD45" s="466"/>
      <c r="BE45" s="466"/>
      <c r="BF45" s="466"/>
      <c r="BG45" s="466"/>
      <c r="BH45" s="466"/>
      <c r="BI45" s="466"/>
      <c r="BJ45" s="466"/>
      <c r="BK45" s="466"/>
      <c r="BL45" s="464"/>
      <c r="BM45" s="464"/>
    </row>
    <row r="46" spans="1:65" s="323" customFormat="1" ht="21" customHeight="1" x14ac:dyDescent="0.25">
      <c r="A46" s="181"/>
      <c r="B46" s="185" t="s">
        <v>152</v>
      </c>
      <c r="C46" s="574">
        <v>87</v>
      </c>
      <c r="D46" s="574">
        <v>285</v>
      </c>
      <c r="E46" s="574">
        <v>54</v>
      </c>
      <c r="F46" s="574">
        <v>58</v>
      </c>
      <c r="G46" s="574">
        <v>163</v>
      </c>
      <c r="H46" s="574">
        <v>74</v>
      </c>
      <c r="I46" s="574">
        <v>1508</v>
      </c>
      <c r="J46" s="574">
        <v>859</v>
      </c>
      <c r="K46" s="574">
        <v>1765</v>
      </c>
      <c r="L46" s="574">
        <v>755</v>
      </c>
      <c r="M46" s="574">
        <v>3811</v>
      </c>
      <c r="N46" s="574">
        <v>1331</v>
      </c>
      <c r="O46" s="574">
        <v>2508</v>
      </c>
      <c r="P46" s="574">
        <v>701</v>
      </c>
      <c r="Q46" s="574">
        <v>2134</v>
      </c>
      <c r="R46" s="574">
        <v>687</v>
      </c>
      <c r="S46" s="574">
        <v>1455</v>
      </c>
      <c r="T46" s="574">
        <v>821</v>
      </c>
      <c r="U46" s="574">
        <f t="shared" si="1"/>
        <v>13485</v>
      </c>
      <c r="V46" s="187">
        <f t="shared" si="1"/>
        <v>5571</v>
      </c>
      <c r="X46" s="189"/>
      <c r="Y46" s="467"/>
      <c r="Z46" s="427"/>
      <c r="AA46" s="427"/>
      <c r="AB46" s="427"/>
      <c r="AC46" s="427"/>
      <c r="AD46" s="427"/>
      <c r="AE46" s="427"/>
      <c r="AF46" s="427"/>
      <c r="AG46" s="427"/>
      <c r="AH46" s="427"/>
      <c r="AI46" s="427"/>
      <c r="AJ46" s="427"/>
      <c r="AK46" s="427"/>
      <c r="AL46" s="427"/>
      <c r="AM46" s="427"/>
      <c r="AN46" s="427"/>
      <c r="AO46" s="427"/>
      <c r="AP46" s="427"/>
      <c r="AQ46" s="427"/>
      <c r="AR46" s="464"/>
      <c r="AS46" s="467"/>
      <c r="AT46" s="466"/>
      <c r="AU46" s="466"/>
      <c r="AV46" s="466"/>
      <c r="AW46" s="466"/>
      <c r="AX46" s="466"/>
      <c r="AY46" s="466"/>
      <c r="AZ46" s="466"/>
      <c r="BA46" s="466"/>
      <c r="BB46" s="466"/>
      <c r="BC46" s="466"/>
      <c r="BD46" s="466"/>
      <c r="BE46" s="466"/>
      <c r="BF46" s="466"/>
      <c r="BG46" s="466"/>
      <c r="BH46" s="466"/>
      <c r="BI46" s="466"/>
      <c r="BJ46" s="466"/>
      <c r="BK46" s="466"/>
      <c r="BL46" s="464"/>
      <c r="BM46" s="464"/>
    </row>
    <row r="47" spans="1:65" s="323" customFormat="1" ht="25.5" customHeight="1" x14ac:dyDescent="0.25">
      <c r="A47" s="181" t="s">
        <v>153</v>
      </c>
      <c r="B47" s="190" t="s">
        <v>154</v>
      </c>
      <c r="C47" s="191">
        <v>19</v>
      </c>
      <c r="D47" s="191">
        <v>36</v>
      </c>
      <c r="E47" s="191">
        <v>148</v>
      </c>
      <c r="F47" s="191">
        <v>189</v>
      </c>
      <c r="G47" s="191">
        <v>182</v>
      </c>
      <c r="H47" s="191">
        <v>277</v>
      </c>
      <c r="I47" s="191">
        <v>173</v>
      </c>
      <c r="J47" s="191">
        <v>349</v>
      </c>
      <c r="K47" s="191">
        <v>26</v>
      </c>
      <c r="L47" s="191">
        <v>130</v>
      </c>
      <c r="M47" s="191">
        <v>7</v>
      </c>
      <c r="N47" s="191">
        <v>11</v>
      </c>
      <c r="O47" s="191">
        <v>53</v>
      </c>
      <c r="P47" s="191">
        <v>162</v>
      </c>
      <c r="Q47" s="191">
        <v>0</v>
      </c>
      <c r="R47" s="191">
        <v>0</v>
      </c>
      <c r="S47" s="191">
        <v>0</v>
      </c>
      <c r="T47" s="191">
        <v>0</v>
      </c>
      <c r="U47" s="191">
        <f t="shared" si="1"/>
        <v>608</v>
      </c>
      <c r="V47" s="192">
        <f t="shared" si="1"/>
        <v>1154</v>
      </c>
      <c r="X47" s="189"/>
      <c r="Y47" s="467"/>
      <c r="Z47" s="427"/>
      <c r="AA47" s="427"/>
      <c r="AB47" s="427"/>
      <c r="AC47" s="427"/>
      <c r="AD47" s="427"/>
      <c r="AE47" s="427"/>
      <c r="AF47" s="427"/>
      <c r="AG47" s="427"/>
      <c r="AH47" s="427"/>
      <c r="AI47" s="427"/>
      <c r="AJ47" s="427"/>
      <c r="AK47" s="427"/>
      <c r="AL47" s="427"/>
      <c r="AM47" s="427"/>
      <c r="AN47" s="427"/>
      <c r="AO47" s="427"/>
      <c r="AP47" s="427"/>
      <c r="AQ47" s="427"/>
      <c r="AR47" s="464"/>
      <c r="AS47" s="467"/>
      <c r="AT47" s="466"/>
      <c r="AU47" s="466"/>
      <c r="AV47" s="466"/>
      <c r="AW47" s="466"/>
      <c r="AX47" s="466"/>
      <c r="AY47" s="466"/>
      <c r="AZ47" s="466"/>
      <c r="BA47" s="466"/>
      <c r="BB47" s="466"/>
      <c r="BC47" s="466"/>
      <c r="BD47" s="466"/>
      <c r="BE47" s="466"/>
      <c r="BF47" s="466"/>
      <c r="BG47" s="466"/>
      <c r="BH47" s="466"/>
      <c r="BI47" s="466"/>
      <c r="BJ47" s="466"/>
      <c r="BK47" s="466"/>
      <c r="BL47" s="464"/>
      <c r="BM47" s="464"/>
    </row>
    <row r="48" spans="1:65" s="350" customFormat="1" ht="25.5" customHeight="1" x14ac:dyDescent="0.3">
      <c r="A48" s="181" t="s">
        <v>155</v>
      </c>
      <c r="B48" s="190" t="s">
        <v>156</v>
      </c>
      <c r="C48" s="191">
        <f>SUM(C49:C52)</f>
        <v>109</v>
      </c>
      <c r="D48" s="191">
        <f t="shared" ref="D48:T48" si="6">SUM(D49:D52)</f>
        <v>34</v>
      </c>
      <c r="E48" s="191">
        <f t="shared" si="6"/>
        <v>179</v>
      </c>
      <c r="F48" s="191">
        <f t="shared" si="6"/>
        <v>69</v>
      </c>
      <c r="G48" s="191">
        <f t="shared" si="6"/>
        <v>254</v>
      </c>
      <c r="H48" s="191">
        <f t="shared" si="6"/>
        <v>83</v>
      </c>
      <c r="I48" s="191">
        <f t="shared" si="6"/>
        <v>163</v>
      </c>
      <c r="J48" s="191">
        <f t="shared" si="6"/>
        <v>24</v>
      </c>
      <c r="K48" s="191">
        <f t="shared" si="6"/>
        <v>329</v>
      </c>
      <c r="L48" s="191">
        <f t="shared" si="6"/>
        <v>99</v>
      </c>
      <c r="M48" s="191">
        <f t="shared" si="6"/>
        <v>746</v>
      </c>
      <c r="N48" s="191">
        <f t="shared" si="6"/>
        <v>288</v>
      </c>
      <c r="O48" s="191">
        <f t="shared" si="6"/>
        <v>1535</v>
      </c>
      <c r="P48" s="191">
        <f t="shared" si="6"/>
        <v>674</v>
      </c>
      <c r="Q48" s="191">
        <f t="shared" si="6"/>
        <v>0</v>
      </c>
      <c r="R48" s="191">
        <f t="shared" si="6"/>
        <v>0</v>
      </c>
      <c r="S48" s="191">
        <f t="shared" si="6"/>
        <v>4307</v>
      </c>
      <c r="T48" s="191">
        <f t="shared" si="6"/>
        <v>3010</v>
      </c>
      <c r="U48" s="191">
        <f t="shared" si="1"/>
        <v>7622</v>
      </c>
      <c r="V48" s="192">
        <f t="shared" si="1"/>
        <v>4281</v>
      </c>
      <c r="X48" s="189"/>
      <c r="Y48" s="468"/>
      <c r="Z48" s="427"/>
      <c r="AA48" s="427"/>
      <c r="AB48" s="427"/>
      <c r="AC48" s="427"/>
      <c r="AD48" s="427"/>
      <c r="AE48" s="427"/>
      <c r="AF48" s="427"/>
      <c r="AG48" s="427"/>
      <c r="AH48" s="427"/>
      <c r="AI48" s="427"/>
      <c r="AJ48" s="427"/>
      <c r="AK48" s="427"/>
      <c r="AL48" s="427"/>
      <c r="AM48" s="427"/>
      <c r="AN48" s="427"/>
      <c r="AO48" s="427"/>
      <c r="AP48" s="427"/>
      <c r="AQ48" s="427"/>
      <c r="AR48" s="466"/>
      <c r="AS48" s="468"/>
      <c r="AT48" s="466"/>
      <c r="AU48" s="466"/>
      <c r="AV48" s="466"/>
      <c r="AW48" s="466"/>
      <c r="AX48" s="466"/>
      <c r="AY48" s="466"/>
      <c r="AZ48" s="466"/>
      <c r="BA48" s="466"/>
      <c r="BB48" s="466"/>
      <c r="BC48" s="466"/>
      <c r="BD48" s="466"/>
      <c r="BE48" s="466"/>
      <c r="BF48" s="466"/>
      <c r="BG48" s="466"/>
      <c r="BH48" s="466"/>
      <c r="BI48" s="466"/>
      <c r="BJ48" s="466"/>
      <c r="BK48" s="466"/>
      <c r="BL48" s="490"/>
      <c r="BM48" s="490"/>
    </row>
    <row r="49" spans="1:65" ht="21" customHeight="1" x14ac:dyDescent="0.25">
      <c r="A49" s="181"/>
      <c r="B49" s="185" t="s">
        <v>157</v>
      </c>
      <c r="C49" s="574">
        <v>0</v>
      </c>
      <c r="D49" s="574">
        <v>0</v>
      </c>
      <c r="E49" s="574">
        <v>0</v>
      </c>
      <c r="F49" s="574">
        <v>0</v>
      </c>
      <c r="G49" s="574">
        <v>0</v>
      </c>
      <c r="H49" s="574">
        <v>0</v>
      </c>
      <c r="I49" s="574">
        <v>0</v>
      </c>
      <c r="J49" s="574">
        <v>0</v>
      </c>
      <c r="K49" s="574">
        <v>0</v>
      </c>
      <c r="L49" s="574">
        <v>0</v>
      </c>
      <c r="M49" s="574">
        <v>0</v>
      </c>
      <c r="N49" s="574">
        <v>0</v>
      </c>
      <c r="O49" s="574">
        <v>0</v>
      </c>
      <c r="P49" s="574">
        <v>0</v>
      </c>
      <c r="Q49" s="574">
        <v>0</v>
      </c>
      <c r="R49" s="574">
        <v>0</v>
      </c>
      <c r="S49" s="574">
        <v>0</v>
      </c>
      <c r="T49" s="574">
        <v>0</v>
      </c>
      <c r="U49" s="574">
        <f t="shared" si="1"/>
        <v>0</v>
      </c>
      <c r="V49" s="187">
        <f t="shared" si="1"/>
        <v>0</v>
      </c>
      <c r="W49" s="1"/>
      <c r="X49" s="189"/>
      <c r="Y49" s="467"/>
      <c r="Z49" s="427"/>
      <c r="AA49" s="427"/>
      <c r="AB49" s="427"/>
      <c r="AC49" s="427"/>
      <c r="AD49" s="427"/>
      <c r="AE49" s="427"/>
      <c r="AF49" s="427"/>
      <c r="AG49" s="427"/>
      <c r="AH49" s="427"/>
      <c r="AI49" s="427"/>
      <c r="AJ49" s="427"/>
      <c r="AK49" s="427"/>
      <c r="AL49" s="427"/>
      <c r="AM49" s="427"/>
      <c r="AN49" s="427"/>
      <c r="AO49" s="427"/>
      <c r="AP49" s="427"/>
      <c r="AQ49" s="427"/>
      <c r="AR49" s="466"/>
      <c r="AS49" s="467"/>
      <c r="AT49" s="466"/>
      <c r="AU49" s="466"/>
      <c r="AV49" s="466"/>
      <c r="AW49" s="466"/>
      <c r="AX49" s="466"/>
      <c r="AY49" s="466"/>
      <c r="AZ49" s="466"/>
      <c r="BA49" s="466"/>
      <c r="BB49" s="466"/>
      <c r="BC49" s="466"/>
      <c r="BD49" s="466"/>
      <c r="BE49" s="466"/>
      <c r="BF49" s="466"/>
      <c r="BG49" s="466"/>
      <c r="BH49" s="466"/>
      <c r="BI49" s="466"/>
      <c r="BJ49" s="466"/>
      <c r="BK49" s="466"/>
    </row>
    <row r="50" spans="1:65" s="349" customFormat="1" ht="21" customHeight="1" x14ac:dyDescent="0.25">
      <c r="A50" s="181"/>
      <c r="B50" s="185" t="s">
        <v>158</v>
      </c>
      <c r="C50" s="574">
        <v>11</v>
      </c>
      <c r="D50" s="574">
        <v>3</v>
      </c>
      <c r="E50" s="574">
        <v>2</v>
      </c>
      <c r="F50" s="574">
        <v>2</v>
      </c>
      <c r="G50" s="574">
        <v>27</v>
      </c>
      <c r="H50" s="574">
        <v>31</v>
      </c>
      <c r="I50" s="574">
        <v>0</v>
      </c>
      <c r="J50" s="574">
        <v>0</v>
      </c>
      <c r="K50" s="574">
        <v>156</v>
      </c>
      <c r="L50" s="574">
        <v>69</v>
      </c>
      <c r="M50" s="574">
        <v>103</v>
      </c>
      <c r="N50" s="574">
        <v>71</v>
      </c>
      <c r="O50" s="574">
        <v>0</v>
      </c>
      <c r="P50" s="574">
        <v>0</v>
      </c>
      <c r="Q50" s="574">
        <v>0</v>
      </c>
      <c r="R50" s="574">
        <v>0</v>
      </c>
      <c r="S50" s="574">
        <v>1488</v>
      </c>
      <c r="T50" s="574">
        <v>1211</v>
      </c>
      <c r="U50" s="574">
        <f t="shared" si="1"/>
        <v>1787</v>
      </c>
      <c r="V50" s="187">
        <f t="shared" si="1"/>
        <v>1387</v>
      </c>
      <c r="X50" s="189"/>
      <c r="Y50" s="467"/>
      <c r="Z50" s="427"/>
      <c r="AA50" s="427"/>
      <c r="AB50" s="427"/>
      <c r="AC50" s="427"/>
      <c r="AD50" s="427"/>
      <c r="AE50" s="427"/>
      <c r="AF50" s="427"/>
      <c r="AG50" s="427"/>
      <c r="AH50" s="427"/>
      <c r="AI50" s="427"/>
      <c r="AJ50" s="427"/>
      <c r="AK50" s="427"/>
      <c r="AL50" s="427"/>
      <c r="AM50" s="427"/>
      <c r="AN50" s="427"/>
      <c r="AO50" s="427"/>
      <c r="AP50" s="427"/>
      <c r="AQ50" s="427"/>
      <c r="AR50" s="466"/>
      <c r="AS50" s="467"/>
      <c r="AT50" s="466"/>
      <c r="AU50" s="466"/>
      <c r="AV50" s="466"/>
      <c r="AW50" s="466"/>
      <c r="AX50" s="466"/>
      <c r="AY50" s="466"/>
      <c r="AZ50" s="466"/>
      <c r="BA50" s="466"/>
      <c r="BB50" s="466"/>
      <c r="BC50" s="466"/>
      <c r="BD50" s="466"/>
      <c r="BE50" s="466"/>
      <c r="BF50" s="466"/>
      <c r="BG50" s="466"/>
      <c r="BH50" s="466"/>
      <c r="BI50" s="466"/>
      <c r="BJ50" s="466"/>
      <c r="BK50" s="466"/>
      <c r="BL50" s="489"/>
      <c r="BM50" s="489"/>
    </row>
    <row r="51" spans="1:65" s="323" customFormat="1" ht="21" customHeight="1" x14ac:dyDescent="0.25">
      <c r="A51" s="181"/>
      <c r="B51" s="185" t="s">
        <v>159</v>
      </c>
      <c r="C51" s="574">
        <v>97</v>
      </c>
      <c r="D51" s="574">
        <v>31</v>
      </c>
      <c r="E51" s="574">
        <v>177</v>
      </c>
      <c r="F51" s="574">
        <v>67</v>
      </c>
      <c r="G51" s="574">
        <v>227</v>
      </c>
      <c r="H51" s="574">
        <v>52</v>
      </c>
      <c r="I51" s="574">
        <v>158</v>
      </c>
      <c r="J51" s="574">
        <v>19</v>
      </c>
      <c r="K51" s="574">
        <v>132</v>
      </c>
      <c r="L51" s="574">
        <v>19</v>
      </c>
      <c r="M51" s="574">
        <v>503</v>
      </c>
      <c r="N51" s="574">
        <v>162</v>
      </c>
      <c r="O51" s="574">
        <v>1052</v>
      </c>
      <c r="P51" s="574">
        <v>528</v>
      </c>
      <c r="Q51" s="574">
        <v>0</v>
      </c>
      <c r="R51" s="574">
        <v>0</v>
      </c>
      <c r="S51" s="574">
        <v>2819</v>
      </c>
      <c r="T51" s="574">
        <v>1799</v>
      </c>
      <c r="U51" s="574">
        <f t="shared" si="1"/>
        <v>5165</v>
      </c>
      <c r="V51" s="187">
        <f t="shared" si="1"/>
        <v>2677</v>
      </c>
      <c r="X51" s="189"/>
      <c r="Y51" s="467"/>
      <c r="Z51" s="427"/>
      <c r="AA51" s="427"/>
      <c r="AB51" s="427"/>
      <c r="AC51" s="427"/>
      <c r="AD51" s="427"/>
      <c r="AE51" s="427"/>
      <c r="AF51" s="427"/>
      <c r="AG51" s="427"/>
      <c r="AH51" s="427"/>
      <c r="AI51" s="427"/>
      <c r="AJ51" s="427"/>
      <c r="AK51" s="427"/>
      <c r="AL51" s="427"/>
      <c r="AM51" s="427"/>
      <c r="AN51" s="427"/>
      <c r="AO51" s="427"/>
      <c r="AP51" s="427"/>
      <c r="AQ51" s="427"/>
      <c r="AR51" s="464"/>
      <c r="AS51" s="467"/>
      <c r="AT51" s="466"/>
      <c r="AU51" s="466"/>
      <c r="AV51" s="466"/>
      <c r="AW51" s="466"/>
      <c r="AX51" s="466"/>
      <c r="AY51" s="466"/>
      <c r="AZ51" s="466"/>
      <c r="BA51" s="466"/>
      <c r="BB51" s="466"/>
      <c r="BC51" s="466"/>
      <c r="BD51" s="466"/>
      <c r="BE51" s="466"/>
      <c r="BF51" s="466"/>
      <c r="BG51" s="466"/>
      <c r="BH51" s="466"/>
      <c r="BI51" s="466"/>
      <c r="BJ51" s="466"/>
      <c r="BK51" s="466"/>
      <c r="BL51" s="464"/>
      <c r="BM51" s="464"/>
    </row>
    <row r="52" spans="1:65" s="323" customFormat="1" ht="21" customHeight="1" x14ac:dyDescent="0.25">
      <c r="A52" s="181"/>
      <c r="B52" s="197" t="s">
        <v>160</v>
      </c>
      <c r="C52" s="574">
        <v>1</v>
      </c>
      <c r="D52" s="574">
        <v>0</v>
      </c>
      <c r="E52" s="574">
        <v>0</v>
      </c>
      <c r="F52" s="574">
        <v>0</v>
      </c>
      <c r="G52" s="574">
        <v>0</v>
      </c>
      <c r="H52" s="574">
        <v>0</v>
      </c>
      <c r="I52" s="574">
        <v>5</v>
      </c>
      <c r="J52" s="574">
        <v>5</v>
      </c>
      <c r="K52" s="574">
        <v>41</v>
      </c>
      <c r="L52" s="574">
        <v>11</v>
      </c>
      <c r="M52" s="574">
        <v>140</v>
      </c>
      <c r="N52" s="574">
        <v>55</v>
      </c>
      <c r="O52" s="574">
        <v>483</v>
      </c>
      <c r="P52" s="574">
        <v>146</v>
      </c>
      <c r="Q52" s="574">
        <v>0</v>
      </c>
      <c r="R52" s="574">
        <v>0</v>
      </c>
      <c r="S52" s="574">
        <v>0</v>
      </c>
      <c r="T52" s="574">
        <v>0</v>
      </c>
      <c r="U52" s="574">
        <f t="shared" si="1"/>
        <v>670</v>
      </c>
      <c r="V52" s="187">
        <f t="shared" si="1"/>
        <v>217</v>
      </c>
      <c r="X52" s="189"/>
      <c r="Y52" s="467"/>
      <c r="Z52" s="427"/>
      <c r="AA52" s="427"/>
      <c r="AB52" s="427"/>
      <c r="AC52" s="427"/>
      <c r="AD52" s="427"/>
      <c r="AE52" s="427"/>
      <c r="AF52" s="427"/>
      <c r="AG52" s="427"/>
      <c r="AH52" s="427"/>
      <c r="AI52" s="427"/>
      <c r="AJ52" s="427"/>
      <c r="AK52" s="427"/>
      <c r="AL52" s="427"/>
      <c r="AM52" s="427"/>
      <c r="AN52" s="427"/>
      <c r="AO52" s="427"/>
      <c r="AP52" s="427"/>
      <c r="AQ52" s="427"/>
      <c r="AR52" s="464"/>
      <c r="AS52" s="467"/>
      <c r="AT52" s="466"/>
      <c r="AU52" s="466"/>
      <c r="AV52" s="466"/>
      <c r="AW52" s="466"/>
      <c r="AX52" s="466"/>
      <c r="AY52" s="466"/>
      <c r="AZ52" s="466"/>
      <c r="BA52" s="466"/>
      <c r="BB52" s="466"/>
      <c r="BC52" s="466"/>
      <c r="BD52" s="466"/>
      <c r="BE52" s="466"/>
      <c r="BF52" s="466"/>
      <c r="BG52" s="466"/>
      <c r="BH52" s="466"/>
      <c r="BI52" s="466"/>
      <c r="BJ52" s="466"/>
      <c r="BK52" s="466"/>
      <c r="BL52" s="464"/>
      <c r="BM52" s="464"/>
    </row>
    <row r="53" spans="1:65" ht="25.5" customHeight="1" x14ac:dyDescent="0.25">
      <c r="A53" s="181" t="s">
        <v>161</v>
      </c>
      <c r="B53" s="190" t="s">
        <v>162</v>
      </c>
      <c r="C53" s="191">
        <v>25</v>
      </c>
      <c r="D53" s="191">
        <v>46</v>
      </c>
      <c r="E53" s="191">
        <v>6</v>
      </c>
      <c r="F53" s="191">
        <v>16</v>
      </c>
      <c r="G53" s="191">
        <v>5</v>
      </c>
      <c r="H53" s="191">
        <v>9</v>
      </c>
      <c r="I53" s="191">
        <v>25</v>
      </c>
      <c r="J53" s="191">
        <v>38</v>
      </c>
      <c r="K53" s="191">
        <v>45</v>
      </c>
      <c r="L53" s="191">
        <v>118</v>
      </c>
      <c r="M53" s="191">
        <v>34</v>
      </c>
      <c r="N53" s="191">
        <v>53</v>
      </c>
      <c r="O53" s="191">
        <v>114</v>
      </c>
      <c r="P53" s="191">
        <v>94</v>
      </c>
      <c r="Q53" s="191">
        <v>0</v>
      </c>
      <c r="R53" s="191">
        <v>0</v>
      </c>
      <c r="S53" s="191">
        <v>1149</v>
      </c>
      <c r="T53" s="191">
        <v>765</v>
      </c>
      <c r="U53" s="191">
        <f t="shared" si="1"/>
        <v>1403</v>
      </c>
      <c r="V53" s="192">
        <f t="shared" si="1"/>
        <v>1139</v>
      </c>
      <c r="W53" s="1"/>
      <c r="X53" s="189"/>
      <c r="Y53" s="467"/>
      <c r="Z53" s="427"/>
      <c r="AA53" s="427"/>
      <c r="AB53" s="427"/>
      <c r="AC53" s="427"/>
      <c r="AD53" s="427"/>
      <c r="AE53" s="427"/>
      <c r="AF53" s="427"/>
      <c r="AG53" s="427"/>
      <c r="AH53" s="427"/>
      <c r="AI53" s="427"/>
      <c r="AJ53" s="427"/>
      <c r="AK53" s="427"/>
      <c r="AL53" s="427"/>
      <c r="AM53" s="427"/>
      <c r="AN53" s="427"/>
      <c r="AO53" s="427"/>
      <c r="AP53" s="427"/>
      <c r="AQ53" s="427"/>
      <c r="AR53" s="466"/>
      <c r="AS53" s="467"/>
      <c r="AT53" s="466"/>
      <c r="AU53" s="466"/>
      <c r="AV53" s="466"/>
      <c r="AW53" s="466"/>
      <c r="AX53" s="466"/>
      <c r="AY53" s="466"/>
      <c r="AZ53" s="466"/>
      <c r="BA53" s="466"/>
      <c r="BB53" s="466"/>
      <c r="BC53" s="466"/>
      <c r="BD53" s="466"/>
      <c r="BE53" s="466"/>
      <c r="BF53" s="466"/>
      <c r="BG53" s="466"/>
      <c r="BH53" s="466"/>
      <c r="BI53" s="466"/>
      <c r="BJ53" s="466"/>
      <c r="BK53" s="466"/>
    </row>
    <row r="54" spans="1:65" ht="25.5" customHeight="1" x14ac:dyDescent="0.25">
      <c r="A54" s="181" t="s">
        <v>163</v>
      </c>
      <c r="B54" s="190" t="s">
        <v>164</v>
      </c>
      <c r="C54" s="191">
        <v>2</v>
      </c>
      <c r="D54" s="191">
        <v>9</v>
      </c>
      <c r="E54" s="191">
        <v>18</v>
      </c>
      <c r="F54" s="191">
        <v>11</v>
      </c>
      <c r="G54" s="191">
        <v>0</v>
      </c>
      <c r="H54" s="191">
        <v>5</v>
      </c>
      <c r="I54" s="191">
        <v>22</v>
      </c>
      <c r="J54" s="191">
        <v>19</v>
      </c>
      <c r="K54" s="191">
        <v>20</v>
      </c>
      <c r="L54" s="191">
        <v>35</v>
      </c>
      <c r="M54" s="191">
        <v>32</v>
      </c>
      <c r="N54" s="191">
        <v>50</v>
      </c>
      <c r="O54" s="191">
        <v>34</v>
      </c>
      <c r="P54" s="191">
        <v>50</v>
      </c>
      <c r="Q54" s="191">
        <v>0</v>
      </c>
      <c r="R54" s="191">
        <v>0</v>
      </c>
      <c r="S54" s="191">
        <v>0</v>
      </c>
      <c r="T54" s="191">
        <v>0</v>
      </c>
      <c r="U54" s="191">
        <f t="shared" si="1"/>
        <v>128</v>
      </c>
      <c r="V54" s="192">
        <f t="shared" si="1"/>
        <v>179</v>
      </c>
      <c r="W54" s="1"/>
      <c r="X54" s="189"/>
      <c r="Y54" s="467"/>
      <c r="Z54" s="427"/>
      <c r="AA54" s="427"/>
      <c r="AB54" s="427"/>
      <c r="AC54" s="427"/>
      <c r="AD54" s="427"/>
      <c r="AE54" s="427"/>
      <c r="AF54" s="427"/>
      <c r="AG54" s="427"/>
      <c r="AH54" s="427"/>
      <c r="AI54" s="427"/>
      <c r="AJ54" s="427"/>
      <c r="AK54" s="427"/>
      <c r="AL54" s="427"/>
      <c r="AM54" s="427"/>
      <c r="AN54" s="427"/>
      <c r="AO54" s="427"/>
      <c r="AP54" s="427"/>
      <c r="AQ54" s="427"/>
      <c r="AR54" s="466"/>
      <c r="AS54" s="467"/>
      <c r="AT54" s="466"/>
      <c r="AU54" s="466"/>
      <c r="AV54" s="466"/>
      <c r="AW54" s="466"/>
      <c r="AX54" s="466"/>
      <c r="AY54" s="466"/>
      <c r="AZ54" s="466"/>
      <c r="BA54" s="466"/>
      <c r="BB54" s="466"/>
      <c r="BC54" s="466"/>
      <c r="BD54" s="466"/>
      <c r="BE54" s="466"/>
      <c r="BF54" s="466"/>
      <c r="BG54" s="466"/>
      <c r="BH54" s="466"/>
      <c r="BI54" s="466"/>
      <c r="BJ54" s="466"/>
      <c r="BK54" s="466"/>
    </row>
    <row r="55" spans="1:65" s="323" customFormat="1" ht="25.5" customHeight="1" x14ac:dyDescent="0.3">
      <c r="A55" s="181" t="s">
        <v>165</v>
      </c>
      <c r="B55" s="190" t="s">
        <v>166</v>
      </c>
      <c r="C55" s="191">
        <f>SUM(C56:C60)</f>
        <v>2</v>
      </c>
      <c r="D55" s="191">
        <f t="shared" ref="D55:T55" si="7">SUM(D56:D60)</f>
        <v>4</v>
      </c>
      <c r="E55" s="191">
        <f t="shared" si="7"/>
        <v>19</v>
      </c>
      <c r="F55" s="191">
        <f t="shared" si="7"/>
        <v>25</v>
      </c>
      <c r="G55" s="191">
        <f t="shared" si="7"/>
        <v>54</v>
      </c>
      <c r="H55" s="191">
        <f t="shared" si="7"/>
        <v>52</v>
      </c>
      <c r="I55" s="191">
        <f t="shared" si="7"/>
        <v>313</v>
      </c>
      <c r="J55" s="191">
        <f t="shared" si="7"/>
        <v>327</v>
      </c>
      <c r="K55" s="191">
        <f t="shared" si="7"/>
        <v>418</v>
      </c>
      <c r="L55" s="191">
        <f t="shared" si="7"/>
        <v>441</v>
      </c>
      <c r="M55" s="191">
        <f t="shared" si="7"/>
        <v>648</v>
      </c>
      <c r="N55" s="191">
        <f t="shared" si="7"/>
        <v>466</v>
      </c>
      <c r="O55" s="191">
        <f t="shared" si="7"/>
        <v>902</v>
      </c>
      <c r="P55" s="191">
        <f t="shared" si="7"/>
        <v>1038</v>
      </c>
      <c r="Q55" s="191">
        <f t="shared" si="7"/>
        <v>21</v>
      </c>
      <c r="R55" s="191">
        <f t="shared" si="7"/>
        <v>36</v>
      </c>
      <c r="S55" s="191">
        <f t="shared" si="7"/>
        <v>2086</v>
      </c>
      <c r="T55" s="191">
        <f t="shared" si="7"/>
        <v>2126</v>
      </c>
      <c r="U55" s="191">
        <f t="shared" si="1"/>
        <v>4463</v>
      </c>
      <c r="V55" s="192">
        <f t="shared" si="1"/>
        <v>4515</v>
      </c>
      <c r="X55" s="113"/>
      <c r="Y55" s="468"/>
      <c r="Z55" s="427"/>
      <c r="AA55" s="427"/>
      <c r="AB55" s="427"/>
      <c r="AC55" s="427"/>
      <c r="AD55" s="427"/>
      <c r="AE55" s="427"/>
      <c r="AF55" s="427"/>
      <c r="AG55" s="427"/>
      <c r="AH55" s="427"/>
      <c r="AI55" s="427"/>
      <c r="AJ55" s="427"/>
      <c r="AK55" s="427"/>
      <c r="AL55" s="427"/>
      <c r="AM55" s="427"/>
      <c r="AN55" s="427"/>
      <c r="AO55" s="427"/>
      <c r="AP55" s="427"/>
      <c r="AQ55" s="427"/>
      <c r="AR55" s="466"/>
      <c r="AS55" s="468"/>
      <c r="AT55" s="466"/>
      <c r="AU55" s="466"/>
      <c r="AV55" s="466"/>
      <c r="AW55" s="466"/>
      <c r="AX55" s="466"/>
      <c r="AY55" s="466"/>
      <c r="AZ55" s="466"/>
      <c r="BA55" s="466"/>
      <c r="BB55" s="466"/>
      <c r="BC55" s="466"/>
      <c r="BD55" s="466"/>
      <c r="BE55" s="466"/>
      <c r="BF55" s="466"/>
      <c r="BG55" s="466"/>
      <c r="BH55" s="466"/>
      <c r="BI55" s="466"/>
      <c r="BJ55" s="466"/>
      <c r="BK55" s="466"/>
      <c r="BL55" s="464"/>
      <c r="BM55" s="464"/>
    </row>
    <row r="56" spans="1:65" ht="30" customHeight="1" x14ac:dyDescent="0.25">
      <c r="A56" s="181"/>
      <c r="B56" s="197" t="s">
        <v>167</v>
      </c>
      <c r="C56" s="574">
        <v>0</v>
      </c>
      <c r="D56" s="574">
        <v>0</v>
      </c>
      <c r="E56" s="574">
        <v>2</v>
      </c>
      <c r="F56" s="574">
        <v>3</v>
      </c>
      <c r="G56" s="574">
        <v>0</v>
      </c>
      <c r="H56" s="574">
        <v>0</v>
      </c>
      <c r="I56" s="574">
        <v>18</v>
      </c>
      <c r="J56" s="574">
        <v>26</v>
      </c>
      <c r="K56" s="574">
        <v>0</v>
      </c>
      <c r="L56" s="574">
        <v>0</v>
      </c>
      <c r="M56" s="574">
        <v>0</v>
      </c>
      <c r="N56" s="574">
        <v>0</v>
      </c>
      <c r="O56" s="574">
        <v>0</v>
      </c>
      <c r="P56" s="574">
        <v>0</v>
      </c>
      <c r="Q56" s="574">
        <v>0</v>
      </c>
      <c r="R56" s="574">
        <v>0</v>
      </c>
      <c r="S56" s="574">
        <v>0</v>
      </c>
      <c r="T56" s="574">
        <v>0</v>
      </c>
      <c r="U56" s="574">
        <f t="shared" si="1"/>
        <v>20</v>
      </c>
      <c r="V56" s="187">
        <f t="shared" si="1"/>
        <v>29</v>
      </c>
      <c r="W56" s="1"/>
      <c r="X56" s="189"/>
      <c r="Y56" s="467"/>
      <c r="Z56" s="427"/>
      <c r="AA56" s="427"/>
      <c r="AB56" s="427"/>
      <c r="AC56" s="427"/>
      <c r="AD56" s="427"/>
      <c r="AE56" s="427"/>
      <c r="AF56" s="427"/>
      <c r="AG56" s="427"/>
      <c r="AH56" s="427"/>
      <c r="AI56" s="427"/>
      <c r="AJ56" s="427"/>
      <c r="AK56" s="427"/>
      <c r="AL56" s="427"/>
      <c r="AM56" s="427"/>
      <c r="AN56" s="427"/>
      <c r="AO56" s="427"/>
      <c r="AP56" s="427"/>
      <c r="AQ56" s="427"/>
      <c r="AR56" s="466"/>
      <c r="AS56" s="467"/>
      <c r="AT56" s="466"/>
      <c r="AU56" s="466"/>
      <c r="AV56" s="466"/>
      <c r="AW56" s="466"/>
      <c r="AX56" s="466"/>
      <c r="AY56" s="466"/>
      <c r="AZ56" s="466"/>
      <c r="BA56" s="466"/>
      <c r="BB56" s="466"/>
      <c r="BC56" s="466"/>
      <c r="BD56" s="466"/>
      <c r="BE56" s="466"/>
      <c r="BF56" s="466"/>
      <c r="BG56" s="466"/>
      <c r="BH56" s="466"/>
      <c r="BI56" s="466"/>
      <c r="BJ56" s="466"/>
      <c r="BK56" s="466"/>
    </row>
    <row r="57" spans="1:65" ht="21" customHeight="1" x14ac:dyDescent="0.25">
      <c r="A57" s="181"/>
      <c r="B57" s="185" t="s">
        <v>168</v>
      </c>
      <c r="C57" s="574">
        <v>0</v>
      </c>
      <c r="D57" s="574">
        <v>0</v>
      </c>
      <c r="E57" s="574">
        <v>4</v>
      </c>
      <c r="F57" s="574">
        <v>8</v>
      </c>
      <c r="G57" s="574">
        <v>22</v>
      </c>
      <c r="H57" s="574">
        <v>19</v>
      </c>
      <c r="I57" s="574">
        <v>35</v>
      </c>
      <c r="J57" s="574">
        <v>58</v>
      </c>
      <c r="K57" s="574">
        <v>54</v>
      </c>
      <c r="L57" s="574">
        <v>80</v>
      </c>
      <c r="M57" s="574">
        <v>131</v>
      </c>
      <c r="N57" s="574">
        <v>201</v>
      </c>
      <c r="O57" s="574">
        <v>37</v>
      </c>
      <c r="P57" s="574">
        <v>78</v>
      </c>
      <c r="Q57" s="574">
        <v>21</v>
      </c>
      <c r="R57" s="574">
        <v>36</v>
      </c>
      <c r="S57" s="574">
        <v>0</v>
      </c>
      <c r="T57" s="574">
        <v>0</v>
      </c>
      <c r="U57" s="574">
        <f t="shared" si="1"/>
        <v>304</v>
      </c>
      <c r="V57" s="187">
        <f t="shared" si="1"/>
        <v>480</v>
      </c>
      <c r="W57" s="1"/>
      <c r="X57" s="189"/>
      <c r="Y57" s="467"/>
      <c r="Z57" s="427"/>
      <c r="AA57" s="427"/>
      <c r="AB57" s="427"/>
      <c r="AC57" s="427"/>
      <c r="AD57" s="427"/>
      <c r="AE57" s="427"/>
      <c r="AF57" s="427"/>
      <c r="AG57" s="427"/>
      <c r="AH57" s="427"/>
      <c r="AI57" s="427"/>
      <c r="AJ57" s="427"/>
      <c r="AK57" s="427"/>
      <c r="AL57" s="427"/>
      <c r="AM57" s="427"/>
      <c r="AN57" s="427"/>
      <c r="AO57" s="427"/>
      <c r="AP57" s="427"/>
      <c r="AQ57" s="427"/>
      <c r="AR57" s="466"/>
      <c r="AS57" s="467"/>
      <c r="AT57" s="466"/>
      <c r="AU57" s="466"/>
      <c r="AV57" s="466"/>
      <c r="AW57" s="466"/>
      <c r="AX57" s="466"/>
      <c r="AY57" s="466"/>
      <c r="AZ57" s="466"/>
      <c r="BA57" s="466"/>
      <c r="BB57" s="466"/>
      <c r="BC57" s="466"/>
      <c r="BD57" s="466"/>
      <c r="BE57" s="466"/>
      <c r="BF57" s="466"/>
      <c r="BG57" s="466"/>
      <c r="BH57" s="466"/>
      <c r="BI57" s="466"/>
      <c r="BJ57" s="466"/>
      <c r="BK57" s="466"/>
    </row>
    <row r="58" spans="1:65" ht="21" customHeight="1" x14ac:dyDescent="0.25">
      <c r="A58" s="181"/>
      <c r="B58" s="185" t="s">
        <v>169</v>
      </c>
      <c r="C58" s="574">
        <v>2</v>
      </c>
      <c r="D58" s="574">
        <v>4</v>
      </c>
      <c r="E58" s="574">
        <v>13</v>
      </c>
      <c r="F58" s="574">
        <v>14</v>
      </c>
      <c r="G58" s="574">
        <v>32</v>
      </c>
      <c r="H58" s="574">
        <v>33</v>
      </c>
      <c r="I58" s="574">
        <v>260</v>
      </c>
      <c r="J58" s="574">
        <v>243</v>
      </c>
      <c r="K58" s="574">
        <v>312</v>
      </c>
      <c r="L58" s="574">
        <v>323</v>
      </c>
      <c r="M58" s="574">
        <v>436</v>
      </c>
      <c r="N58" s="574">
        <v>236</v>
      </c>
      <c r="O58" s="574">
        <v>865</v>
      </c>
      <c r="P58" s="574">
        <v>960</v>
      </c>
      <c r="Q58" s="574">
        <v>0</v>
      </c>
      <c r="R58" s="574">
        <v>0</v>
      </c>
      <c r="S58" s="574">
        <v>2086</v>
      </c>
      <c r="T58" s="574">
        <v>2126</v>
      </c>
      <c r="U58" s="574">
        <f t="shared" si="1"/>
        <v>4006</v>
      </c>
      <c r="V58" s="187">
        <f t="shared" si="1"/>
        <v>3939</v>
      </c>
      <c r="W58" s="1"/>
      <c r="X58" s="189"/>
      <c r="Y58" s="467"/>
      <c r="Z58" s="427"/>
      <c r="AA58" s="427"/>
      <c r="AB58" s="427"/>
      <c r="AC58" s="427"/>
      <c r="AD58" s="427"/>
      <c r="AE58" s="427"/>
      <c r="AF58" s="427"/>
      <c r="AG58" s="427"/>
      <c r="AH58" s="427"/>
      <c r="AI58" s="427"/>
      <c r="AJ58" s="427"/>
      <c r="AK58" s="427"/>
      <c r="AL58" s="427"/>
      <c r="AM58" s="427"/>
      <c r="AN58" s="427"/>
      <c r="AO58" s="427"/>
      <c r="AP58" s="427"/>
      <c r="AQ58" s="427"/>
      <c r="AR58" s="466"/>
      <c r="AS58" s="467"/>
      <c r="AT58" s="466"/>
      <c r="AU58" s="466"/>
      <c r="AV58" s="466"/>
      <c r="AW58" s="466"/>
      <c r="AX58" s="466"/>
      <c r="AY58" s="466"/>
      <c r="AZ58" s="466"/>
      <c r="BA58" s="466"/>
      <c r="BB58" s="466"/>
      <c r="BC58" s="466"/>
      <c r="BD58" s="466"/>
      <c r="BE58" s="466"/>
      <c r="BF58" s="466"/>
      <c r="BG58" s="466"/>
      <c r="BH58" s="466"/>
      <c r="BI58" s="466"/>
      <c r="BJ58" s="466"/>
      <c r="BK58" s="466"/>
    </row>
    <row r="59" spans="1:65" s="323" customFormat="1" ht="21" customHeight="1" x14ac:dyDescent="0.25">
      <c r="A59" s="181"/>
      <c r="B59" s="185" t="s">
        <v>170</v>
      </c>
      <c r="C59" s="574">
        <v>0</v>
      </c>
      <c r="D59" s="574">
        <v>0</v>
      </c>
      <c r="E59" s="574">
        <v>0</v>
      </c>
      <c r="F59" s="574">
        <v>0</v>
      </c>
      <c r="G59" s="574">
        <v>0</v>
      </c>
      <c r="H59" s="574">
        <v>0</v>
      </c>
      <c r="I59" s="574">
        <v>0</v>
      </c>
      <c r="J59" s="574">
        <v>0</v>
      </c>
      <c r="K59" s="574">
        <v>0</v>
      </c>
      <c r="L59" s="574">
        <v>0</v>
      </c>
      <c r="M59" s="574">
        <v>0</v>
      </c>
      <c r="N59" s="574">
        <v>0</v>
      </c>
      <c r="O59" s="574">
        <v>0</v>
      </c>
      <c r="P59" s="574">
        <v>0</v>
      </c>
      <c r="Q59" s="574">
        <v>0</v>
      </c>
      <c r="R59" s="574">
        <v>0</v>
      </c>
      <c r="S59" s="574">
        <v>0</v>
      </c>
      <c r="T59" s="574">
        <v>0</v>
      </c>
      <c r="U59" s="574">
        <f t="shared" si="1"/>
        <v>0</v>
      </c>
      <c r="V59" s="187">
        <f t="shared" si="1"/>
        <v>0</v>
      </c>
      <c r="X59" s="189"/>
      <c r="Y59" s="467"/>
      <c r="Z59" s="427"/>
      <c r="AA59" s="427"/>
      <c r="AB59" s="427"/>
      <c r="AC59" s="427"/>
      <c r="AD59" s="427"/>
      <c r="AE59" s="427"/>
      <c r="AF59" s="427"/>
      <c r="AG59" s="427"/>
      <c r="AH59" s="427"/>
      <c r="AI59" s="427"/>
      <c r="AJ59" s="427"/>
      <c r="AK59" s="427"/>
      <c r="AL59" s="427"/>
      <c r="AM59" s="427"/>
      <c r="AN59" s="427"/>
      <c r="AO59" s="427"/>
      <c r="AP59" s="427"/>
      <c r="AQ59" s="427"/>
      <c r="AR59" s="464"/>
      <c r="AS59" s="467"/>
      <c r="AT59" s="466"/>
      <c r="AU59" s="466"/>
      <c r="AV59" s="466"/>
      <c r="AW59" s="466"/>
      <c r="AX59" s="466"/>
      <c r="AY59" s="466"/>
      <c r="AZ59" s="466"/>
      <c r="BA59" s="466"/>
      <c r="BB59" s="466"/>
      <c r="BC59" s="466"/>
      <c r="BD59" s="466"/>
      <c r="BE59" s="466"/>
      <c r="BF59" s="466"/>
      <c r="BG59" s="466"/>
      <c r="BH59" s="466"/>
      <c r="BI59" s="466"/>
      <c r="BJ59" s="466"/>
      <c r="BK59" s="466"/>
      <c r="BL59" s="464"/>
      <c r="BM59" s="464"/>
    </row>
    <row r="60" spans="1:65" ht="21" customHeight="1" x14ac:dyDescent="0.25">
      <c r="A60" s="181"/>
      <c r="B60" s="185" t="s">
        <v>171</v>
      </c>
      <c r="C60" s="574">
        <v>0</v>
      </c>
      <c r="D60" s="574">
        <v>0</v>
      </c>
      <c r="E60" s="574">
        <v>0</v>
      </c>
      <c r="F60" s="574">
        <v>0</v>
      </c>
      <c r="G60" s="574">
        <v>0</v>
      </c>
      <c r="H60" s="574">
        <v>0</v>
      </c>
      <c r="I60" s="574">
        <v>0</v>
      </c>
      <c r="J60" s="574">
        <v>0</v>
      </c>
      <c r="K60" s="574">
        <v>52</v>
      </c>
      <c r="L60" s="574">
        <v>38</v>
      </c>
      <c r="M60" s="574">
        <v>81</v>
      </c>
      <c r="N60" s="574">
        <v>29</v>
      </c>
      <c r="O60" s="574">
        <v>0</v>
      </c>
      <c r="P60" s="574">
        <v>0</v>
      </c>
      <c r="Q60" s="574">
        <v>0</v>
      </c>
      <c r="R60" s="574">
        <v>0</v>
      </c>
      <c r="S60" s="574">
        <v>0</v>
      </c>
      <c r="T60" s="574">
        <v>0</v>
      </c>
      <c r="U60" s="574">
        <f t="shared" si="1"/>
        <v>133</v>
      </c>
      <c r="V60" s="187">
        <f t="shared" si="1"/>
        <v>67</v>
      </c>
      <c r="W60" s="1"/>
      <c r="X60" s="189"/>
      <c r="Y60" s="467"/>
      <c r="Z60" s="427"/>
      <c r="AA60" s="427"/>
      <c r="AB60" s="427"/>
      <c r="AC60" s="427"/>
      <c r="AD60" s="427"/>
      <c r="AE60" s="427"/>
      <c r="AF60" s="427"/>
      <c r="AG60" s="427"/>
      <c r="AH60" s="427"/>
      <c r="AI60" s="427"/>
      <c r="AJ60" s="427"/>
      <c r="AK60" s="427"/>
      <c r="AL60" s="427"/>
      <c r="AM60" s="427"/>
      <c r="AN60" s="427"/>
      <c r="AO60" s="427"/>
      <c r="AP60" s="427"/>
      <c r="AQ60" s="427"/>
      <c r="AR60" s="466"/>
      <c r="AS60" s="467"/>
      <c r="AT60" s="466"/>
      <c r="AU60" s="466"/>
      <c r="AV60" s="466"/>
      <c r="AW60" s="466"/>
      <c r="AX60" s="466"/>
      <c r="AY60" s="466"/>
      <c r="AZ60" s="466"/>
      <c r="BA60" s="466"/>
      <c r="BB60" s="466"/>
      <c r="BC60" s="466"/>
      <c r="BD60" s="466"/>
      <c r="BE60" s="466"/>
      <c r="BF60" s="466"/>
      <c r="BG60" s="466"/>
      <c r="BH60" s="466"/>
      <c r="BI60" s="466"/>
      <c r="BJ60" s="466"/>
      <c r="BK60" s="466"/>
    </row>
    <row r="61" spans="1:65" ht="25.5" customHeight="1" x14ac:dyDescent="0.3">
      <c r="A61" s="181" t="s">
        <v>172</v>
      </c>
      <c r="B61" s="190" t="s">
        <v>173</v>
      </c>
      <c r="C61" s="191">
        <f>SUM(C62:C65)</f>
        <v>72</v>
      </c>
      <c r="D61" s="191">
        <f t="shared" ref="D61:T61" si="8">SUM(D62:D65)</f>
        <v>137</v>
      </c>
      <c r="E61" s="191">
        <f t="shared" si="8"/>
        <v>101</v>
      </c>
      <c r="F61" s="191">
        <f t="shared" si="8"/>
        <v>298</v>
      </c>
      <c r="G61" s="191">
        <f t="shared" si="8"/>
        <v>226</v>
      </c>
      <c r="H61" s="191">
        <f t="shared" si="8"/>
        <v>382</v>
      </c>
      <c r="I61" s="191">
        <f t="shared" si="8"/>
        <v>681</v>
      </c>
      <c r="J61" s="191">
        <f t="shared" si="8"/>
        <v>1081</v>
      </c>
      <c r="K61" s="191">
        <f t="shared" si="8"/>
        <v>576</v>
      </c>
      <c r="L61" s="191">
        <f t="shared" si="8"/>
        <v>885</v>
      </c>
      <c r="M61" s="191">
        <f t="shared" si="8"/>
        <v>345</v>
      </c>
      <c r="N61" s="191">
        <f t="shared" si="8"/>
        <v>812</v>
      </c>
      <c r="O61" s="191">
        <f t="shared" si="8"/>
        <v>667</v>
      </c>
      <c r="P61" s="191">
        <f t="shared" si="8"/>
        <v>741</v>
      </c>
      <c r="Q61" s="191">
        <f t="shared" si="8"/>
        <v>76</v>
      </c>
      <c r="R61" s="191">
        <f t="shared" si="8"/>
        <v>211</v>
      </c>
      <c r="S61" s="191">
        <f t="shared" si="8"/>
        <v>536</v>
      </c>
      <c r="T61" s="191">
        <f t="shared" si="8"/>
        <v>929</v>
      </c>
      <c r="U61" s="191">
        <f t="shared" si="1"/>
        <v>3280</v>
      </c>
      <c r="V61" s="192">
        <f t="shared" si="1"/>
        <v>5476</v>
      </c>
      <c r="W61" s="1"/>
      <c r="X61" s="165"/>
      <c r="Y61" s="468"/>
      <c r="Z61" s="427"/>
      <c r="AA61" s="427"/>
      <c r="AB61" s="427"/>
      <c r="AC61" s="427"/>
      <c r="AD61" s="427"/>
      <c r="AE61" s="427"/>
      <c r="AF61" s="427"/>
      <c r="AG61" s="427"/>
      <c r="AH61" s="427"/>
      <c r="AI61" s="427"/>
      <c r="AJ61" s="427"/>
      <c r="AK61" s="427"/>
      <c r="AL61" s="427"/>
      <c r="AM61" s="427"/>
      <c r="AN61" s="427"/>
      <c r="AO61" s="427"/>
      <c r="AP61" s="427"/>
      <c r="AQ61" s="427"/>
      <c r="AR61" s="466"/>
      <c r="AS61" s="468"/>
      <c r="AT61" s="466"/>
      <c r="AU61" s="466"/>
      <c r="AV61" s="466"/>
      <c r="AW61" s="466"/>
      <c r="AX61" s="466"/>
      <c r="AY61" s="466"/>
      <c r="AZ61" s="466"/>
      <c r="BA61" s="466"/>
      <c r="BB61" s="466"/>
      <c r="BC61" s="466"/>
      <c r="BD61" s="466"/>
      <c r="BE61" s="466"/>
      <c r="BF61" s="466"/>
      <c r="BG61" s="466"/>
      <c r="BH61" s="466"/>
      <c r="BI61" s="466"/>
      <c r="BJ61" s="466"/>
      <c r="BK61" s="466"/>
    </row>
    <row r="62" spans="1:65" ht="21" customHeight="1" x14ac:dyDescent="0.25">
      <c r="A62" s="181"/>
      <c r="B62" s="185" t="s">
        <v>174</v>
      </c>
      <c r="C62" s="574">
        <v>0</v>
      </c>
      <c r="D62" s="574">
        <v>0</v>
      </c>
      <c r="E62" s="574">
        <v>0</v>
      </c>
      <c r="F62" s="574">
        <v>0</v>
      </c>
      <c r="G62" s="574">
        <v>0</v>
      </c>
      <c r="H62" s="574">
        <v>0</v>
      </c>
      <c r="I62" s="574">
        <v>0</v>
      </c>
      <c r="J62" s="574">
        <v>0</v>
      </c>
      <c r="K62" s="574">
        <v>0</v>
      </c>
      <c r="L62" s="574">
        <v>0</v>
      </c>
      <c r="M62" s="574">
        <v>0</v>
      </c>
      <c r="N62" s="574">
        <v>0</v>
      </c>
      <c r="O62" s="574">
        <v>0</v>
      </c>
      <c r="P62" s="574">
        <v>0</v>
      </c>
      <c r="Q62" s="574">
        <v>0</v>
      </c>
      <c r="R62" s="574">
        <v>0</v>
      </c>
      <c r="S62" s="574">
        <v>0</v>
      </c>
      <c r="T62" s="574">
        <v>0</v>
      </c>
      <c r="U62" s="574">
        <f t="shared" si="1"/>
        <v>0</v>
      </c>
      <c r="V62" s="187">
        <f t="shared" si="1"/>
        <v>0</v>
      </c>
      <c r="W62" s="1"/>
      <c r="X62" s="189"/>
      <c r="Y62" s="467"/>
      <c r="Z62" s="427"/>
      <c r="AA62" s="427"/>
      <c r="AB62" s="427"/>
      <c r="AC62" s="427"/>
      <c r="AD62" s="427"/>
      <c r="AE62" s="427"/>
      <c r="AF62" s="427"/>
      <c r="AG62" s="427"/>
      <c r="AH62" s="427"/>
      <c r="AI62" s="427"/>
      <c r="AJ62" s="427"/>
      <c r="AK62" s="427"/>
      <c r="AL62" s="427"/>
      <c r="AM62" s="427"/>
      <c r="AN62" s="427"/>
      <c r="AO62" s="427"/>
      <c r="AP62" s="427"/>
      <c r="AQ62" s="427"/>
      <c r="AR62" s="466"/>
      <c r="AS62" s="467"/>
      <c r="AT62" s="466"/>
      <c r="AU62" s="466"/>
      <c r="AV62" s="466"/>
      <c r="AW62" s="466"/>
      <c r="AX62" s="466"/>
      <c r="AY62" s="466"/>
      <c r="AZ62" s="466"/>
      <c r="BA62" s="466"/>
      <c r="BB62" s="466"/>
      <c r="BC62" s="466"/>
      <c r="BD62" s="466"/>
      <c r="BE62" s="466"/>
      <c r="BF62" s="466"/>
      <c r="BG62" s="466"/>
      <c r="BH62" s="466"/>
      <c r="BI62" s="466"/>
      <c r="BJ62" s="466"/>
      <c r="BK62" s="466"/>
    </row>
    <row r="63" spans="1:65" ht="21" customHeight="1" x14ac:dyDescent="0.25">
      <c r="A63" s="181"/>
      <c r="B63" s="185" t="s">
        <v>175</v>
      </c>
      <c r="C63" s="574">
        <v>54</v>
      </c>
      <c r="D63" s="574">
        <v>80</v>
      </c>
      <c r="E63" s="574">
        <v>80</v>
      </c>
      <c r="F63" s="574">
        <v>220</v>
      </c>
      <c r="G63" s="574">
        <v>169</v>
      </c>
      <c r="H63" s="574">
        <v>274</v>
      </c>
      <c r="I63" s="574">
        <v>607</v>
      </c>
      <c r="J63" s="574">
        <v>977</v>
      </c>
      <c r="K63" s="574">
        <v>452</v>
      </c>
      <c r="L63" s="574">
        <v>767</v>
      </c>
      <c r="M63" s="574">
        <v>335</v>
      </c>
      <c r="N63" s="574">
        <v>807</v>
      </c>
      <c r="O63" s="574">
        <v>300</v>
      </c>
      <c r="P63" s="574">
        <v>722</v>
      </c>
      <c r="Q63" s="574">
        <v>70</v>
      </c>
      <c r="R63" s="574">
        <v>209</v>
      </c>
      <c r="S63" s="574">
        <v>536</v>
      </c>
      <c r="T63" s="574">
        <v>929</v>
      </c>
      <c r="U63" s="574">
        <f t="shared" si="1"/>
        <v>2603</v>
      </c>
      <c r="V63" s="187">
        <f t="shared" si="1"/>
        <v>4985</v>
      </c>
      <c r="W63" s="1"/>
      <c r="X63" s="189"/>
      <c r="Y63" s="467"/>
      <c r="Z63" s="427"/>
      <c r="AA63" s="427"/>
      <c r="AB63" s="427"/>
      <c r="AC63" s="427"/>
      <c r="AD63" s="427"/>
      <c r="AE63" s="427"/>
      <c r="AF63" s="427"/>
      <c r="AG63" s="427"/>
      <c r="AH63" s="427"/>
      <c r="AI63" s="427"/>
      <c r="AJ63" s="427"/>
      <c r="AK63" s="427"/>
      <c r="AL63" s="427"/>
      <c r="AM63" s="427"/>
      <c r="AN63" s="427"/>
      <c r="AO63" s="427"/>
      <c r="AP63" s="427"/>
      <c r="AQ63" s="427"/>
      <c r="AR63" s="466"/>
      <c r="AS63" s="467"/>
      <c r="AT63" s="466"/>
      <c r="AU63" s="466"/>
      <c r="AV63" s="466"/>
      <c r="AW63" s="466"/>
      <c r="AX63" s="466"/>
      <c r="AY63" s="466"/>
      <c r="AZ63" s="466"/>
      <c r="BA63" s="466"/>
      <c r="BB63" s="466"/>
      <c r="BC63" s="466"/>
      <c r="BD63" s="466"/>
      <c r="BE63" s="466"/>
      <c r="BF63" s="466"/>
      <c r="BG63" s="466"/>
      <c r="BH63" s="466"/>
      <c r="BI63" s="466"/>
      <c r="BJ63" s="466"/>
      <c r="BK63" s="466"/>
    </row>
    <row r="64" spans="1:65" ht="21" customHeight="1" x14ac:dyDescent="0.25">
      <c r="A64" s="181"/>
      <c r="B64" s="197" t="s">
        <v>176</v>
      </c>
      <c r="C64" s="574">
        <v>16</v>
      </c>
      <c r="D64" s="574">
        <v>57</v>
      </c>
      <c r="E64" s="574">
        <v>17</v>
      </c>
      <c r="F64" s="574">
        <v>74</v>
      </c>
      <c r="G64" s="574">
        <v>36</v>
      </c>
      <c r="H64" s="574">
        <v>101</v>
      </c>
      <c r="I64" s="574">
        <v>38</v>
      </c>
      <c r="J64" s="574">
        <v>89</v>
      </c>
      <c r="K64" s="574">
        <v>26</v>
      </c>
      <c r="L64" s="574">
        <v>39</v>
      </c>
      <c r="M64" s="574">
        <v>0</v>
      </c>
      <c r="N64" s="574">
        <v>0</v>
      </c>
      <c r="O64" s="574">
        <v>0</v>
      </c>
      <c r="P64" s="574">
        <v>0</v>
      </c>
      <c r="Q64" s="574">
        <v>0</v>
      </c>
      <c r="R64" s="574">
        <v>0</v>
      </c>
      <c r="S64" s="574">
        <v>0</v>
      </c>
      <c r="T64" s="574">
        <v>0</v>
      </c>
      <c r="U64" s="574">
        <f t="shared" si="1"/>
        <v>133</v>
      </c>
      <c r="V64" s="187">
        <f t="shared" si="1"/>
        <v>360</v>
      </c>
      <c r="W64" s="1"/>
      <c r="X64" s="189"/>
      <c r="Y64" s="467"/>
      <c r="Z64" s="427"/>
      <c r="AA64" s="427"/>
      <c r="AB64" s="427"/>
      <c r="AC64" s="427"/>
      <c r="AD64" s="427"/>
      <c r="AE64" s="427"/>
      <c r="AF64" s="427"/>
      <c r="AG64" s="427"/>
      <c r="AH64" s="427"/>
      <c r="AI64" s="427"/>
      <c r="AJ64" s="427"/>
      <c r="AK64" s="427"/>
      <c r="AL64" s="427"/>
      <c r="AM64" s="427"/>
      <c r="AN64" s="427"/>
      <c r="AO64" s="427"/>
      <c r="AP64" s="427"/>
      <c r="AQ64" s="427"/>
      <c r="AR64" s="466"/>
      <c r="AS64" s="467"/>
      <c r="AT64" s="466"/>
      <c r="AU64" s="466"/>
      <c r="AV64" s="466"/>
      <c r="AW64" s="466"/>
      <c r="AX64" s="466"/>
      <c r="AY64" s="466"/>
      <c r="AZ64" s="466"/>
      <c r="BA64" s="466"/>
      <c r="BB64" s="466"/>
      <c r="BC64" s="466"/>
      <c r="BD64" s="466"/>
      <c r="BE64" s="466"/>
      <c r="BF64" s="466"/>
      <c r="BG64" s="466"/>
      <c r="BH64" s="466"/>
      <c r="BI64" s="466"/>
      <c r="BJ64" s="466"/>
      <c r="BK64" s="466"/>
    </row>
    <row r="65" spans="1:65" s="323" customFormat="1" ht="21" customHeight="1" x14ac:dyDescent="0.25">
      <c r="A65" s="181"/>
      <c r="B65" s="185" t="s">
        <v>177</v>
      </c>
      <c r="C65" s="574">
        <v>2</v>
      </c>
      <c r="D65" s="574">
        <v>0</v>
      </c>
      <c r="E65" s="574">
        <v>4</v>
      </c>
      <c r="F65" s="574">
        <v>4</v>
      </c>
      <c r="G65" s="574">
        <v>21</v>
      </c>
      <c r="H65" s="574">
        <v>7</v>
      </c>
      <c r="I65" s="574">
        <v>36</v>
      </c>
      <c r="J65" s="574">
        <v>15</v>
      </c>
      <c r="K65" s="574">
        <v>98</v>
      </c>
      <c r="L65" s="574">
        <v>79</v>
      </c>
      <c r="M65" s="574">
        <v>10</v>
      </c>
      <c r="N65" s="574">
        <v>5</v>
      </c>
      <c r="O65" s="574">
        <v>367</v>
      </c>
      <c r="P65" s="574">
        <v>19</v>
      </c>
      <c r="Q65" s="574">
        <v>6</v>
      </c>
      <c r="R65" s="574">
        <v>2</v>
      </c>
      <c r="S65" s="574">
        <v>0</v>
      </c>
      <c r="T65" s="574">
        <v>0</v>
      </c>
      <c r="U65" s="574">
        <f t="shared" si="1"/>
        <v>544</v>
      </c>
      <c r="V65" s="187">
        <f t="shared" si="1"/>
        <v>131</v>
      </c>
      <c r="X65" s="189"/>
      <c r="Y65" s="467"/>
      <c r="Z65" s="427"/>
      <c r="AA65" s="427"/>
      <c r="AB65" s="427"/>
      <c r="AC65" s="427"/>
      <c r="AD65" s="427"/>
      <c r="AE65" s="427"/>
      <c r="AF65" s="427"/>
      <c r="AG65" s="427"/>
      <c r="AH65" s="427"/>
      <c r="AI65" s="427"/>
      <c r="AJ65" s="427"/>
      <c r="AK65" s="427"/>
      <c r="AL65" s="427"/>
      <c r="AM65" s="427"/>
      <c r="AN65" s="427"/>
      <c r="AO65" s="427"/>
      <c r="AP65" s="427"/>
      <c r="AQ65" s="427"/>
      <c r="AR65" s="464"/>
      <c r="AS65" s="467"/>
      <c r="AT65" s="466"/>
      <c r="AU65" s="466"/>
      <c r="AV65" s="466"/>
      <c r="AW65" s="466"/>
      <c r="AX65" s="466"/>
      <c r="AY65" s="466"/>
      <c r="AZ65" s="466"/>
      <c r="BA65" s="466"/>
      <c r="BB65" s="466"/>
      <c r="BC65" s="466"/>
      <c r="BD65" s="466"/>
      <c r="BE65" s="466"/>
      <c r="BF65" s="466"/>
      <c r="BG65" s="466"/>
      <c r="BH65" s="466"/>
      <c r="BI65" s="466"/>
      <c r="BJ65" s="466"/>
      <c r="BK65" s="466"/>
      <c r="BL65" s="464"/>
      <c r="BM65" s="464"/>
    </row>
    <row r="66" spans="1:65" s="323" customFormat="1" ht="25.5" customHeight="1" x14ac:dyDescent="0.25">
      <c r="A66" s="181" t="s">
        <v>178</v>
      </c>
      <c r="B66" s="190" t="s">
        <v>179</v>
      </c>
      <c r="C66" s="191">
        <v>570</v>
      </c>
      <c r="D66" s="191">
        <v>763</v>
      </c>
      <c r="E66" s="191">
        <v>620</v>
      </c>
      <c r="F66" s="191">
        <v>1149</v>
      </c>
      <c r="G66" s="191">
        <v>1299</v>
      </c>
      <c r="H66" s="191">
        <v>2803</v>
      </c>
      <c r="I66" s="191">
        <v>4945</v>
      </c>
      <c r="J66" s="191">
        <v>10620</v>
      </c>
      <c r="K66" s="191">
        <v>6034</v>
      </c>
      <c r="L66" s="191">
        <v>13682</v>
      </c>
      <c r="M66" s="191">
        <v>6016</v>
      </c>
      <c r="N66" s="191">
        <v>12905</v>
      </c>
      <c r="O66" s="191">
        <v>8250</v>
      </c>
      <c r="P66" s="191">
        <v>14989</v>
      </c>
      <c r="Q66" s="191">
        <v>4249</v>
      </c>
      <c r="R66" s="191">
        <v>7614</v>
      </c>
      <c r="S66" s="191">
        <v>5223</v>
      </c>
      <c r="T66" s="191">
        <v>8119</v>
      </c>
      <c r="U66" s="191">
        <f t="shared" si="1"/>
        <v>37206</v>
      </c>
      <c r="V66" s="192">
        <f t="shared" si="1"/>
        <v>72644</v>
      </c>
      <c r="X66" s="189"/>
      <c r="Y66" s="467"/>
      <c r="Z66" s="427"/>
      <c r="AA66" s="427"/>
      <c r="AB66" s="427"/>
      <c r="AC66" s="427"/>
      <c r="AD66" s="427"/>
      <c r="AE66" s="427"/>
      <c r="AF66" s="427"/>
      <c r="AG66" s="427"/>
      <c r="AH66" s="427"/>
      <c r="AI66" s="427"/>
      <c r="AJ66" s="427"/>
      <c r="AK66" s="427"/>
      <c r="AL66" s="427"/>
      <c r="AM66" s="427"/>
      <c r="AN66" s="427"/>
      <c r="AO66" s="427"/>
      <c r="AP66" s="427"/>
      <c r="AQ66" s="427"/>
      <c r="AR66" s="464"/>
      <c r="AS66" s="467"/>
      <c r="AT66" s="466"/>
      <c r="AU66" s="466"/>
      <c r="AV66" s="466"/>
      <c r="AW66" s="466"/>
      <c r="AX66" s="466"/>
      <c r="AY66" s="466"/>
      <c r="AZ66" s="466"/>
      <c r="BA66" s="466"/>
      <c r="BB66" s="466"/>
      <c r="BC66" s="466"/>
      <c r="BD66" s="466"/>
      <c r="BE66" s="466"/>
      <c r="BF66" s="466"/>
      <c r="BG66" s="466"/>
      <c r="BH66" s="466"/>
      <c r="BI66" s="466"/>
      <c r="BJ66" s="466"/>
      <c r="BK66" s="466"/>
      <c r="BL66" s="464"/>
      <c r="BM66" s="464"/>
    </row>
    <row r="67" spans="1:65" s="323" customFormat="1" ht="25.5" customHeight="1" x14ac:dyDescent="0.25">
      <c r="A67" s="181" t="s">
        <v>180</v>
      </c>
      <c r="B67" s="190" t="s">
        <v>181</v>
      </c>
      <c r="C67" s="191">
        <v>359</v>
      </c>
      <c r="D67" s="191">
        <v>1673</v>
      </c>
      <c r="E67" s="191">
        <v>660</v>
      </c>
      <c r="F67" s="191">
        <v>3135</v>
      </c>
      <c r="G67" s="191">
        <v>2116</v>
      </c>
      <c r="H67" s="191">
        <v>8977</v>
      </c>
      <c r="I67" s="191">
        <v>7732</v>
      </c>
      <c r="J67" s="191">
        <v>34180</v>
      </c>
      <c r="K67" s="191">
        <v>9104</v>
      </c>
      <c r="L67" s="191">
        <v>18298</v>
      </c>
      <c r="M67" s="191">
        <v>11393</v>
      </c>
      <c r="N67" s="191">
        <v>19401</v>
      </c>
      <c r="O67" s="191">
        <v>6658</v>
      </c>
      <c r="P67" s="191">
        <v>10444</v>
      </c>
      <c r="Q67" s="191">
        <v>5656</v>
      </c>
      <c r="R67" s="191">
        <v>6558</v>
      </c>
      <c r="S67" s="191">
        <v>11857</v>
      </c>
      <c r="T67" s="191">
        <v>12537</v>
      </c>
      <c r="U67" s="191">
        <f t="shared" si="1"/>
        <v>55535</v>
      </c>
      <c r="V67" s="192">
        <f t="shared" si="1"/>
        <v>115203</v>
      </c>
      <c r="X67" s="189"/>
      <c r="Y67" s="467"/>
      <c r="Z67" s="427"/>
      <c r="AA67" s="427"/>
      <c r="AB67" s="427"/>
      <c r="AC67" s="427"/>
      <c r="AD67" s="427"/>
      <c r="AE67" s="427"/>
      <c r="AF67" s="427"/>
      <c r="AG67" s="427"/>
      <c r="AH67" s="427"/>
      <c r="AI67" s="427"/>
      <c r="AJ67" s="427"/>
      <c r="AK67" s="427"/>
      <c r="AL67" s="427"/>
      <c r="AM67" s="427"/>
      <c r="AN67" s="427"/>
      <c r="AO67" s="427"/>
      <c r="AP67" s="427"/>
      <c r="AQ67" s="427"/>
      <c r="AR67" s="464"/>
      <c r="AS67" s="467"/>
      <c r="AT67" s="466"/>
      <c r="AU67" s="466"/>
      <c r="AV67" s="466"/>
      <c r="AW67" s="466"/>
      <c r="AX67" s="466"/>
      <c r="AY67" s="466"/>
      <c r="AZ67" s="466"/>
      <c r="BA67" s="466"/>
      <c r="BB67" s="466"/>
      <c r="BC67" s="466"/>
      <c r="BD67" s="466"/>
      <c r="BE67" s="466"/>
      <c r="BF67" s="466"/>
      <c r="BG67" s="466"/>
      <c r="BH67" s="466"/>
      <c r="BI67" s="466"/>
      <c r="BJ67" s="466"/>
      <c r="BK67" s="466"/>
      <c r="BL67" s="464"/>
      <c r="BM67" s="464"/>
    </row>
    <row r="68" spans="1:65" s="351" customFormat="1" ht="25.5" customHeight="1" x14ac:dyDescent="0.3">
      <c r="A68" s="181" t="s">
        <v>182</v>
      </c>
      <c r="B68" s="190" t="s">
        <v>183</v>
      </c>
      <c r="C68" s="191">
        <f>SUM(C69:C71)</f>
        <v>74</v>
      </c>
      <c r="D68" s="191">
        <f>SUM(D69:D71)</f>
        <v>720</v>
      </c>
      <c r="E68" s="191">
        <f t="shared" ref="E68:T68" si="9">SUM(E69:E71)</f>
        <v>162</v>
      </c>
      <c r="F68" s="191">
        <f t="shared" si="9"/>
        <v>1995</v>
      </c>
      <c r="G68" s="191">
        <f t="shared" si="9"/>
        <v>367</v>
      </c>
      <c r="H68" s="191">
        <f t="shared" si="9"/>
        <v>4536</v>
      </c>
      <c r="I68" s="191">
        <f t="shared" si="9"/>
        <v>945</v>
      </c>
      <c r="J68" s="191">
        <f t="shared" si="9"/>
        <v>6461</v>
      </c>
      <c r="K68" s="191">
        <f t="shared" si="9"/>
        <v>2141</v>
      </c>
      <c r="L68" s="191">
        <f t="shared" si="9"/>
        <v>10408</v>
      </c>
      <c r="M68" s="191">
        <f t="shared" si="9"/>
        <v>2474</v>
      </c>
      <c r="N68" s="191">
        <f t="shared" si="9"/>
        <v>18065</v>
      </c>
      <c r="O68" s="191">
        <f t="shared" si="9"/>
        <v>1476</v>
      </c>
      <c r="P68" s="191">
        <f t="shared" si="9"/>
        <v>6360</v>
      </c>
      <c r="Q68" s="191">
        <f t="shared" si="9"/>
        <v>2048</v>
      </c>
      <c r="R68" s="191">
        <f t="shared" si="9"/>
        <v>8972</v>
      </c>
      <c r="S68" s="191">
        <f t="shared" si="9"/>
        <v>5767</v>
      </c>
      <c r="T68" s="191">
        <f t="shared" si="9"/>
        <v>20761</v>
      </c>
      <c r="U68" s="191">
        <f t="shared" si="1"/>
        <v>15454</v>
      </c>
      <c r="V68" s="192">
        <f t="shared" si="1"/>
        <v>78278</v>
      </c>
      <c r="X68" s="198"/>
      <c r="Y68" s="468"/>
      <c r="Z68" s="427"/>
      <c r="AA68" s="427"/>
      <c r="AB68" s="427"/>
      <c r="AC68" s="427"/>
      <c r="AD68" s="427"/>
      <c r="AE68" s="427"/>
      <c r="AF68" s="427"/>
      <c r="AG68" s="427"/>
      <c r="AH68" s="427"/>
      <c r="AI68" s="427"/>
      <c r="AJ68" s="427"/>
      <c r="AK68" s="427"/>
      <c r="AL68" s="427"/>
      <c r="AM68" s="427"/>
      <c r="AN68" s="427"/>
      <c r="AO68" s="427"/>
      <c r="AP68" s="427"/>
      <c r="AQ68" s="427"/>
      <c r="AR68" s="466"/>
      <c r="AS68" s="468"/>
      <c r="AT68" s="466"/>
      <c r="AU68" s="466"/>
      <c r="AV68" s="466"/>
      <c r="AW68" s="466"/>
      <c r="AX68" s="466"/>
      <c r="AY68" s="466"/>
      <c r="AZ68" s="466"/>
      <c r="BA68" s="466"/>
      <c r="BB68" s="466"/>
      <c r="BC68" s="466"/>
      <c r="BD68" s="466"/>
      <c r="BE68" s="466"/>
      <c r="BF68" s="466"/>
      <c r="BG68" s="466"/>
      <c r="BH68" s="466"/>
      <c r="BI68" s="466"/>
      <c r="BJ68" s="466"/>
      <c r="BK68" s="466"/>
      <c r="BL68" s="491"/>
      <c r="BM68" s="491"/>
    </row>
    <row r="69" spans="1:65" ht="21" customHeight="1" x14ac:dyDescent="0.25">
      <c r="A69" s="181"/>
      <c r="B69" s="185" t="s">
        <v>184</v>
      </c>
      <c r="C69" s="574">
        <v>0</v>
      </c>
      <c r="D69" s="574">
        <v>30</v>
      </c>
      <c r="E69" s="574">
        <v>3</v>
      </c>
      <c r="F69" s="574">
        <v>53</v>
      </c>
      <c r="G69" s="574">
        <v>28</v>
      </c>
      <c r="H69" s="574">
        <v>159</v>
      </c>
      <c r="I69" s="574">
        <v>36</v>
      </c>
      <c r="J69" s="574">
        <v>279</v>
      </c>
      <c r="K69" s="574">
        <v>18</v>
      </c>
      <c r="L69" s="574">
        <v>207</v>
      </c>
      <c r="M69" s="574">
        <v>203</v>
      </c>
      <c r="N69" s="574">
        <v>1078</v>
      </c>
      <c r="O69" s="574">
        <v>1010</v>
      </c>
      <c r="P69" s="574">
        <v>4018</v>
      </c>
      <c r="Q69" s="574">
        <v>1834</v>
      </c>
      <c r="R69" s="574">
        <v>8358</v>
      </c>
      <c r="S69" s="574">
        <v>5767</v>
      </c>
      <c r="T69" s="574">
        <v>20761</v>
      </c>
      <c r="U69" s="574">
        <f t="shared" si="1"/>
        <v>8899</v>
      </c>
      <c r="V69" s="187">
        <f t="shared" si="1"/>
        <v>34943</v>
      </c>
      <c r="W69" s="1"/>
      <c r="X69" s="189"/>
      <c r="Y69" s="467"/>
      <c r="Z69" s="427"/>
      <c r="AA69" s="427"/>
      <c r="AB69" s="427"/>
      <c r="AC69" s="427"/>
      <c r="AD69" s="427"/>
      <c r="AE69" s="427"/>
      <c r="AF69" s="427"/>
      <c r="AG69" s="427"/>
      <c r="AH69" s="427"/>
      <c r="AI69" s="427"/>
      <c r="AJ69" s="427"/>
      <c r="AK69" s="427"/>
      <c r="AL69" s="427"/>
      <c r="AM69" s="427"/>
      <c r="AN69" s="427"/>
      <c r="AO69" s="427"/>
      <c r="AP69" s="427"/>
      <c r="AQ69" s="427"/>
      <c r="AR69" s="466"/>
      <c r="AS69" s="467"/>
      <c r="AT69" s="466"/>
      <c r="AU69" s="466"/>
      <c r="AV69" s="466"/>
      <c r="AW69" s="466"/>
      <c r="AX69" s="466"/>
      <c r="AY69" s="466"/>
      <c r="AZ69" s="466"/>
      <c r="BA69" s="466"/>
      <c r="BB69" s="466"/>
      <c r="BC69" s="466"/>
      <c r="BD69" s="466"/>
      <c r="BE69" s="466"/>
      <c r="BF69" s="466"/>
      <c r="BG69" s="466"/>
      <c r="BH69" s="466"/>
      <c r="BI69" s="466"/>
      <c r="BJ69" s="466"/>
      <c r="BK69" s="466"/>
    </row>
    <row r="70" spans="1:65" ht="21" customHeight="1" x14ac:dyDescent="0.25">
      <c r="A70" s="181"/>
      <c r="B70" s="185" t="s">
        <v>185</v>
      </c>
      <c r="C70" s="574">
        <v>3</v>
      </c>
      <c r="D70" s="574">
        <v>55</v>
      </c>
      <c r="E70" s="574">
        <v>21</v>
      </c>
      <c r="F70" s="574">
        <v>72</v>
      </c>
      <c r="G70" s="574">
        <v>73</v>
      </c>
      <c r="H70" s="574">
        <v>254</v>
      </c>
      <c r="I70" s="574">
        <v>557</v>
      </c>
      <c r="J70" s="574">
        <v>1358</v>
      </c>
      <c r="K70" s="574">
        <v>1709</v>
      </c>
      <c r="L70" s="574">
        <v>8221</v>
      </c>
      <c r="M70" s="574">
        <v>2023</v>
      </c>
      <c r="N70" s="574">
        <v>15058</v>
      </c>
      <c r="O70" s="574">
        <v>303</v>
      </c>
      <c r="P70" s="574">
        <v>1707</v>
      </c>
      <c r="Q70" s="574">
        <v>0</v>
      </c>
      <c r="R70" s="574">
        <v>0</v>
      </c>
      <c r="S70" s="574">
        <v>0</v>
      </c>
      <c r="T70" s="574">
        <v>0</v>
      </c>
      <c r="U70" s="574">
        <f t="shared" si="1"/>
        <v>4689</v>
      </c>
      <c r="V70" s="187">
        <f t="shared" si="1"/>
        <v>26725</v>
      </c>
      <c r="W70" s="1"/>
      <c r="X70" s="189"/>
      <c r="Y70" s="467"/>
      <c r="Z70" s="427"/>
      <c r="AA70" s="427"/>
      <c r="AB70" s="427"/>
      <c r="AC70" s="427"/>
      <c r="AD70" s="427"/>
      <c r="AE70" s="427"/>
      <c r="AF70" s="427"/>
      <c r="AG70" s="427"/>
      <c r="AH70" s="427"/>
      <c r="AI70" s="427"/>
      <c r="AJ70" s="427"/>
      <c r="AK70" s="427"/>
      <c r="AL70" s="427"/>
      <c r="AM70" s="427"/>
      <c r="AN70" s="427"/>
      <c r="AO70" s="427"/>
      <c r="AP70" s="427"/>
      <c r="AQ70" s="427"/>
      <c r="AR70" s="466"/>
      <c r="AS70" s="467"/>
      <c r="AT70" s="466"/>
      <c r="AU70" s="466"/>
      <c r="AV70" s="466"/>
      <c r="AW70" s="466"/>
      <c r="AX70" s="466"/>
      <c r="AY70" s="466"/>
      <c r="AZ70" s="466"/>
      <c r="BA70" s="466"/>
      <c r="BB70" s="466"/>
      <c r="BC70" s="466"/>
      <c r="BD70" s="466"/>
      <c r="BE70" s="466"/>
      <c r="BF70" s="466"/>
      <c r="BG70" s="466"/>
      <c r="BH70" s="466"/>
      <c r="BI70" s="466"/>
      <c r="BJ70" s="466"/>
      <c r="BK70" s="466"/>
    </row>
    <row r="71" spans="1:65" ht="21" customHeight="1" x14ac:dyDescent="0.25">
      <c r="A71" s="181"/>
      <c r="B71" s="185" t="s">
        <v>186</v>
      </c>
      <c r="C71" s="574">
        <v>71</v>
      </c>
      <c r="D71" s="574">
        <v>635</v>
      </c>
      <c r="E71" s="574">
        <v>138</v>
      </c>
      <c r="F71" s="574">
        <v>1870</v>
      </c>
      <c r="G71" s="574">
        <v>266</v>
      </c>
      <c r="H71" s="574">
        <v>4123</v>
      </c>
      <c r="I71" s="574">
        <v>352</v>
      </c>
      <c r="J71" s="574">
        <v>4824</v>
      </c>
      <c r="K71" s="574">
        <v>414</v>
      </c>
      <c r="L71" s="574">
        <v>1980</v>
      </c>
      <c r="M71" s="574">
        <v>248</v>
      </c>
      <c r="N71" s="574">
        <v>1929</v>
      </c>
      <c r="O71" s="574">
        <v>163</v>
      </c>
      <c r="P71" s="574">
        <v>635</v>
      </c>
      <c r="Q71" s="574">
        <v>214</v>
      </c>
      <c r="R71" s="574">
        <v>614</v>
      </c>
      <c r="S71" s="574">
        <v>0</v>
      </c>
      <c r="T71" s="574">
        <v>0</v>
      </c>
      <c r="U71" s="574">
        <f t="shared" si="1"/>
        <v>1866</v>
      </c>
      <c r="V71" s="187">
        <f t="shared" si="1"/>
        <v>16610</v>
      </c>
      <c r="W71" s="1"/>
      <c r="X71" s="189"/>
      <c r="Y71" s="467"/>
      <c r="Z71" s="427"/>
      <c r="AA71" s="427"/>
      <c r="AB71" s="427"/>
      <c r="AC71" s="427"/>
      <c r="AD71" s="427"/>
      <c r="AE71" s="427"/>
      <c r="AF71" s="427"/>
      <c r="AG71" s="427"/>
      <c r="AH71" s="427"/>
      <c r="AI71" s="427"/>
      <c r="AJ71" s="427"/>
      <c r="AK71" s="427"/>
      <c r="AL71" s="427"/>
      <c r="AM71" s="427"/>
      <c r="AN71" s="427"/>
      <c r="AO71" s="427"/>
      <c r="AP71" s="427"/>
      <c r="AQ71" s="427"/>
      <c r="AR71" s="466"/>
      <c r="AS71" s="467"/>
      <c r="AT71" s="466"/>
      <c r="AU71" s="466"/>
      <c r="AV71" s="466"/>
      <c r="AW71" s="466"/>
      <c r="AX71" s="466"/>
      <c r="AY71" s="466"/>
      <c r="AZ71" s="466"/>
      <c r="BA71" s="466"/>
      <c r="BB71" s="466"/>
      <c r="BC71" s="466"/>
      <c r="BD71" s="466"/>
      <c r="BE71" s="466"/>
      <c r="BF71" s="466"/>
      <c r="BG71" s="466"/>
      <c r="BH71" s="466"/>
      <c r="BI71" s="466"/>
      <c r="BJ71" s="466"/>
      <c r="BK71" s="466"/>
    </row>
    <row r="72" spans="1:65" ht="25.5" customHeight="1" x14ac:dyDescent="0.3">
      <c r="A72" s="181" t="s">
        <v>187</v>
      </c>
      <c r="B72" s="190" t="s">
        <v>188</v>
      </c>
      <c r="C72" s="191">
        <f>SUM(C73:C74)</f>
        <v>225</v>
      </c>
      <c r="D72" s="191">
        <f t="shared" ref="D72:T72" si="10">SUM(D73:D74)</f>
        <v>417</v>
      </c>
      <c r="E72" s="191">
        <f t="shared" si="10"/>
        <v>491</v>
      </c>
      <c r="F72" s="191">
        <f t="shared" si="10"/>
        <v>996</v>
      </c>
      <c r="G72" s="191">
        <f t="shared" si="10"/>
        <v>724</v>
      </c>
      <c r="H72" s="191">
        <f t="shared" si="10"/>
        <v>1212</v>
      </c>
      <c r="I72" s="191">
        <f t="shared" si="10"/>
        <v>1114</v>
      </c>
      <c r="J72" s="191">
        <f t="shared" si="10"/>
        <v>1290</v>
      </c>
      <c r="K72" s="191">
        <f t="shared" si="10"/>
        <v>593</v>
      </c>
      <c r="L72" s="191">
        <f t="shared" si="10"/>
        <v>695</v>
      </c>
      <c r="M72" s="191">
        <f t="shared" si="10"/>
        <v>179</v>
      </c>
      <c r="N72" s="191">
        <f t="shared" si="10"/>
        <v>284</v>
      </c>
      <c r="O72" s="191">
        <f t="shared" si="10"/>
        <v>581</v>
      </c>
      <c r="P72" s="191">
        <f t="shared" si="10"/>
        <v>715</v>
      </c>
      <c r="Q72" s="191">
        <f t="shared" si="10"/>
        <v>397</v>
      </c>
      <c r="R72" s="191">
        <f t="shared" si="10"/>
        <v>525</v>
      </c>
      <c r="S72" s="191">
        <f t="shared" si="10"/>
        <v>0</v>
      </c>
      <c r="T72" s="191">
        <f t="shared" si="10"/>
        <v>0</v>
      </c>
      <c r="U72" s="191">
        <f t="shared" si="1"/>
        <v>4304</v>
      </c>
      <c r="V72" s="192">
        <f t="shared" si="1"/>
        <v>6134</v>
      </c>
      <c r="W72" s="1"/>
      <c r="X72" s="165"/>
      <c r="Y72" s="468"/>
      <c r="Z72" s="427"/>
      <c r="AA72" s="427"/>
      <c r="AB72" s="427"/>
      <c r="AC72" s="427"/>
      <c r="AD72" s="427"/>
      <c r="AE72" s="427"/>
      <c r="AF72" s="427"/>
      <c r="AG72" s="427"/>
      <c r="AH72" s="427"/>
      <c r="AI72" s="427"/>
      <c r="AJ72" s="427"/>
      <c r="AK72" s="427"/>
      <c r="AL72" s="427"/>
      <c r="AM72" s="427"/>
      <c r="AN72" s="427"/>
      <c r="AO72" s="427"/>
      <c r="AP72" s="427"/>
      <c r="AQ72" s="427"/>
      <c r="AR72" s="466"/>
      <c r="AS72" s="468"/>
      <c r="AT72" s="466"/>
      <c r="AU72" s="466"/>
      <c r="AV72" s="466"/>
      <c r="AW72" s="466"/>
      <c r="AX72" s="466"/>
      <c r="AY72" s="466"/>
      <c r="AZ72" s="466"/>
      <c r="BA72" s="466"/>
      <c r="BB72" s="466"/>
      <c r="BC72" s="466"/>
      <c r="BD72" s="466"/>
      <c r="BE72" s="466"/>
      <c r="BF72" s="466"/>
      <c r="BG72" s="466"/>
      <c r="BH72" s="466"/>
      <c r="BI72" s="466"/>
      <c r="BJ72" s="466"/>
      <c r="BK72" s="466"/>
    </row>
    <row r="73" spans="1:65" s="323" customFormat="1" ht="21" customHeight="1" x14ac:dyDescent="0.25">
      <c r="A73" s="181"/>
      <c r="B73" s="185" t="s">
        <v>189</v>
      </c>
      <c r="C73" s="574">
        <v>107</v>
      </c>
      <c r="D73" s="574">
        <v>353</v>
      </c>
      <c r="E73" s="574">
        <v>288</v>
      </c>
      <c r="F73" s="574">
        <v>830</v>
      </c>
      <c r="G73" s="574">
        <v>434</v>
      </c>
      <c r="H73" s="574">
        <v>975</v>
      </c>
      <c r="I73" s="574">
        <v>626</v>
      </c>
      <c r="J73" s="574">
        <v>942</v>
      </c>
      <c r="K73" s="574">
        <v>454</v>
      </c>
      <c r="L73" s="574">
        <v>530</v>
      </c>
      <c r="M73" s="574">
        <v>160</v>
      </c>
      <c r="N73" s="574">
        <v>256</v>
      </c>
      <c r="O73" s="574">
        <v>581</v>
      </c>
      <c r="P73" s="574">
        <v>715</v>
      </c>
      <c r="Q73" s="574">
        <v>397</v>
      </c>
      <c r="R73" s="574">
        <v>525</v>
      </c>
      <c r="S73" s="574">
        <v>0</v>
      </c>
      <c r="T73" s="574">
        <v>0</v>
      </c>
      <c r="U73" s="574">
        <f t="shared" si="1"/>
        <v>3047</v>
      </c>
      <c r="V73" s="187">
        <f t="shared" si="1"/>
        <v>5126</v>
      </c>
      <c r="X73" s="189"/>
      <c r="Y73" s="467"/>
      <c r="Z73" s="427"/>
      <c r="AA73" s="427"/>
      <c r="AB73" s="427"/>
      <c r="AC73" s="427"/>
      <c r="AD73" s="427"/>
      <c r="AE73" s="427"/>
      <c r="AF73" s="427"/>
      <c r="AG73" s="427"/>
      <c r="AH73" s="427"/>
      <c r="AI73" s="427"/>
      <c r="AJ73" s="427"/>
      <c r="AK73" s="427"/>
      <c r="AL73" s="427"/>
      <c r="AM73" s="427"/>
      <c r="AN73" s="427"/>
      <c r="AO73" s="427"/>
      <c r="AP73" s="427"/>
      <c r="AQ73" s="427"/>
      <c r="AR73" s="464"/>
      <c r="AS73" s="467"/>
      <c r="AT73" s="466"/>
      <c r="AU73" s="466"/>
      <c r="AV73" s="466"/>
      <c r="AW73" s="466"/>
      <c r="AX73" s="466"/>
      <c r="AY73" s="466"/>
      <c r="AZ73" s="466"/>
      <c r="BA73" s="466"/>
      <c r="BB73" s="466"/>
      <c r="BC73" s="466"/>
      <c r="BD73" s="466"/>
      <c r="BE73" s="466"/>
      <c r="BF73" s="466"/>
      <c r="BG73" s="466"/>
      <c r="BH73" s="466"/>
      <c r="BI73" s="466"/>
      <c r="BJ73" s="466"/>
      <c r="BK73" s="466"/>
      <c r="BL73" s="464"/>
      <c r="BM73" s="464"/>
    </row>
    <row r="74" spans="1:65" s="323" customFormat="1" ht="21" customHeight="1" x14ac:dyDescent="0.25">
      <c r="A74" s="181"/>
      <c r="B74" s="185" t="s">
        <v>190</v>
      </c>
      <c r="C74" s="574">
        <v>118</v>
      </c>
      <c r="D74" s="574">
        <v>64</v>
      </c>
      <c r="E74" s="574">
        <v>203</v>
      </c>
      <c r="F74" s="574">
        <v>166</v>
      </c>
      <c r="G74" s="574">
        <v>290</v>
      </c>
      <c r="H74" s="574">
        <v>237</v>
      </c>
      <c r="I74" s="574">
        <v>488</v>
      </c>
      <c r="J74" s="574">
        <v>348</v>
      </c>
      <c r="K74" s="574">
        <v>139</v>
      </c>
      <c r="L74" s="574">
        <v>165</v>
      </c>
      <c r="M74" s="574">
        <v>19</v>
      </c>
      <c r="N74" s="574">
        <v>28</v>
      </c>
      <c r="O74" s="574">
        <v>0</v>
      </c>
      <c r="P74" s="574">
        <v>0</v>
      </c>
      <c r="Q74" s="574">
        <v>0</v>
      </c>
      <c r="R74" s="574">
        <v>0</v>
      </c>
      <c r="S74" s="574">
        <v>0</v>
      </c>
      <c r="T74" s="574">
        <v>0</v>
      </c>
      <c r="U74" s="574">
        <f t="shared" ref="U74:V80" si="11">C74+E74+G74+I74+K74+M74+O74+Q74+S74</f>
        <v>1257</v>
      </c>
      <c r="V74" s="187">
        <f t="shared" si="11"/>
        <v>1008</v>
      </c>
      <c r="X74" s="189"/>
      <c r="Y74" s="467"/>
      <c r="Z74" s="427"/>
      <c r="AA74" s="427"/>
      <c r="AB74" s="427"/>
      <c r="AC74" s="427"/>
      <c r="AD74" s="427"/>
      <c r="AE74" s="427"/>
      <c r="AF74" s="427"/>
      <c r="AG74" s="427"/>
      <c r="AH74" s="427"/>
      <c r="AI74" s="427"/>
      <c r="AJ74" s="427"/>
      <c r="AK74" s="427"/>
      <c r="AL74" s="427"/>
      <c r="AM74" s="427"/>
      <c r="AN74" s="427"/>
      <c r="AO74" s="427"/>
      <c r="AP74" s="427"/>
      <c r="AQ74" s="427"/>
      <c r="AR74" s="464"/>
      <c r="AS74" s="467"/>
      <c r="AT74" s="466"/>
      <c r="AU74" s="466"/>
      <c r="AV74" s="466"/>
      <c r="AW74" s="466"/>
      <c r="AX74" s="466"/>
      <c r="AY74" s="466"/>
      <c r="AZ74" s="466"/>
      <c r="BA74" s="466"/>
      <c r="BB74" s="466"/>
      <c r="BC74" s="466"/>
      <c r="BD74" s="466"/>
      <c r="BE74" s="466"/>
      <c r="BF74" s="466"/>
      <c r="BG74" s="466"/>
      <c r="BH74" s="466"/>
      <c r="BI74" s="466"/>
      <c r="BJ74" s="466"/>
      <c r="BK74" s="466"/>
      <c r="BL74" s="464"/>
      <c r="BM74" s="464"/>
    </row>
    <row r="75" spans="1:65" s="323" customFormat="1" ht="25.5" customHeight="1" x14ac:dyDescent="0.3">
      <c r="A75" s="181" t="s">
        <v>191</v>
      </c>
      <c r="B75" s="190" t="s">
        <v>192</v>
      </c>
      <c r="C75" s="191">
        <f>SUM(C76:C78)</f>
        <v>15</v>
      </c>
      <c r="D75" s="191">
        <f t="shared" ref="D75:T75" si="12">SUM(D76:D78)</f>
        <v>33</v>
      </c>
      <c r="E75" s="191">
        <f t="shared" si="12"/>
        <v>28</v>
      </c>
      <c r="F75" s="191">
        <f t="shared" si="12"/>
        <v>52</v>
      </c>
      <c r="G75" s="191">
        <f t="shared" si="12"/>
        <v>38</v>
      </c>
      <c r="H75" s="191">
        <f t="shared" si="12"/>
        <v>77</v>
      </c>
      <c r="I75" s="191">
        <f t="shared" si="12"/>
        <v>23</v>
      </c>
      <c r="J75" s="191">
        <f t="shared" si="12"/>
        <v>15</v>
      </c>
      <c r="K75" s="191">
        <f t="shared" si="12"/>
        <v>82</v>
      </c>
      <c r="L75" s="191">
        <f t="shared" si="12"/>
        <v>125</v>
      </c>
      <c r="M75" s="191">
        <f t="shared" si="12"/>
        <v>3</v>
      </c>
      <c r="N75" s="191">
        <f t="shared" si="12"/>
        <v>3</v>
      </c>
      <c r="O75" s="191">
        <f t="shared" si="12"/>
        <v>6</v>
      </c>
      <c r="P75" s="191">
        <f t="shared" si="12"/>
        <v>12</v>
      </c>
      <c r="Q75" s="191">
        <f t="shared" si="12"/>
        <v>0</v>
      </c>
      <c r="R75" s="191">
        <f t="shared" si="12"/>
        <v>0</v>
      </c>
      <c r="S75" s="191">
        <f t="shared" si="12"/>
        <v>0</v>
      </c>
      <c r="T75" s="191">
        <f t="shared" si="12"/>
        <v>0</v>
      </c>
      <c r="U75" s="191">
        <f t="shared" si="11"/>
        <v>195</v>
      </c>
      <c r="V75" s="192">
        <f t="shared" si="11"/>
        <v>317</v>
      </c>
      <c r="X75" s="113"/>
      <c r="Y75" s="468"/>
      <c r="Z75" s="427"/>
      <c r="AA75" s="427"/>
      <c r="AB75" s="427"/>
      <c r="AC75" s="427"/>
      <c r="AD75" s="427"/>
      <c r="AE75" s="427"/>
      <c r="AF75" s="427"/>
      <c r="AG75" s="427"/>
      <c r="AH75" s="427"/>
      <c r="AI75" s="427"/>
      <c r="AJ75" s="427"/>
      <c r="AK75" s="427"/>
      <c r="AL75" s="427"/>
      <c r="AM75" s="427"/>
      <c r="AN75" s="427"/>
      <c r="AO75" s="427"/>
      <c r="AP75" s="427"/>
      <c r="AQ75" s="427"/>
      <c r="AR75" s="466"/>
      <c r="AS75" s="468"/>
      <c r="AT75" s="466"/>
      <c r="AU75" s="466"/>
      <c r="AV75" s="466"/>
      <c r="AW75" s="466"/>
      <c r="AX75" s="466"/>
      <c r="AY75" s="466"/>
      <c r="AZ75" s="466"/>
      <c r="BA75" s="466"/>
      <c r="BB75" s="466"/>
      <c r="BC75" s="466"/>
      <c r="BD75" s="466"/>
      <c r="BE75" s="466"/>
      <c r="BF75" s="466"/>
      <c r="BG75" s="466"/>
      <c r="BH75" s="466"/>
      <c r="BI75" s="466"/>
      <c r="BJ75" s="466"/>
      <c r="BK75" s="466"/>
      <c r="BL75" s="464"/>
      <c r="BM75" s="464"/>
    </row>
    <row r="76" spans="1:65" s="338" customFormat="1" ht="21" customHeight="1" x14ac:dyDescent="0.25">
      <c r="A76" s="181"/>
      <c r="B76" s="185" t="s">
        <v>193</v>
      </c>
      <c r="C76" s="574">
        <v>14</v>
      </c>
      <c r="D76" s="574">
        <v>25</v>
      </c>
      <c r="E76" s="574">
        <v>16</v>
      </c>
      <c r="F76" s="574">
        <v>40</v>
      </c>
      <c r="G76" s="574">
        <v>16</v>
      </c>
      <c r="H76" s="574">
        <v>44</v>
      </c>
      <c r="I76" s="574">
        <v>0</v>
      </c>
      <c r="J76" s="574">
        <v>0</v>
      </c>
      <c r="K76" s="574">
        <v>65</v>
      </c>
      <c r="L76" s="574">
        <v>119</v>
      </c>
      <c r="M76" s="574">
        <v>0</v>
      </c>
      <c r="N76" s="574">
        <v>1</v>
      </c>
      <c r="O76" s="574">
        <v>6</v>
      </c>
      <c r="P76" s="574">
        <v>12</v>
      </c>
      <c r="Q76" s="574">
        <v>0</v>
      </c>
      <c r="R76" s="574">
        <v>0</v>
      </c>
      <c r="S76" s="574">
        <v>0</v>
      </c>
      <c r="T76" s="574">
        <v>0</v>
      </c>
      <c r="U76" s="574">
        <f t="shared" si="11"/>
        <v>117</v>
      </c>
      <c r="V76" s="187">
        <f t="shared" si="11"/>
        <v>241</v>
      </c>
      <c r="X76" s="189"/>
      <c r="Y76" s="467"/>
      <c r="Z76" s="427"/>
      <c r="AA76" s="427"/>
      <c r="AB76" s="427"/>
      <c r="AC76" s="427"/>
      <c r="AD76" s="427"/>
      <c r="AE76" s="427"/>
      <c r="AF76" s="427"/>
      <c r="AG76" s="427"/>
      <c r="AH76" s="427"/>
      <c r="AI76" s="427"/>
      <c r="AJ76" s="427"/>
      <c r="AK76" s="427"/>
      <c r="AL76" s="427"/>
      <c r="AM76" s="427"/>
      <c r="AN76" s="427"/>
      <c r="AO76" s="427"/>
      <c r="AP76" s="427"/>
      <c r="AQ76" s="427"/>
      <c r="AR76" s="469"/>
      <c r="AS76" s="467"/>
      <c r="AT76" s="466"/>
      <c r="AU76" s="466"/>
      <c r="AV76" s="466"/>
      <c r="AW76" s="466"/>
      <c r="AX76" s="466"/>
      <c r="AY76" s="466"/>
      <c r="AZ76" s="466"/>
      <c r="BA76" s="466"/>
      <c r="BB76" s="466"/>
      <c r="BC76" s="466"/>
      <c r="BD76" s="466"/>
      <c r="BE76" s="466"/>
      <c r="BF76" s="466"/>
      <c r="BG76" s="466"/>
      <c r="BH76" s="466"/>
      <c r="BI76" s="466"/>
      <c r="BJ76" s="466"/>
      <c r="BK76" s="466"/>
      <c r="BL76" s="469"/>
      <c r="BM76" s="469"/>
    </row>
    <row r="77" spans="1:65" s="132" customFormat="1" ht="21" customHeight="1" x14ac:dyDescent="0.3">
      <c r="A77" s="181"/>
      <c r="B77" s="185" t="s">
        <v>194</v>
      </c>
      <c r="C77" s="574">
        <v>0</v>
      </c>
      <c r="D77" s="574">
        <v>0</v>
      </c>
      <c r="E77" s="574">
        <v>0</v>
      </c>
      <c r="F77" s="574">
        <v>0</v>
      </c>
      <c r="G77" s="574">
        <v>0</v>
      </c>
      <c r="H77" s="574">
        <v>0</v>
      </c>
      <c r="I77" s="574">
        <v>0</v>
      </c>
      <c r="J77" s="574">
        <v>0</v>
      </c>
      <c r="K77" s="574">
        <v>0</v>
      </c>
      <c r="L77" s="574">
        <v>0</v>
      </c>
      <c r="M77" s="574">
        <v>0</v>
      </c>
      <c r="N77" s="574">
        <v>0</v>
      </c>
      <c r="O77" s="574">
        <v>0</v>
      </c>
      <c r="P77" s="574">
        <v>0</v>
      </c>
      <c r="Q77" s="574">
        <v>0</v>
      </c>
      <c r="R77" s="574">
        <v>0</v>
      </c>
      <c r="S77" s="574">
        <v>0</v>
      </c>
      <c r="T77" s="574">
        <v>0</v>
      </c>
      <c r="U77" s="574">
        <f t="shared" si="11"/>
        <v>0</v>
      </c>
      <c r="V77" s="187">
        <f t="shared" si="11"/>
        <v>0</v>
      </c>
      <c r="X77" s="189"/>
      <c r="Y77" s="467"/>
      <c r="Z77" s="427"/>
      <c r="AA77" s="427"/>
      <c r="AB77" s="427"/>
      <c r="AC77" s="427"/>
      <c r="AD77" s="427"/>
      <c r="AE77" s="427"/>
      <c r="AF77" s="427"/>
      <c r="AG77" s="427"/>
      <c r="AH77" s="427"/>
      <c r="AI77" s="427"/>
      <c r="AJ77" s="427"/>
      <c r="AK77" s="427"/>
      <c r="AL77" s="427"/>
      <c r="AM77" s="427"/>
      <c r="AN77" s="427"/>
      <c r="AO77" s="427"/>
      <c r="AP77" s="427"/>
      <c r="AQ77" s="427"/>
      <c r="AR77" s="470"/>
      <c r="AS77" s="467"/>
      <c r="AT77" s="466"/>
      <c r="AU77" s="466"/>
      <c r="AV77" s="466"/>
      <c r="AW77" s="466"/>
      <c r="AX77" s="466"/>
      <c r="AY77" s="466"/>
      <c r="AZ77" s="466"/>
      <c r="BA77" s="466"/>
      <c r="BB77" s="466"/>
      <c r="BC77" s="466"/>
      <c r="BD77" s="466"/>
      <c r="BE77" s="466"/>
      <c r="BF77" s="466"/>
      <c r="BG77" s="466"/>
      <c r="BH77" s="466"/>
      <c r="BI77" s="466"/>
      <c r="BJ77" s="466"/>
      <c r="BK77" s="466"/>
      <c r="BL77" s="470"/>
      <c r="BM77" s="470"/>
    </row>
    <row r="78" spans="1:65" ht="21" customHeight="1" x14ac:dyDescent="0.25">
      <c r="A78" s="181"/>
      <c r="B78" s="185" t="s">
        <v>195</v>
      </c>
      <c r="C78" s="574">
        <v>1</v>
      </c>
      <c r="D78" s="574">
        <v>8</v>
      </c>
      <c r="E78" s="574">
        <v>12</v>
      </c>
      <c r="F78" s="574">
        <v>12</v>
      </c>
      <c r="G78" s="574">
        <v>22</v>
      </c>
      <c r="H78" s="574">
        <v>33</v>
      </c>
      <c r="I78" s="574">
        <v>23</v>
      </c>
      <c r="J78" s="574">
        <v>15</v>
      </c>
      <c r="K78" s="574">
        <v>17</v>
      </c>
      <c r="L78" s="574">
        <v>6</v>
      </c>
      <c r="M78" s="574">
        <v>3</v>
      </c>
      <c r="N78" s="574">
        <v>2</v>
      </c>
      <c r="O78" s="574">
        <v>0</v>
      </c>
      <c r="P78" s="574">
        <v>0</v>
      </c>
      <c r="Q78" s="574">
        <v>0</v>
      </c>
      <c r="R78" s="574">
        <v>0</v>
      </c>
      <c r="S78" s="574">
        <v>0</v>
      </c>
      <c r="T78" s="574">
        <v>0</v>
      </c>
      <c r="U78" s="574">
        <f t="shared" si="11"/>
        <v>78</v>
      </c>
      <c r="V78" s="187">
        <f t="shared" si="11"/>
        <v>76</v>
      </c>
      <c r="W78" s="1"/>
      <c r="X78" s="189"/>
      <c r="Y78" s="467"/>
      <c r="Z78" s="427"/>
      <c r="AA78" s="427"/>
      <c r="AB78" s="427"/>
      <c r="AC78" s="427"/>
      <c r="AD78" s="427"/>
      <c r="AE78" s="427"/>
      <c r="AF78" s="427"/>
      <c r="AG78" s="427"/>
      <c r="AH78" s="427"/>
      <c r="AI78" s="427"/>
      <c r="AJ78" s="427"/>
      <c r="AK78" s="427"/>
      <c r="AL78" s="427"/>
      <c r="AM78" s="427"/>
      <c r="AN78" s="427"/>
      <c r="AO78" s="427"/>
      <c r="AP78" s="427"/>
      <c r="AQ78" s="427"/>
      <c r="AS78" s="467"/>
      <c r="AT78" s="466"/>
      <c r="AU78" s="466"/>
      <c r="AV78" s="466"/>
      <c r="AW78" s="466"/>
      <c r="AX78" s="466"/>
      <c r="AY78" s="466"/>
      <c r="AZ78" s="466"/>
      <c r="BA78" s="466"/>
      <c r="BB78" s="466"/>
      <c r="BC78" s="466"/>
      <c r="BD78" s="466"/>
      <c r="BE78" s="466"/>
      <c r="BF78" s="466"/>
      <c r="BG78" s="466"/>
      <c r="BH78" s="466"/>
      <c r="BI78" s="466"/>
      <c r="BJ78" s="466"/>
      <c r="BK78" s="466"/>
    </row>
    <row r="79" spans="1:65" ht="25.5" customHeight="1" x14ac:dyDescent="0.25">
      <c r="A79" s="181" t="s">
        <v>196</v>
      </c>
      <c r="B79" s="190" t="s">
        <v>197</v>
      </c>
      <c r="C79" s="191">
        <v>0</v>
      </c>
      <c r="D79" s="191">
        <v>1</v>
      </c>
      <c r="E79" s="191">
        <v>0</v>
      </c>
      <c r="F79" s="191">
        <v>0</v>
      </c>
      <c r="G79" s="191">
        <v>0</v>
      </c>
      <c r="H79" s="191">
        <v>0</v>
      </c>
      <c r="I79" s="191">
        <v>0</v>
      </c>
      <c r="J79" s="191">
        <v>0</v>
      </c>
      <c r="K79" s="191">
        <v>0</v>
      </c>
      <c r="L79" s="191">
        <v>0</v>
      </c>
      <c r="M79" s="191">
        <v>0</v>
      </c>
      <c r="N79" s="191">
        <v>0</v>
      </c>
      <c r="O79" s="191">
        <v>0</v>
      </c>
      <c r="P79" s="191">
        <v>0</v>
      </c>
      <c r="Q79" s="191">
        <v>0</v>
      </c>
      <c r="R79" s="191">
        <v>0</v>
      </c>
      <c r="S79" s="191">
        <v>0</v>
      </c>
      <c r="T79" s="191">
        <v>0</v>
      </c>
      <c r="U79" s="191">
        <f t="shared" si="11"/>
        <v>0</v>
      </c>
      <c r="V79" s="192">
        <f t="shared" si="11"/>
        <v>1</v>
      </c>
      <c r="X79" s="189"/>
      <c r="Y79" s="467"/>
      <c r="Z79" s="427"/>
      <c r="AA79" s="427"/>
      <c r="AB79" s="427"/>
      <c r="AC79" s="427"/>
      <c r="AD79" s="427"/>
      <c r="AE79" s="427"/>
      <c r="AF79" s="427"/>
      <c r="AG79" s="427"/>
      <c r="AH79" s="427"/>
      <c r="AI79" s="427"/>
      <c r="AJ79" s="427"/>
      <c r="AK79" s="427"/>
      <c r="AL79" s="427"/>
      <c r="AM79" s="427"/>
      <c r="AN79" s="427"/>
      <c r="AO79" s="427"/>
      <c r="AP79" s="427"/>
      <c r="AQ79" s="427"/>
      <c r="AS79" s="467"/>
      <c r="AT79" s="466"/>
      <c r="AU79" s="466"/>
      <c r="AV79" s="466"/>
      <c r="AW79" s="466"/>
      <c r="AX79" s="466"/>
      <c r="AY79" s="466"/>
      <c r="AZ79" s="466"/>
      <c r="BA79" s="466"/>
      <c r="BB79" s="466"/>
      <c r="BC79" s="466"/>
      <c r="BD79" s="466"/>
      <c r="BE79" s="466"/>
      <c r="BF79" s="466"/>
      <c r="BG79" s="466"/>
      <c r="BH79" s="466"/>
      <c r="BI79" s="466"/>
      <c r="BJ79" s="466"/>
      <c r="BK79" s="466"/>
    </row>
    <row r="80" spans="1:65" ht="25.5" customHeight="1" x14ac:dyDescent="0.25">
      <c r="A80" s="181" t="s">
        <v>198</v>
      </c>
      <c r="B80" s="190" t="s">
        <v>199</v>
      </c>
      <c r="C80" s="191">
        <v>92</v>
      </c>
      <c r="D80" s="191">
        <v>175</v>
      </c>
      <c r="E80" s="191">
        <v>130</v>
      </c>
      <c r="F80" s="191">
        <v>174</v>
      </c>
      <c r="G80" s="191">
        <v>242</v>
      </c>
      <c r="H80" s="191">
        <v>309</v>
      </c>
      <c r="I80" s="191">
        <v>393</v>
      </c>
      <c r="J80" s="191">
        <v>411</v>
      </c>
      <c r="K80" s="191">
        <v>127</v>
      </c>
      <c r="L80" s="191">
        <v>176</v>
      </c>
      <c r="M80" s="191">
        <v>67</v>
      </c>
      <c r="N80" s="191">
        <v>133</v>
      </c>
      <c r="O80" s="191">
        <v>52</v>
      </c>
      <c r="P80" s="191">
        <v>45</v>
      </c>
      <c r="Q80" s="191">
        <v>0</v>
      </c>
      <c r="R80" s="191">
        <v>0</v>
      </c>
      <c r="S80" s="191">
        <v>0</v>
      </c>
      <c r="T80" s="191">
        <v>0</v>
      </c>
      <c r="U80" s="191">
        <f t="shared" si="11"/>
        <v>1103</v>
      </c>
      <c r="V80" s="192">
        <f t="shared" si="11"/>
        <v>1423</v>
      </c>
      <c r="X80" s="189"/>
      <c r="Y80" s="467"/>
      <c r="Z80" s="427"/>
      <c r="AA80" s="427"/>
      <c r="AB80" s="427"/>
      <c r="AC80" s="427"/>
      <c r="AD80" s="427"/>
      <c r="AE80" s="427"/>
      <c r="AF80" s="427"/>
      <c r="AG80" s="427"/>
      <c r="AH80" s="427"/>
      <c r="AI80" s="427"/>
      <c r="AJ80" s="427"/>
      <c r="AK80" s="427"/>
      <c r="AL80" s="427"/>
      <c r="AM80" s="427"/>
      <c r="AN80" s="427"/>
      <c r="AO80" s="427"/>
      <c r="AP80" s="427"/>
      <c r="AQ80" s="427"/>
      <c r="AS80" s="467"/>
      <c r="AT80" s="466"/>
      <c r="AU80" s="466"/>
      <c r="AV80" s="466"/>
      <c r="AW80" s="466"/>
      <c r="AX80" s="466"/>
      <c r="AY80" s="466"/>
      <c r="AZ80" s="466"/>
      <c r="BA80" s="466"/>
      <c r="BB80" s="466"/>
      <c r="BC80" s="466"/>
      <c r="BD80" s="466"/>
      <c r="BE80" s="466"/>
      <c r="BF80" s="466"/>
      <c r="BG80" s="466"/>
      <c r="BH80" s="466"/>
      <c r="BI80" s="466"/>
      <c r="BJ80" s="466"/>
      <c r="BK80" s="466"/>
    </row>
    <row r="81" spans="1:65" ht="25.5" customHeight="1" thickBot="1" x14ac:dyDescent="0.3">
      <c r="A81" s="199" t="s">
        <v>9</v>
      </c>
      <c r="B81" s="200"/>
      <c r="C81" s="201">
        <f t="shared" ref="C81:T81" si="13">C80+C79+C75+C72+C68+C67+C66+C61+C55+C54+C53+C48+C47+C43+C39+C35+C34+C14+C13+C9+C38</f>
        <v>1815</v>
      </c>
      <c r="D81" s="201">
        <f t="shared" si="13"/>
        <v>4388</v>
      </c>
      <c r="E81" s="201">
        <f t="shared" si="13"/>
        <v>2753</v>
      </c>
      <c r="F81" s="201">
        <f t="shared" si="13"/>
        <v>8206</v>
      </c>
      <c r="G81" s="201">
        <f t="shared" si="13"/>
        <v>5894</v>
      </c>
      <c r="H81" s="201">
        <f t="shared" si="13"/>
        <v>18894</v>
      </c>
      <c r="I81" s="201">
        <f t="shared" si="13"/>
        <v>18660</v>
      </c>
      <c r="J81" s="201">
        <f t="shared" si="13"/>
        <v>55952</v>
      </c>
      <c r="K81" s="201">
        <f t="shared" si="13"/>
        <v>22373</v>
      </c>
      <c r="L81" s="201">
        <f t="shared" si="13"/>
        <v>46420</v>
      </c>
      <c r="M81" s="201">
        <f t="shared" si="13"/>
        <v>27272</v>
      </c>
      <c r="N81" s="201">
        <f t="shared" si="13"/>
        <v>54640</v>
      </c>
      <c r="O81" s="201">
        <f t="shared" si="13"/>
        <v>26257</v>
      </c>
      <c r="P81" s="201">
        <f t="shared" si="13"/>
        <v>37808</v>
      </c>
      <c r="Q81" s="201">
        <f t="shared" si="13"/>
        <v>16038</v>
      </c>
      <c r="R81" s="201">
        <f t="shared" si="13"/>
        <v>25439</v>
      </c>
      <c r="S81" s="201">
        <f t="shared" si="13"/>
        <v>35165</v>
      </c>
      <c r="T81" s="201">
        <f t="shared" si="13"/>
        <v>50165</v>
      </c>
      <c r="U81" s="201">
        <f>C81+E81+G81+I81+K81+M81+O81+Q81+S81</f>
        <v>156227</v>
      </c>
      <c r="V81" s="202">
        <f>D81+F81+H81+J81+L81+N81+P81+R81+T81</f>
        <v>301912</v>
      </c>
      <c r="W81" s="1"/>
      <c r="Y81" s="463"/>
      <c r="Z81" s="463"/>
      <c r="AA81" s="463"/>
      <c r="AB81" s="463"/>
      <c r="AC81" s="463"/>
      <c r="AD81" s="463"/>
      <c r="AE81" s="463"/>
      <c r="AF81" s="463"/>
      <c r="AG81" s="463"/>
      <c r="AH81" s="463"/>
      <c r="AJ81" s="467"/>
      <c r="AK81" s="467"/>
      <c r="AL81" s="467"/>
      <c r="AM81" s="467"/>
      <c r="AN81" s="467"/>
      <c r="AO81" s="467"/>
      <c r="AP81" s="467"/>
      <c r="AQ81" s="467"/>
    </row>
    <row r="82" spans="1:65" x14ac:dyDescent="0.25">
      <c r="V82" s="406"/>
      <c r="W82" s="1"/>
      <c r="Y82" s="463"/>
      <c r="Z82" s="463"/>
      <c r="AA82" s="463"/>
      <c r="AB82" s="463"/>
      <c r="AC82" s="463"/>
      <c r="AD82" s="463"/>
      <c r="AE82" s="463"/>
      <c r="AF82" s="463"/>
      <c r="AG82" s="463"/>
      <c r="AH82" s="463"/>
      <c r="AJ82" s="467"/>
      <c r="AK82" s="467"/>
      <c r="AL82" s="467"/>
      <c r="AM82" s="467"/>
      <c r="AN82" s="467"/>
      <c r="AO82" s="467"/>
      <c r="AP82" s="467"/>
      <c r="AQ82" s="467"/>
    </row>
    <row r="83" spans="1:65" hidden="1" x14ac:dyDescent="0.25">
      <c r="A83" s="342" t="s">
        <v>266</v>
      </c>
      <c r="B83" s="343" t="s">
        <v>268</v>
      </c>
      <c r="C83" s="136" t="s">
        <v>265</v>
      </c>
      <c r="D83" s="136" t="s">
        <v>265</v>
      </c>
      <c r="E83" s="136" t="s">
        <v>268</v>
      </c>
      <c r="F83" s="136" t="s">
        <v>268</v>
      </c>
      <c r="G83" s="136" t="s">
        <v>271</v>
      </c>
      <c r="H83" s="136" t="s">
        <v>271</v>
      </c>
      <c r="I83" s="136" t="s">
        <v>272</v>
      </c>
      <c r="J83" s="136" t="s">
        <v>272</v>
      </c>
      <c r="K83" s="136" t="s">
        <v>273</v>
      </c>
      <c r="L83" s="136" t="s">
        <v>273</v>
      </c>
      <c r="M83" s="136" t="s">
        <v>274</v>
      </c>
      <c r="N83" s="136" t="s">
        <v>274</v>
      </c>
      <c r="O83" s="136" t="s">
        <v>275</v>
      </c>
      <c r="P83" s="136" t="s">
        <v>275</v>
      </c>
      <c r="Q83" s="136" t="s">
        <v>276</v>
      </c>
      <c r="R83" s="136" t="s">
        <v>276</v>
      </c>
      <c r="S83" s="136" t="s">
        <v>277</v>
      </c>
      <c r="T83" s="136" t="s">
        <v>277</v>
      </c>
      <c r="V83" s="406"/>
      <c r="W83" s="1"/>
      <c r="Y83" s="463"/>
      <c r="Z83" s="463"/>
      <c r="AA83" s="463"/>
      <c r="AB83" s="463"/>
      <c r="AC83" s="463"/>
      <c r="AD83" s="463"/>
      <c r="AE83" s="463"/>
      <c r="AF83" s="463"/>
      <c r="AG83" s="463"/>
      <c r="AH83" s="463"/>
      <c r="AJ83" s="467"/>
      <c r="AK83" s="467"/>
      <c r="AL83" s="467"/>
      <c r="AM83" s="467"/>
      <c r="AN83" s="467"/>
      <c r="AO83" s="467"/>
      <c r="AP83" s="467"/>
      <c r="AQ83" s="467"/>
    </row>
    <row r="84" spans="1:65" s="369" customFormat="1" hidden="1" x14ac:dyDescent="0.25">
      <c r="A84" s="342"/>
      <c r="B84" s="494"/>
      <c r="C84" s="492" t="s">
        <v>266</v>
      </c>
      <c r="D84" s="492" t="s">
        <v>267</v>
      </c>
      <c r="E84" s="492" t="s">
        <v>266</v>
      </c>
      <c r="F84" s="492" t="s">
        <v>267</v>
      </c>
      <c r="G84" s="492" t="s">
        <v>266</v>
      </c>
      <c r="H84" s="492" t="s">
        <v>267</v>
      </c>
      <c r="I84" s="492" t="s">
        <v>266</v>
      </c>
      <c r="J84" s="492" t="s">
        <v>267</v>
      </c>
      <c r="K84" s="492" t="s">
        <v>266</v>
      </c>
      <c r="L84" s="492" t="s">
        <v>267</v>
      </c>
      <c r="M84" s="492" t="s">
        <v>266</v>
      </c>
      <c r="N84" s="492" t="s">
        <v>267</v>
      </c>
      <c r="O84" s="492" t="s">
        <v>266</v>
      </c>
      <c r="P84" s="492" t="s">
        <v>267</v>
      </c>
      <c r="Q84" s="492" t="s">
        <v>266</v>
      </c>
      <c r="R84" s="492" t="s">
        <v>267</v>
      </c>
      <c r="S84" s="492" t="s">
        <v>266</v>
      </c>
      <c r="T84" s="495" t="s">
        <v>267</v>
      </c>
      <c r="U84" s="492"/>
      <c r="V84" s="555"/>
      <c r="Y84" s="496"/>
      <c r="Z84" s="496"/>
      <c r="AA84" s="496"/>
      <c r="AB84" s="496"/>
      <c r="AC84" s="496"/>
      <c r="AD84" s="496"/>
      <c r="AE84" s="496"/>
      <c r="AF84" s="496"/>
      <c r="AG84" s="496"/>
      <c r="AH84" s="496"/>
      <c r="AI84" s="496"/>
      <c r="AJ84" s="497"/>
      <c r="AK84" s="497"/>
      <c r="AL84" s="497"/>
      <c r="AM84" s="497"/>
      <c r="AN84" s="497"/>
      <c r="AO84" s="497"/>
      <c r="AP84" s="497"/>
      <c r="AQ84" s="497"/>
      <c r="AR84" s="496"/>
      <c r="AS84" s="496"/>
      <c r="AT84" s="496"/>
      <c r="AU84" s="496"/>
      <c r="AV84" s="496"/>
      <c r="AW84" s="496"/>
      <c r="AX84" s="496"/>
      <c r="AY84" s="496"/>
      <c r="AZ84" s="496"/>
      <c r="BA84" s="496"/>
      <c r="BB84" s="496"/>
      <c r="BC84" s="496"/>
      <c r="BD84" s="496"/>
      <c r="BE84" s="496"/>
      <c r="BF84" s="496"/>
      <c r="BG84" s="496"/>
      <c r="BH84" s="496"/>
      <c r="BI84" s="496"/>
      <c r="BJ84" s="496"/>
      <c r="BK84" s="496"/>
      <c r="BL84" s="496"/>
      <c r="BM84" s="496"/>
    </row>
    <row r="85" spans="1:65" x14ac:dyDescent="0.25">
      <c r="V85" s="555"/>
      <c r="W85" s="1"/>
      <c r="Y85" s="463"/>
      <c r="Z85" s="463"/>
      <c r="AA85" s="463"/>
      <c r="AB85" s="463"/>
      <c r="AC85" s="463"/>
      <c r="AD85" s="463"/>
      <c r="AE85" s="463"/>
      <c r="AF85" s="463"/>
      <c r="AG85" s="463"/>
      <c r="AH85" s="463"/>
      <c r="AJ85" s="467"/>
      <c r="AK85" s="467"/>
      <c r="AL85" s="467"/>
      <c r="AM85" s="467"/>
      <c r="AN85" s="467"/>
      <c r="AO85" s="467"/>
      <c r="AP85" s="467"/>
      <c r="AQ85" s="467"/>
    </row>
    <row r="86" spans="1:65" x14ac:dyDescent="0.25">
      <c r="W86" s="1"/>
      <c r="Y86" s="463"/>
      <c r="Z86" s="463"/>
      <c r="AA86" s="463"/>
      <c r="AB86" s="463"/>
      <c r="AC86" s="463"/>
      <c r="AD86" s="463"/>
      <c r="AE86" s="463"/>
      <c r="AF86" s="463"/>
      <c r="AG86" s="463"/>
      <c r="AH86" s="463"/>
      <c r="AJ86" s="467"/>
      <c r="AK86" s="467"/>
      <c r="AL86" s="467"/>
      <c r="AM86" s="467"/>
      <c r="AN86" s="467"/>
      <c r="AO86" s="467"/>
      <c r="AP86" s="467"/>
      <c r="AQ86" s="467"/>
    </row>
    <row r="87" spans="1:65" x14ac:dyDescent="0.25">
      <c r="AJ87" s="467"/>
      <c r="AK87" s="467"/>
      <c r="AL87" s="467"/>
      <c r="AM87" s="467"/>
      <c r="AN87" s="467"/>
      <c r="AO87" s="467"/>
      <c r="AP87" s="467"/>
      <c r="AQ87" s="467"/>
    </row>
    <row r="88" spans="1:65" x14ac:dyDescent="0.25">
      <c r="AJ88" s="467"/>
      <c r="AK88" s="467"/>
      <c r="AL88" s="467"/>
      <c r="AM88" s="467"/>
      <c r="AN88" s="467"/>
      <c r="AO88" s="467"/>
      <c r="AP88" s="467"/>
      <c r="AQ88" s="467"/>
    </row>
    <row r="89" spans="1:65" x14ac:dyDescent="0.25">
      <c r="AJ89" s="467"/>
      <c r="AK89" s="467"/>
      <c r="AL89" s="467"/>
      <c r="AM89" s="467"/>
      <c r="AN89" s="467"/>
      <c r="AO89" s="467"/>
      <c r="AP89" s="467"/>
      <c r="AQ89" s="467"/>
    </row>
    <row r="90" spans="1:65" x14ac:dyDescent="0.25">
      <c r="AJ90" s="467"/>
      <c r="AK90" s="467"/>
      <c r="AL90" s="467"/>
      <c r="AM90" s="467"/>
      <c r="AN90" s="467"/>
      <c r="AO90" s="467"/>
      <c r="AP90" s="467"/>
      <c r="AQ90" s="467"/>
    </row>
    <row r="91" spans="1:65" x14ac:dyDescent="0.25">
      <c r="AJ91" s="467"/>
      <c r="AK91" s="467"/>
      <c r="AL91" s="467"/>
      <c r="AM91" s="467"/>
      <c r="AN91" s="467"/>
      <c r="AO91" s="467"/>
      <c r="AP91" s="467"/>
      <c r="AQ91" s="467"/>
    </row>
    <row r="92" spans="1:65" x14ac:dyDescent="0.25">
      <c r="AJ92" s="467"/>
      <c r="AK92" s="467"/>
      <c r="AL92" s="467"/>
      <c r="AM92" s="467"/>
      <c r="AN92" s="467"/>
      <c r="AO92" s="467"/>
      <c r="AP92" s="467"/>
      <c r="AQ92" s="467"/>
    </row>
    <row r="93" spans="1:65" x14ac:dyDescent="0.25">
      <c r="AJ93" s="467"/>
      <c r="AK93" s="467"/>
      <c r="AL93" s="467"/>
      <c r="AM93" s="467"/>
      <c r="AN93" s="467"/>
      <c r="AO93" s="467"/>
      <c r="AP93" s="467"/>
      <c r="AQ93" s="467"/>
    </row>
    <row r="94" spans="1:65" x14ac:dyDescent="0.25">
      <c r="AJ94" s="467"/>
      <c r="AK94" s="467"/>
      <c r="AL94" s="467"/>
      <c r="AM94" s="467"/>
      <c r="AN94" s="467"/>
      <c r="AO94" s="467"/>
      <c r="AP94" s="467"/>
      <c r="AQ94" s="467"/>
    </row>
    <row r="95" spans="1:65" x14ac:dyDescent="0.25">
      <c r="AJ95" s="467"/>
      <c r="AK95" s="467"/>
      <c r="AL95" s="467"/>
      <c r="AM95" s="467"/>
      <c r="AN95" s="467"/>
      <c r="AO95" s="467"/>
      <c r="AP95" s="467"/>
      <c r="AQ95" s="467"/>
    </row>
    <row r="96" spans="1:65" x14ac:dyDescent="0.25">
      <c r="AJ96" s="467"/>
      <c r="AK96" s="467"/>
      <c r="AL96" s="467"/>
      <c r="AM96" s="467"/>
      <c r="AN96" s="467"/>
      <c r="AO96" s="467"/>
      <c r="AP96" s="467"/>
      <c r="AQ96" s="467"/>
    </row>
    <row r="97" spans="36:43" x14ac:dyDescent="0.25">
      <c r="AJ97" s="467"/>
      <c r="AK97" s="467"/>
      <c r="AL97" s="467"/>
      <c r="AM97" s="467"/>
      <c r="AN97" s="467"/>
      <c r="AO97" s="467"/>
      <c r="AP97" s="467"/>
      <c r="AQ97" s="467"/>
    </row>
  </sheetData>
  <mergeCells count="16"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I7:J7"/>
    <mergeCell ref="K7:L7"/>
    <mergeCell ref="M7:N7"/>
    <mergeCell ref="O7:P7"/>
    <mergeCell ref="Q7:R7"/>
  </mergeCells>
  <printOptions horizontalCentered="1"/>
  <pageMargins left="0.39370078740157483" right="0.39370078740157483" top="0.78740157480314965" bottom="0.70866141732283472" header="0.31496062992125984" footer="0.31496062992125984"/>
  <pageSetup paperSize="9" scale="50" fitToHeight="2" orientation="landscape" horizontalDpi="4294967292" verticalDpi="4294967292" r:id="rId1"/>
  <headerFooter alignWithMargins="0"/>
  <rowBreaks count="1" manualBreakCount="1">
    <brk id="42" max="21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BL97"/>
  <sheetViews>
    <sheetView view="pageBreakPreview" zoomScale="75" zoomScaleNormal="75" zoomScaleSheetLayoutView="75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63.6640625" style="343" customWidth="1"/>
    <col min="3" max="20" width="9.6640625" style="136" customWidth="1"/>
    <col min="21" max="22" width="10.33203125" style="136" customWidth="1"/>
    <col min="23" max="24" width="26.33203125" style="136" customWidth="1"/>
    <col min="25" max="25" width="4.88671875" style="406" customWidth="1"/>
    <col min="26" max="26" width="7.5546875" style="406" customWidth="1"/>
    <col min="27" max="27" width="7.33203125" style="406" customWidth="1"/>
    <col min="28" max="28" width="5.33203125" style="406" customWidth="1"/>
    <col min="29" max="29" width="7.33203125" style="406" customWidth="1"/>
    <col min="30" max="30" width="5.33203125" style="406" customWidth="1"/>
    <col min="31" max="31" width="7.33203125" style="406" customWidth="1"/>
    <col min="32" max="32" width="5.33203125" style="406" customWidth="1"/>
    <col min="33" max="33" width="7.33203125" style="406" customWidth="1"/>
    <col min="34" max="34" width="5.33203125" style="406" customWidth="1"/>
    <col min="35" max="35" width="7.33203125" style="463" customWidth="1"/>
    <col min="36" max="36" width="6.33203125" style="463" customWidth="1"/>
    <col min="37" max="37" width="7.33203125" style="463" customWidth="1"/>
    <col min="38" max="38" width="6.33203125" style="463" customWidth="1"/>
    <col min="39" max="39" width="7.33203125" style="463" customWidth="1"/>
    <col min="40" max="40" width="6.33203125" style="463" customWidth="1"/>
    <col min="41" max="41" width="7.33203125" style="463" customWidth="1"/>
    <col min="42" max="42" width="6.33203125" style="463" customWidth="1"/>
    <col min="43" max="43" width="7.33203125" style="463" customWidth="1"/>
    <col min="44" max="44" width="14.6640625" style="463" customWidth="1"/>
    <col min="45" max="45" width="4.88671875" style="463" customWidth="1"/>
    <col min="46" max="46" width="9.109375" style="463" customWidth="1"/>
    <col min="47" max="47" width="7.33203125" style="463" customWidth="1"/>
    <col min="48" max="48" width="5.33203125" style="463" customWidth="1"/>
    <col min="49" max="49" width="7.33203125" style="463" customWidth="1"/>
    <col min="50" max="50" width="5.33203125" style="463" customWidth="1"/>
    <col min="51" max="51" width="7.33203125" style="463" customWidth="1"/>
    <col min="52" max="52" width="5.33203125" style="463" customWidth="1"/>
    <col min="53" max="53" width="7.33203125" style="463" customWidth="1"/>
    <col min="54" max="54" width="5.33203125" style="463" customWidth="1"/>
    <col min="55" max="55" width="7.33203125" style="463" customWidth="1"/>
    <col min="56" max="56" width="5.33203125" style="463" customWidth="1"/>
    <col min="57" max="57" width="7.33203125" style="463" customWidth="1"/>
    <col min="58" max="58" width="5.33203125" style="463" customWidth="1"/>
    <col min="59" max="59" width="7.33203125" style="463" customWidth="1"/>
    <col min="60" max="60" width="5.33203125" style="463" customWidth="1"/>
    <col min="61" max="61" width="7.33203125" style="463" customWidth="1"/>
    <col min="62" max="62" width="5.33203125" style="463" customWidth="1"/>
    <col min="63" max="63" width="7.33203125" style="463" customWidth="1"/>
    <col min="64" max="64" width="26.33203125" style="463" customWidth="1"/>
    <col min="65" max="65" width="26.33203125" style="1" customWidth="1"/>
    <col min="66" max="16384" width="26.33203125" style="1"/>
  </cols>
  <sheetData>
    <row r="1" spans="1:64" s="344" customFormat="1" ht="33" customHeight="1" x14ac:dyDescent="0.25">
      <c r="A1" s="781" t="str">
        <f>"Indeling van de werknemers op "&amp;Feuil1!A7&amp;" "&amp;Feuil1!A8&amp;" naar activiteitstak en naar dimensieklasse van de vestigingseenheden"</f>
        <v>Indeling van de werknemers op 31 december 2023 naar activiteitstak en naar dimensieklasse van de vestigingseenheden</v>
      </c>
      <c r="B1" s="782"/>
      <c r="C1" s="782"/>
      <c r="D1" s="782"/>
      <c r="E1" s="782"/>
      <c r="F1" s="782"/>
      <c r="G1" s="782"/>
      <c r="H1" s="782"/>
      <c r="I1" s="782"/>
      <c r="J1" s="782"/>
      <c r="K1" s="782"/>
      <c r="L1" s="782"/>
      <c r="M1" s="782"/>
      <c r="N1" s="782"/>
      <c r="O1" s="782"/>
      <c r="P1" s="782"/>
      <c r="Q1" s="782"/>
      <c r="R1" s="782"/>
      <c r="S1" s="782"/>
      <c r="T1" s="782"/>
      <c r="U1" s="782"/>
      <c r="V1" s="782"/>
      <c r="Y1" s="487"/>
      <c r="Z1" s="487"/>
      <c r="AA1" s="487"/>
      <c r="AB1" s="487"/>
      <c r="AC1" s="487"/>
      <c r="AD1" s="487"/>
      <c r="AE1" s="487"/>
      <c r="AF1" s="487"/>
      <c r="AG1" s="487"/>
      <c r="AH1" s="487"/>
      <c r="AI1" s="487"/>
      <c r="AJ1" s="487"/>
      <c r="AK1" s="487"/>
      <c r="AL1" s="487"/>
      <c r="AM1" s="487"/>
      <c r="AN1" s="487"/>
      <c r="AO1" s="487"/>
      <c r="AP1" s="487"/>
      <c r="AQ1" s="487"/>
      <c r="AR1" s="487"/>
      <c r="AS1" s="487"/>
      <c r="AT1" s="487"/>
      <c r="AU1" s="487"/>
      <c r="AV1" s="487"/>
      <c r="AW1" s="487"/>
      <c r="AX1" s="487"/>
      <c r="AY1" s="487"/>
      <c r="AZ1" s="487"/>
      <c r="BA1" s="487"/>
      <c r="BB1" s="487"/>
      <c r="BC1" s="487"/>
      <c r="BD1" s="487"/>
      <c r="BE1" s="487"/>
      <c r="BF1" s="487"/>
      <c r="BG1" s="487"/>
      <c r="BH1" s="487"/>
      <c r="BI1" s="487"/>
      <c r="BJ1" s="487"/>
      <c r="BK1" s="487"/>
      <c r="BL1" s="487"/>
    </row>
    <row r="2" spans="1:64" s="345" customFormat="1" ht="21.9" customHeight="1" x14ac:dyDescent="0.25">
      <c r="A2" s="783" t="s">
        <v>11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784"/>
      <c r="Y2" s="488"/>
      <c r="Z2" s="488"/>
      <c r="AA2" s="488"/>
      <c r="AB2" s="488"/>
      <c r="AC2" s="488"/>
      <c r="AD2" s="488"/>
      <c r="AE2" s="488"/>
      <c r="AF2" s="488"/>
      <c r="AG2" s="488"/>
      <c r="AH2" s="488"/>
      <c r="AI2" s="488"/>
      <c r="AJ2" s="488"/>
      <c r="AK2" s="488"/>
      <c r="AL2" s="488"/>
      <c r="AM2" s="488"/>
      <c r="AN2" s="488"/>
      <c r="AO2" s="488"/>
      <c r="AP2" s="488"/>
      <c r="AQ2" s="488"/>
      <c r="AR2" s="488"/>
      <c r="AS2" s="488"/>
      <c r="AT2" s="488"/>
      <c r="AU2" s="488"/>
      <c r="AV2" s="488"/>
      <c r="AW2" s="488"/>
      <c r="AX2" s="488"/>
      <c r="AY2" s="488"/>
      <c r="AZ2" s="488"/>
      <c r="BA2" s="488"/>
      <c r="BB2" s="488"/>
      <c r="BC2" s="488"/>
      <c r="BD2" s="488"/>
      <c r="BE2" s="488"/>
      <c r="BF2" s="488"/>
      <c r="BG2" s="488"/>
      <c r="BH2" s="488"/>
      <c r="BI2" s="488"/>
      <c r="BJ2" s="488"/>
      <c r="BK2" s="488"/>
      <c r="BL2" s="488"/>
    </row>
    <row r="3" spans="1:64" s="345" customFormat="1" ht="21.9" customHeight="1" x14ac:dyDescent="0.25">
      <c r="A3" s="783" t="s">
        <v>5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Y3" s="488"/>
      <c r="Z3" s="488"/>
      <c r="AA3" s="488"/>
      <c r="AB3" s="488"/>
      <c r="AC3" s="488"/>
      <c r="AD3" s="488"/>
      <c r="AE3" s="488"/>
      <c r="AF3" s="488"/>
      <c r="AG3" s="488"/>
      <c r="AH3" s="488"/>
      <c r="AI3" s="488"/>
      <c r="AJ3" s="488"/>
      <c r="AK3" s="488"/>
      <c r="AL3" s="488"/>
      <c r="AM3" s="488"/>
      <c r="AN3" s="488"/>
      <c r="AO3" s="488"/>
      <c r="AP3" s="488"/>
      <c r="AQ3" s="488"/>
      <c r="AR3" s="488"/>
      <c r="AS3" s="488"/>
      <c r="AT3" s="488"/>
      <c r="AU3" s="488"/>
      <c r="AV3" s="488"/>
      <c r="AW3" s="488"/>
      <c r="AX3" s="488"/>
      <c r="AY3" s="488"/>
      <c r="AZ3" s="488"/>
      <c r="BA3" s="488"/>
      <c r="BB3" s="488"/>
      <c r="BC3" s="488"/>
      <c r="BD3" s="488"/>
      <c r="BE3" s="488"/>
      <c r="BF3" s="488"/>
      <c r="BG3" s="488"/>
      <c r="BH3" s="488"/>
      <c r="BI3" s="488"/>
      <c r="BJ3" s="488"/>
      <c r="BK3" s="488"/>
      <c r="BL3" s="488"/>
    </row>
    <row r="4" spans="1:64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V4" s="315"/>
      <c r="Y4" s="462"/>
      <c r="Z4" s="462"/>
      <c r="AA4" s="462"/>
      <c r="AB4" s="462"/>
      <c r="AC4" s="462"/>
      <c r="AD4" s="462"/>
      <c r="AE4" s="462"/>
      <c r="AF4" s="462"/>
      <c r="AG4" s="462"/>
      <c r="AH4" s="462"/>
      <c r="AI4" s="462"/>
      <c r="AJ4" s="462"/>
      <c r="AK4" s="462"/>
      <c r="AL4" s="462"/>
      <c r="AM4" s="462"/>
      <c r="AN4" s="462"/>
      <c r="AO4" s="462"/>
      <c r="AP4" s="462"/>
      <c r="AQ4" s="462"/>
      <c r="AR4" s="462"/>
      <c r="AS4" s="462"/>
      <c r="AT4" s="462"/>
      <c r="AU4" s="462"/>
      <c r="AV4" s="462"/>
      <c r="AW4" s="462"/>
      <c r="AX4" s="462"/>
      <c r="AY4" s="462"/>
      <c r="AZ4" s="462"/>
      <c r="BA4" s="462"/>
      <c r="BB4" s="462"/>
      <c r="BC4" s="462"/>
      <c r="BD4" s="462"/>
      <c r="BE4" s="462"/>
      <c r="BF4" s="462"/>
      <c r="BG4" s="462"/>
      <c r="BH4" s="462"/>
      <c r="BI4" s="462"/>
      <c r="BJ4" s="462"/>
      <c r="BK4" s="462"/>
      <c r="BL4" s="462"/>
    </row>
    <row r="5" spans="1:64" s="313" customFormat="1" ht="18.899999999999999" customHeight="1" thickBot="1" x14ac:dyDescent="0.35">
      <c r="A5" s="768" t="s">
        <v>250</v>
      </c>
      <c r="B5" s="769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V5" s="317"/>
      <c r="Y5" s="462"/>
      <c r="Z5" s="462"/>
      <c r="AA5" s="462"/>
      <c r="AB5" s="462"/>
      <c r="AC5" s="462"/>
      <c r="AD5" s="462"/>
      <c r="AE5" s="462"/>
      <c r="AF5" s="462"/>
      <c r="AG5" s="462"/>
      <c r="AH5" s="462"/>
      <c r="AI5" s="462"/>
      <c r="AJ5" s="462"/>
      <c r="AK5" s="462"/>
      <c r="AL5" s="462"/>
      <c r="AM5" s="462"/>
      <c r="AN5" s="462"/>
      <c r="AO5" s="462"/>
      <c r="AP5" s="462"/>
      <c r="AQ5" s="462"/>
      <c r="AR5" s="462"/>
      <c r="AS5" s="462"/>
      <c r="AT5" s="462"/>
      <c r="AU5" s="462"/>
      <c r="AV5" s="462"/>
      <c r="AW5" s="462"/>
      <c r="AX5" s="462"/>
      <c r="AY5" s="462"/>
      <c r="AZ5" s="462"/>
      <c r="BA5" s="462"/>
      <c r="BB5" s="462"/>
      <c r="BC5" s="462"/>
      <c r="BD5" s="462"/>
      <c r="BE5" s="462"/>
      <c r="BF5" s="462"/>
      <c r="BG5" s="462"/>
      <c r="BH5" s="462"/>
      <c r="BI5" s="462"/>
      <c r="BJ5" s="462"/>
      <c r="BK5" s="462"/>
      <c r="BL5" s="462"/>
    </row>
    <row r="6" spans="1:64" s="313" customFormat="1" ht="27.9" customHeight="1" x14ac:dyDescent="0.3">
      <c r="A6" s="785" t="s">
        <v>106</v>
      </c>
      <c r="B6" s="786"/>
      <c r="C6" s="791" t="s">
        <v>243</v>
      </c>
      <c r="D6" s="792"/>
      <c r="E6" s="793"/>
      <c r="F6" s="793"/>
      <c r="G6" s="793"/>
      <c r="H6" s="793"/>
      <c r="I6" s="793"/>
      <c r="J6" s="793"/>
      <c r="K6" s="793"/>
      <c r="L6" s="793"/>
      <c r="M6" s="793"/>
      <c r="N6" s="793"/>
      <c r="O6" s="793"/>
      <c r="P6" s="793"/>
      <c r="Q6" s="793"/>
      <c r="R6" s="793"/>
      <c r="S6" s="793"/>
      <c r="T6" s="794"/>
      <c r="U6" s="791" t="s">
        <v>9</v>
      </c>
      <c r="V6" s="795"/>
      <c r="Y6" s="462"/>
      <c r="Z6" s="462"/>
      <c r="AA6" s="462"/>
      <c r="AB6" s="462"/>
      <c r="AC6" s="462"/>
      <c r="AD6" s="462"/>
      <c r="AE6" s="462"/>
      <c r="AF6" s="462"/>
      <c r="AG6" s="462"/>
      <c r="AH6" s="462"/>
      <c r="AI6" s="462"/>
      <c r="AJ6" s="462"/>
      <c r="AK6" s="462"/>
      <c r="AL6" s="462"/>
      <c r="AM6" s="462"/>
      <c r="AN6" s="462"/>
      <c r="AO6" s="462"/>
      <c r="AP6" s="462"/>
      <c r="AQ6" s="462"/>
      <c r="AR6" s="462"/>
      <c r="AS6" s="462"/>
      <c r="AT6" s="462"/>
      <c r="AU6" s="462"/>
      <c r="AV6" s="462"/>
      <c r="AW6" s="462"/>
      <c r="AX6" s="462"/>
      <c r="AY6" s="462"/>
      <c r="AZ6" s="462"/>
      <c r="BA6" s="462"/>
      <c r="BB6" s="462"/>
      <c r="BC6" s="462"/>
      <c r="BD6" s="462"/>
      <c r="BE6" s="462"/>
      <c r="BF6" s="462"/>
      <c r="BG6" s="462"/>
      <c r="BH6" s="462"/>
      <c r="BI6" s="462"/>
      <c r="BJ6" s="462"/>
      <c r="BK6" s="462"/>
      <c r="BL6" s="462"/>
    </row>
    <row r="7" spans="1:64" ht="45" customHeight="1" x14ac:dyDescent="0.25">
      <c r="A7" s="787"/>
      <c r="B7" s="788"/>
      <c r="C7" s="798" t="s">
        <v>18</v>
      </c>
      <c r="D7" s="799"/>
      <c r="E7" s="798" t="s">
        <v>244</v>
      </c>
      <c r="F7" s="799"/>
      <c r="G7" s="798" t="s">
        <v>235</v>
      </c>
      <c r="H7" s="799"/>
      <c r="I7" s="798" t="s">
        <v>236</v>
      </c>
      <c r="J7" s="799"/>
      <c r="K7" s="798" t="s">
        <v>237</v>
      </c>
      <c r="L7" s="799"/>
      <c r="M7" s="798" t="s">
        <v>238</v>
      </c>
      <c r="N7" s="799"/>
      <c r="O7" s="798" t="s">
        <v>239</v>
      </c>
      <c r="P7" s="799"/>
      <c r="Q7" s="798" t="s">
        <v>240</v>
      </c>
      <c r="R7" s="799"/>
      <c r="S7" s="798" t="s">
        <v>241</v>
      </c>
      <c r="T7" s="801"/>
      <c r="U7" s="796"/>
      <c r="V7" s="797"/>
      <c r="W7" s="1"/>
      <c r="X7" s="1"/>
      <c r="Y7" s="463"/>
      <c r="Z7" s="463"/>
      <c r="AA7" s="463"/>
      <c r="AB7" s="463"/>
      <c r="AC7" s="463"/>
      <c r="AD7" s="463"/>
      <c r="AE7" s="463"/>
      <c r="AF7" s="463"/>
      <c r="AG7" s="463"/>
      <c r="AH7" s="463"/>
    </row>
    <row r="8" spans="1:64" ht="35.1" customHeight="1" x14ac:dyDescent="0.25">
      <c r="A8" s="789"/>
      <c r="B8" s="790"/>
      <c r="C8" s="346" t="s">
        <v>7</v>
      </c>
      <c r="D8" s="347" t="s">
        <v>8</v>
      </c>
      <c r="E8" s="346" t="s">
        <v>7</v>
      </c>
      <c r="F8" s="347" t="s">
        <v>8</v>
      </c>
      <c r="G8" s="346" t="s">
        <v>7</v>
      </c>
      <c r="H8" s="347" t="s">
        <v>8</v>
      </c>
      <c r="I8" s="346" t="s">
        <v>7</v>
      </c>
      <c r="J8" s="347" t="s">
        <v>8</v>
      </c>
      <c r="K8" s="346" t="s">
        <v>7</v>
      </c>
      <c r="L8" s="347" t="s">
        <v>8</v>
      </c>
      <c r="M8" s="346" t="s">
        <v>7</v>
      </c>
      <c r="N8" s="347" t="s">
        <v>8</v>
      </c>
      <c r="O8" s="346" t="s">
        <v>7</v>
      </c>
      <c r="P8" s="347" t="s">
        <v>8</v>
      </c>
      <c r="Q8" s="346" t="s">
        <v>7</v>
      </c>
      <c r="R8" s="347" t="s">
        <v>8</v>
      </c>
      <c r="S8" s="346" t="s">
        <v>7</v>
      </c>
      <c r="T8" s="347" t="s">
        <v>8</v>
      </c>
      <c r="U8" s="346" t="s">
        <v>7</v>
      </c>
      <c r="V8" s="348" t="s">
        <v>8</v>
      </c>
      <c r="W8" s="1"/>
      <c r="X8" s="1"/>
      <c r="Y8" s="463"/>
      <c r="Z8" s="463"/>
      <c r="AA8" s="463"/>
      <c r="AB8" s="463"/>
      <c r="AC8" s="463"/>
      <c r="AD8" s="463"/>
      <c r="AE8" s="463"/>
      <c r="AF8" s="463"/>
      <c r="AG8" s="463"/>
      <c r="AH8" s="463"/>
    </row>
    <row r="9" spans="1:64" s="323" customFormat="1" ht="25.5" customHeight="1" x14ac:dyDescent="0.25">
      <c r="A9" s="181" t="s">
        <v>107</v>
      </c>
      <c r="B9" s="182" t="s">
        <v>108</v>
      </c>
      <c r="C9" s="183">
        <f>SUM(C10:C12)</f>
        <v>0</v>
      </c>
      <c r="D9" s="183">
        <f t="shared" ref="D9:T9" si="0">SUM(D10:D12)</f>
        <v>0</v>
      </c>
      <c r="E9" s="183">
        <f t="shared" si="0"/>
        <v>0</v>
      </c>
      <c r="F9" s="183">
        <f t="shared" si="0"/>
        <v>0</v>
      </c>
      <c r="G9" s="183">
        <f t="shared" si="0"/>
        <v>0</v>
      </c>
      <c r="H9" s="183">
        <f t="shared" si="0"/>
        <v>0</v>
      </c>
      <c r="I9" s="183">
        <f t="shared" si="0"/>
        <v>0</v>
      </c>
      <c r="J9" s="183">
        <f t="shared" si="0"/>
        <v>0</v>
      </c>
      <c r="K9" s="183">
        <f t="shared" si="0"/>
        <v>0</v>
      </c>
      <c r="L9" s="183">
        <f t="shared" si="0"/>
        <v>0</v>
      </c>
      <c r="M9" s="183">
        <f t="shared" si="0"/>
        <v>0</v>
      </c>
      <c r="N9" s="183">
        <f t="shared" si="0"/>
        <v>0</v>
      </c>
      <c r="O9" s="183">
        <f t="shared" si="0"/>
        <v>0</v>
      </c>
      <c r="P9" s="183">
        <f t="shared" si="0"/>
        <v>0</v>
      </c>
      <c r="Q9" s="183">
        <f t="shared" si="0"/>
        <v>0</v>
      </c>
      <c r="R9" s="183">
        <f t="shared" si="0"/>
        <v>0</v>
      </c>
      <c r="S9" s="183">
        <f t="shared" si="0"/>
        <v>0</v>
      </c>
      <c r="T9" s="183">
        <f t="shared" si="0"/>
        <v>0</v>
      </c>
      <c r="U9" s="183">
        <f>C9+E9+G9+I9+K9+M9+O9+Q9+S9</f>
        <v>0</v>
      </c>
      <c r="V9" s="184">
        <f>D9+F9+H9+J9+L9+N9+P9+R9+T9</f>
        <v>0</v>
      </c>
      <c r="X9" s="324"/>
      <c r="Y9" s="465"/>
      <c r="Z9" s="464"/>
      <c r="AA9" s="464"/>
      <c r="AB9" s="464"/>
      <c r="AC9" s="464"/>
      <c r="AD9" s="464"/>
      <c r="AE9" s="464"/>
      <c r="AF9" s="464"/>
      <c r="AG9" s="464"/>
      <c r="AH9" s="464"/>
      <c r="AI9" s="464"/>
      <c r="AJ9" s="464"/>
      <c r="AK9" s="464"/>
      <c r="AL9" s="464"/>
      <c r="AM9" s="464"/>
      <c r="AN9" s="464"/>
      <c r="AO9" s="464"/>
      <c r="AP9" s="464"/>
      <c r="AQ9" s="464"/>
      <c r="AR9" s="464"/>
      <c r="AS9" s="465"/>
      <c r="AT9" s="464"/>
      <c r="AU9" s="464"/>
      <c r="AV9" s="464"/>
      <c r="AW9" s="464"/>
      <c r="AX9" s="464"/>
      <c r="AY9" s="464"/>
      <c r="AZ9" s="464"/>
      <c r="BA9" s="464"/>
      <c r="BB9" s="464"/>
      <c r="BC9" s="464"/>
      <c r="BD9" s="464"/>
      <c r="BE9" s="464"/>
      <c r="BF9" s="464"/>
      <c r="BG9" s="464"/>
      <c r="BH9" s="464"/>
      <c r="BI9" s="464"/>
      <c r="BJ9" s="464"/>
      <c r="BK9" s="464"/>
      <c r="BL9" s="464"/>
    </row>
    <row r="10" spans="1:64" ht="21" customHeight="1" x14ac:dyDescent="0.25">
      <c r="A10" s="181"/>
      <c r="B10" s="185" t="s">
        <v>109</v>
      </c>
      <c r="C10" s="574">
        <v>0</v>
      </c>
      <c r="D10" s="574">
        <v>0</v>
      </c>
      <c r="E10" s="574">
        <v>0</v>
      </c>
      <c r="F10" s="574">
        <v>0</v>
      </c>
      <c r="G10" s="574">
        <v>0</v>
      </c>
      <c r="H10" s="574">
        <v>0</v>
      </c>
      <c r="I10" s="574">
        <v>0</v>
      </c>
      <c r="J10" s="574">
        <v>0</v>
      </c>
      <c r="K10" s="574">
        <v>0</v>
      </c>
      <c r="L10" s="574">
        <v>0</v>
      </c>
      <c r="M10" s="574">
        <v>0</v>
      </c>
      <c r="N10" s="574">
        <v>0</v>
      </c>
      <c r="O10" s="574">
        <v>0</v>
      </c>
      <c r="P10" s="574">
        <v>0</v>
      </c>
      <c r="Q10" s="574">
        <v>0</v>
      </c>
      <c r="R10" s="574">
        <v>0</v>
      </c>
      <c r="S10" s="574">
        <v>0</v>
      </c>
      <c r="T10" s="574">
        <v>0</v>
      </c>
      <c r="U10" s="574">
        <f t="shared" ref="U10:V73" si="1">C10+E10+G10+I10+K10+M10+O10+Q10+S10</f>
        <v>0</v>
      </c>
      <c r="V10" s="187">
        <f t="shared" si="1"/>
        <v>0</v>
      </c>
      <c r="W10" s="1"/>
      <c r="X10" s="189"/>
      <c r="Y10" s="467"/>
      <c r="Z10" s="427"/>
      <c r="AA10" s="427"/>
      <c r="AB10" s="427"/>
      <c r="AC10" s="427"/>
      <c r="AD10" s="427"/>
      <c r="AE10" s="427"/>
      <c r="AF10" s="427"/>
      <c r="AG10" s="427"/>
      <c r="AH10" s="427"/>
      <c r="AI10" s="427"/>
      <c r="AJ10" s="427"/>
      <c r="AK10" s="427"/>
      <c r="AL10" s="427"/>
      <c r="AM10" s="427"/>
      <c r="AN10" s="427"/>
      <c r="AO10" s="427"/>
      <c r="AP10" s="427"/>
      <c r="AQ10" s="427"/>
      <c r="AR10" s="466"/>
      <c r="AS10" s="467"/>
      <c r="AT10" s="466"/>
      <c r="AU10" s="466"/>
      <c r="AV10" s="466"/>
      <c r="AW10" s="466"/>
      <c r="AX10" s="466"/>
      <c r="AY10" s="466"/>
      <c r="AZ10" s="466"/>
      <c r="BA10" s="466"/>
      <c r="BB10" s="466"/>
      <c r="BC10" s="466"/>
      <c r="BD10" s="466"/>
      <c r="BE10" s="466"/>
      <c r="BF10" s="466"/>
      <c r="BG10" s="466"/>
      <c r="BH10" s="466"/>
      <c r="BI10" s="466"/>
      <c r="BJ10" s="466"/>
      <c r="BK10" s="466"/>
    </row>
    <row r="11" spans="1:64" ht="21" customHeight="1" x14ac:dyDescent="0.25">
      <c r="A11" s="181"/>
      <c r="B11" s="185" t="s">
        <v>110</v>
      </c>
      <c r="C11" s="574">
        <v>0</v>
      </c>
      <c r="D11" s="574">
        <v>0</v>
      </c>
      <c r="E11" s="574">
        <v>0</v>
      </c>
      <c r="F11" s="574">
        <v>0</v>
      </c>
      <c r="G11" s="574">
        <v>0</v>
      </c>
      <c r="H11" s="574">
        <v>0</v>
      </c>
      <c r="I11" s="574">
        <v>0</v>
      </c>
      <c r="J11" s="574">
        <v>0</v>
      </c>
      <c r="K11" s="574">
        <v>0</v>
      </c>
      <c r="L11" s="574">
        <v>0</v>
      </c>
      <c r="M11" s="574">
        <v>0</v>
      </c>
      <c r="N11" s="574">
        <v>0</v>
      </c>
      <c r="O11" s="574">
        <v>0</v>
      </c>
      <c r="P11" s="574">
        <v>0</v>
      </c>
      <c r="Q11" s="574">
        <v>0</v>
      </c>
      <c r="R11" s="574">
        <v>0</v>
      </c>
      <c r="S11" s="574">
        <v>0</v>
      </c>
      <c r="T11" s="574">
        <v>0</v>
      </c>
      <c r="U11" s="574">
        <f t="shared" si="1"/>
        <v>0</v>
      </c>
      <c r="V11" s="187">
        <f t="shared" si="1"/>
        <v>0</v>
      </c>
      <c r="W11" s="1"/>
      <c r="X11" s="189"/>
      <c r="Y11" s="467"/>
      <c r="Z11" s="427"/>
      <c r="AA11" s="427"/>
      <c r="AB11" s="427"/>
      <c r="AC11" s="427"/>
      <c r="AD11" s="427"/>
      <c r="AE11" s="427"/>
      <c r="AF11" s="427"/>
      <c r="AG11" s="427"/>
      <c r="AH11" s="427"/>
      <c r="AI11" s="427"/>
      <c r="AJ11" s="427"/>
      <c r="AK11" s="427"/>
      <c r="AL11" s="427"/>
      <c r="AM11" s="427"/>
      <c r="AN11" s="427"/>
      <c r="AO11" s="427"/>
      <c r="AP11" s="427"/>
      <c r="AQ11" s="427"/>
      <c r="AR11" s="466"/>
      <c r="AS11" s="467"/>
      <c r="AT11" s="466"/>
      <c r="AU11" s="466"/>
      <c r="AV11" s="466"/>
      <c r="AW11" s="466"/>
      <c r="AX11" s="466"/>
      <c r="AY11" s="466"/>
      <c r="AZ11" s="466"/>
      <c r="BA11" s="466"/>
      <c r="BB11" s="466"/>
      <c r="BC11" s="466"/>
      <c r="BD11" s="466"/>
      <c r="BE11" s="466"/>
      <c r="BF11" s="466"/>
      <c r="BG11" s="466"/>
      <c r="BH11" s="466"/>
      <c r="BI11" s="466"/>
      <c r="BJ11" s="466"/>
      <c r="BK11" s="466"/>
    </row>
    <row r="12" spans="1:64" s="323" customFormat="1" ht="21" customHeight="1" x14ac:dyDescent="0.25">
      <c r="A12" s="181"/>
      <c r="B12" s="185" t="s">
        <v>111</v>
      </c>
      <c r="C12" s="574">
        <v>0</v>
      </c>
      <c r="D12" s="574">
        <v>0</v>
      </c>
      <c r="E12" s="574">
        <v>0</v>
      </c>
      <c r="F12" s="574">
        <v>0</v>
      </c>
      <c r="G12" s="574">
        <v>0</v>
      </c>
      <c r="H12" s="574">
        <v>0</v>
      </c>
      <c r="I12" s="574">
        <v>0</v>
      </c>
      <c r="J12" s="574">
        <v>0</v>
      </c>
      <c r="K12" s="574">
        <v>0</v>
      </c>
      <c r="L12" s="574">
        <v>0</v>
      </c>
      <c r="M12" s="574">
        <v>0</v>
      </c>
      <c r="N12" s="574">
        <v>0</v>
      </c>
      <c r="O12" s="574">
        <v>0</v>
      </c>
      <c r="P12" s="574">
        <v>0</v>
      </c>
      <c r="Q12" s="574">
        <v>0</v>
      </c>
      <c r="R12" s="574">
        <v>0</v>
      </c>
      <c r="S12" s="574">
        <v>0</v>
      </c>
      <c r="T12" s="574">
        <v>0</v>
      </c>
      <c r="U12" s="574">
        <f t="shared" si="1"/>
        <v>0</v>
      </c>
      <c r="V12" s="187">
        <f t="shared" si="1"/>
        <v>0</v>
      </c>
      <c r="X12" s="189"/>
      <c r="Y12" s="467"/>
      <c r="Z12" s="427"/>
      <c r="AA12" s="427"/>
      <c r="AB12" s="427"/>
      <c r="AC12" s="427"/>
      <c r="AD12" s="427"/>
      <c r="AE12" s="427"/>
      <c r="AF12" s="427"/>
      <c r="AG12" s="427"/>
      <c r="AH12" s="427"/>
      <c r="AI12" s="427"/>
      <c r="AJ12" s="427"/>
      <c r="AK12" s="427"/>
      <c r="AL12" s="427"/>
      <c r="AM12" s="427"/>
      <c r="AN12" s="427"/>
      <c r="AO12" s="427"/>
      <c r="AP12" s="427"/>
      <c r="AQ12" s="427"/>
      <c r="AR12" s="464"/>
      <c r="AS12" s="467"/>
      <c r="AT12" s="466"/>
      <c r="AU12" s="466"/>
      <c r="AV12" s="466"/>
      <c r="AW12" s="466"/>
      <c r="AX12" s="466"/>
      <c r="AY12" s="466"/>
      <c r="AZ12" s="466"/>
      <c r="BA12" s="466"/>
      <c r="BB12" s="466"/>
      <c r="BC12" s="466"/>
      <c r="BD12" s="466"/>
      <c r="BE12" s="466"/>
      <c r="BF12" s="466"/>
      <c r="BG12" s="466"/>
      <c r="BH12" s="466"/>
      <c r="BI12" s="466"/>
      <c r="BJ12" s="466"/>
      <c r="BK12" s="466"/>
      <c r="BL12" s="464"/>
    </row>
    <row r="13" spans="1:64" s="323" customFormat="1" ht="25.5" customHeight="1" x14ac:dyDescent="0.25">
      <c r="A13" s="181" t="s">
        <v>112</v>
      </c>
      <c r="B13" s="190" t="s">
        <v>113</v>
      </c>
      <c r="C13" s="191">
        <v>0</v>
      </c>
      <c r="D13" s="191">
        <v>0</v>
      </c>
      <c r="E13" s="191">
        <v>0</v>
      </c>
      <c r="F13" s="191">
        <v>0</v>
      </c>
      <c r="G13" s="191">
        <v>0</v>
      </c>
      <c r="H13" s="191">
        <v>0</v>
      </c>
      <c r="I13" s="191">
        <v>0</v>
      </c>
      <c r="J13" s="191">
        <v>0</v>
      </c>
      <c r="K13" s="191">
        <v>0</v>
      </c>
      <c r="L13" s="191">
        <v>0</v>
      </c>
      <c r="M13" s="191">
        <v>0</v>
      </c>
      <c r="N13" s="191">
        <v>0</v>
      </c>
      <c r="O13" s="191">
        <v>0</v>
      </c>
      <c r="P13" s="191">
        <v>0</v>
      </c>
      <c r="Q13" s="191">
        <v>0</v>
      </c>
      <c r="R13" s="191">
        <v>0</v>
      </c>
      <c r="S13" s="191">
        <v>0</v>
      </c>
      <c r="T13" s="191">
        <v>0</v>
      </c>
      <c r="U13" s="191">
        <f t="shared" si="1"/>
        <v>0</v>
      </c>
      <c r="V13" s="192">
        <f t="shared" si="1"/>
        <v>0</v>
      </c>
      <c r="X13" s="189"/>
      <c r="Y13" s="467"/>
      <c r="Z13" s="427"/>
      <c r="AA13" s="427"/>
      <c r="AB13" s="427"/>
      <c r="AC13" s="427"/>
      <c r="AD13" s="427"/>
      <c r="AE13" s="427"/>
      <c r="AF13" s="427"/>
      <c r="AG13" s="427"/>
      <c r="AH13" s="427"/>
      <c r="AI13" s="427"/>
      <c r="AJ13" s="427"/>
      <c r="AK13" s="427"/>
      <c r="AL13" s="427"/>
      <c r="AM13" s="427"/>
      <c r="AN13" s="427"/>
      <c r="AO13" s="427"/>
      <c r="AP13" s="427"/>
      <c r="AQ13" s="427"/>
      <c r="AR13" s="464"/>
      <c r="AS13" s="467"/>
      <c r="AT13" s="466"/>
      <c r="AU13" s="466"/>
      <c r="AV13" s="466"/>
      <c r="AW13" s="466"/>
      <c r="AX13" s="466"/>
      <c r="AY13" s="466"/>
      <c r="AZ13" s="466"/>
      <c r="BA13" s="466"/>
      <c r="BB13" s="466"/>
      <c r="BC13" s="466"/>
      <c r="BD13" s="466"/>
      <c r="BE13" s="466"/>
      <c r="BF13" s="466"/>
      <c r="BG13" s="466"/>
      <c r="BH13" s="466"/>
      <c r="BI13" s="466"/>
      <c r="BJ13" s="466"/>
      <c r="BK13" s="466"/>
      <c r="BL13" s="464"/>
    </row>
    <row r="14" spans="1:64" ht="25.5" customHeight="1" x14ac:dyDescent="0.3">
      <c r="A14" s="181" t="s">
        <v>114</v>
      </c>
      <c r="B14" s="190" t="s">
        <v>115</v>
      </c>
      <c r="C14" s="191">
        <f>SUM(C15:C33)</f>
        <v>0</v>
      </c>
      <c r="D14" s="191">
        <f t="shared" ref="D14:T14" si="2">SUM(D15:D33)</f>
        <v>0</v>
      </c>
      <c r="E14" s="191">
        <f t="shared" si="2"/>
        <v>0</v>
      </c>
      <c r="F14" s="191">
        <f t="shared" si="2"/>
        <v>0</v>
      </c>
      <c r="G14" s="191">
        <f t="shared" si="2"/>
        <v>0</v>
      </c>
      <c r="H14" s="191">
        <f t="shared" si="2"/>
        <v>0</v>
      </c>
      <c r="I14" s="191">
        <f t="shared" si="2"/>
        <v>39</v>
      </c>
      <c r="J14" s="191">
        <f t="shared" si="2"/>
        <v>5</v>
      </c>
      <c r="K14" s="191">
        <f t="shared" si="2"/>
        <v>0</v>
      </c>
      <c r="L14" s="191">
        <f t="shared" si="2"/>
        <v>0</v>
      </c>
      <c r="M14" s="191">
        <f t="shared" si="2"/>
        <v>0</v>
      </c>
      <c r="N14" s="191">
        <f t="shared" si="2"/>
        <v>0</v>
      </c>
      <c r="O14" s="191">
        <f t="shared" si="2"/>
        <v>952</v>
      </c>
      <c r="P14" s="191">
        <f t="shared" si="2"/>
        <v>39</v>
      </c>
      <c r="Q14" s="191">
        <f t="shared" si="2"/>
        <v>531</v>
      </c>
      <c r="R14" s="191">
        <f t="shared" si="2"/>
        <v>12</v>
      </c>
      <c r="S14" s="191">
        <f t="shared" si="2"/>
        <v>1080</v>
      </c>
      <c r="T14" s="191">
        <f t="shared" si="2"/>
        <v>35</v>
      </c>
      <c r="U14" s="191">
        <f t="shared" si="1"/>
        <v>2602</v>
      </c>
      <c r="V14" s="192">
        <f t="shared" si="1"/>
        <v>91</v>
      </c>
      <c r="W14" s="1"/>
      <c r="X14" s="165"/>
      <c r="Y14" s="468"/>
      <c r="Z14" s="427"/>
      <c r="AA14" s="427"/>
      <c r="AB14" s="427"/>
      <c r="AC14" s="427"/>
      <c r="AD14" s="427"/>
      <c r="AE14" s="427"/>
      <c r="AF14" s="427"/>
      <c r="AG14" s="427"/>
      <c r="AH14" s="427"/>
      <c r="AI14" s="427"/>
      <c r="AJ14" s="427"/>
      <c r="AK14" s="427"/>
      <c r="AL14" s="427"/>
      <c r="AM14" s="427"/>
      <c r="AN14" s="427"/>
      <c r="AO14" s="427"/>
      <c r="AP14" s="427"/>
      <c r="AQ14" s="427"/>
      <c r="AR14" s="466"/>
      <c r="AS14" s="468"/>
      <c r="AT14" s="466"/>
      <c r="AU14" s="466"/>
      <c r="AV14" s="466"/>
      <c r="AW14" s="466"/>
      <c r="AX14" s="466"/>
      <c r="AY14" s="466"/>
      <c r="AZ14" s="466"/>
      <c r="BA14" s="466"/>
      <c r="BB14" s="466"/>
      <c r="BC14" s="466"/>
      <c r="BD14" s="466"/>
      <c r="BE14" s="466"/>
      <c r="BF14" s="466"/>
      <c r="BG14" s="466"/>
      <c r="BH14" s="466"/>
      <c r="BI14" s="466"/>
      <c r="BJ14" s="466"/>
      <c r="BK14" s="466"/>
    </row>
    <row r="15" spans="1:64" ht="21" customHeight="1" x14ac:dyDescent="0.25">
      <c r="A15" s="193"/>
      <c r="B15" s="194" t="s">
        <v>116</v>
      </c>
      <c r="C15" s="574">
        <v>0</v>
      </c>
      <c r="D15" s="574">
        <v>0</v>
      </c>
      <c r="E15" s="574">
        <v>0</v>
      </c>
      <c r="F15" s="574">
        <v>0</v>
      </c>
      <c r="G15" s="574">
        <v>0</v>
      </c>
      <c r="H15" s="574">
        <v>0</v>
      </c>
      <c r="I15" s="574">
        <v>0</v>
      </c>
      <c r="J15" s="574">
        <v>0</v>
      </c>
      <c r="K15" s="574">
        <v>0</v>
      </c>
      <c r="L15" s="574">
        <v>0</v>
      </c>
      <c r="M15" s="574">
        <v>0</v>
      </c>
      <c r="N15" s="574">
        <v>0</v>
      </c>
      <c r="O15" s="574">
        <v>0</v>
      </c>
      <c r="P15" s="574">
        <v>0</v>
      </c>
      <c r="Q15" s="574">
        <v>0</v>
      </c>
      <c r="R15" s="574">
        <v>0</v>
      </c>
      <c r="S15" s="574">
        <v>0</v>
      </c>
      <c r="T15" s="574">
        <v>0</v>
      </c>
      <c r="U15" s="574">
        <f t="shared" si="1"/>
        <v>0</v>
      </c>
      <c r="V15" s="187">
        <f t="shared" si="1"/>
        <v>0</v>
      </c>
      <c r="W15" s="1"/>
      <c r="X15" s="189"/>
      <c r="Y15" s="467"/>
      <c r="Z15" s="427"/>
      <c r="AA15" s="427"/>
      <c r="AB15" s="427"/>
      <c r="AC15" s="427"/>
      <c r="AD15" s="427"/>
      <c r="AE15" s="427"/>
      <c r="AF15" s="427"/>
      <c r="AG15" s="427"/>
      <c r="AH15" s="427"/>
      <c r="AI15" s="427"/>
      <c r="AJ15" s="427"/>
      <c r="AK15" s="427"/>
      <c r="AL15" s="427"/>
      <c r="AM15" s="427"/>
      <c r="AN15" s="427"/>
      <c r="AO15" s="427"/>
      <c r="AP15" s="427"/>
      <c r="AQ15" s="427"/>
      <c r="AR15" s="466"/>
      <c r="AS15" s="467"/>
      <c r="AT15" s="466"/>
      <c r="AU15" s="466"/>
      <c r="AV15" s="466"/>
      <c r="AW15" s="466"/>
      <c r="AX15" s="466"/>
      <c r="AY15" s="466"/>
      <c r="AZ15" s="466"/>
      <c r="BA15" s="466"/>
      <c r="BB15" s="466"/>
      <c r="BC15" s="466"/>
      <c r="BD15" s="466"/>
      <c r="BE15" s="466"/>
      <c r="BF15" s="466"/>
      <c r="BG15" s="466"/>
      <c r="BH15" s="466"/>
      <c r="BI15" s="466"/>
      <c r="BJ15" s="466"/>
      <c r="BK15" s="466"/>
    </row>
    <row r="16" spans="1:64" s="323" customFormat="1" ht="21" customHeight="1" x14ac:dyDescent="0.25">
      <c r="A16" s="193"/>
      <c r="B16" s="194" t="s">
        <v>117</v>
      </c>
      <c r="C16" s="574">
        <v>0</v>
      </c>
      <c r="D16" s="574">
        <v>0</v>
      </c>
      <c r="E16" s="574">
        <v>0</v>
      </c>
      <c r="F16" s="574">
        <v>0</v>
      </c>
      <c r="G16" s="574">
        <v>0</v>
      </c>
      <c r="H16" s="574">
        <v>0</v>
      </c>
      <c r="I16" s="574">
        <v>0</v>
      </c>
      <c r="J16" s="574">
        <v>0</v>
      </c>
      <c r="K16" s="574">
        <v>0</v>
      </c>
      <c r="L16" s="574">
        <v>0</v>
      </c>
      <c r="M16" s="574">
        <v>0</v>
      </c>
      <c r="N16" s="574">
        <v>0</v>
      </c>
      <c r="O16" s="574">
        <v>0</v>
      </c>
      <c r="P16" s="574">
        <v>0</v>
      </c>
      <c r="Q16" s="574">
        <v>0</v>
      </c>
      <c r="R16" s="574">
        <v>0</v>
      </c>
      <c r="S16" s="574">
        <v>0</v>
      </c>
      <c r="T16" s="574">
        <v>0</v>
      </c>
      <c r="U16" s="574">
        <f t="shared" si="1"/>
        <v>0</v>
      </c>
      <c r="V16" s="187">
        <f t="shared" si="1"/>
        <v>0</v>
      </c>
      <c r="X16" s="189"/>
      <c r="Y16" s="467"/>
      <c r="Z16" s="427"/>
      <c r="AA16" s="427"/>
      <c r="AB16" s="427"/>
      <c r="AC16" s="427"/>
      <c r="AD16" s="427"/>
      <c r="AE16" s="427"/>
      <c r="AF16" s="427"/>
      <c r="AG16" s="427"/>
      <c r="AH16" s="427"/>
      <c r="AI16" s="427"/>
      <c r="AJ16" s="427"/>
      <c r="AK16" s="427"/>
      <c r="AL16" s="427"/>
      <c r="AM16" s="427"/>
      <c r="AN16" s="427"/>
      <c r="AO16" s="427"/>
      <c r="AP16" s="427"/>
      <c r="AQ16" s="427"/>
      <c r="AR16" s="464"/>
      <c r="AS16" s="467"/>
      <c r="AT16" s="466"/>
      <c r="AU16" s="466"/>
      <c r="AV16" s="466"/>
      <c r="AW16" s="466"/>
      <c r="AX16" s="466"/>
      <c r="AY16" s="466"/>
      <c r="AZ16" s="466"/>
      <c r="BA16" s="466"/>
      <c r="BB16" s="466"/>
      <c r="BC16" s="466"/>
      <c r="BD16" s="466"/>
      <c r="BE16" s="466"/>
      <c r="BF16" s="466"/>
      <c r="BG16" s="466"/>
      <c r="BH16" s="466"/>
      <c r="BI16" s="466"/>
      <c r="BJ16" s="466"/>
      <c r="BK16" s="466"/>
      <c r="BL16" s="464"/>
    </row>
    <row r="17" spans="1:63" ht="21" customHeight="1" x14ac:dyDescent="0.25">
      <c r="A17" s="193"/>
      <c r="B17" s="194" t="s">
        <v>118</v>
      </c>
      <c r="C17" s="574">
        <v>0</v>
      </c>
      <c r="D17" s="574">
        <v>0</v>
      </c>
      <c r="E17" s="574">
        <v>0</v>
      </c>
      <c r="F17" s="574">
        <v>0</v>
      </c>
      <c r="G17" s="574">
        <v>0</v>
      </c>
      <c r="H17" s="574">
        <v>0</v>
      </c>
      <c r="I17" s="574">
        <v>0</v>
      </c>
      <c r="J17" s="574">
        <v>0</v>
      </c>
      <c r="K17" s="574">
        <v>0</v>
      </c>
      <c r="L17" s="574">
        <v>0</v>
      </c>
      <c r="M17" s="574">
        <v>0</v>
      </c>
      <c r="N17" s="574">
        <v>0</v>
      </c>
      <c r="O17" s="574">
        <v>0</v>
      </c>
      <c r="P17" s="574">
        <v>0</v>
      </c>
      <c r="Q17" s="574">
        <v>0</v>
      </c>
      <c r="R17" s="574">
        <v>0</v>
      </c>
      <c r="S17" s="574">
        <v>0</v>
      </c>
      <c r="T17" s="574">
        <v>0</v>
      </c>
      <c r="U17" s="574">
        <f t="shared" si="1"/>
        <v>0</v>
      </c>
      <c r="V17" s="187">
        <f t="shared" si="1"/>
        <v>0</v>
      </c>
      <c r="W17" s="1"/>
      <c r="X17" s="189"/>
      <c r="Y17" s="467"/>
      <c r="Z17" s="427"/>
      <c r="AA17" s="427"/>
      <c r="AB17" s="427"/>
      <c r="AC17" s="427"/>
      <c r="AD17" s="427"/>
      <c r="AE17" s="427"/>
      <c r="AF17" s="427"/>
      <c r="AG17" s="427"/>
      <c r="AH17" s="427"/>
      <c r="AI17" s="427"/>
      <c r="AJ17" s="427"/>
      <c r="AK17" s="427"/>
      <c r="AL17" s="427"/>
      <c r="AM17" s="427"/>
      <c r="AN17" s="427"/>
      <c r="AO17" s="427"/>
      <c r="AP17" s="427"/>
      <c r="AQ17" s="427"/>
      <c r="AR17" s="466"/>
      <c r="AS17" s="467"/>
      <c r="AT17" s="466"/>
      <c r="AU17" s="466"/>
      <c r="AV17" s="466"/>
      <c r="AW17" s="466"/>
      <c r="AX17" s="466"/>
      <c r="AY17" s="466"/>
      <c r="AZ17" s="466"/>
      <c r="BA17" s="466"/>
      <c r="BB17" s="466"/>
      <c r="BC17" s="466"/>
      <c r="BD17" s="466"/>
      <c r="BE17" s="466"/>
      <c r="BF17" s="466"/>
      <c r="BG17" s="466"/>
      <c r="BH17" s="466"/>
      <c r="BI17" s="466"/>
      <c r="BJ17" s="466"/>
      <c r="BK17" s="466"/>
    </row>
    <row r="18" spans="1:63" ht="21" customHeight="1" x14ac:dyDescent="0.25">
      <c r="A18" s="193"/>
      <c r="B18" s="194" t="s">
        <v>119</v>
      </c>
      <c r="C18" s="574">
        <v>0</v>
      </c>
      <c r="D18" s="574">
        <v>0</v>
      </c>
      <c r="E18" s="574">
        <v>0</v>
      </c>
      <c r="F18" s="574">
        <v>0</v>
      </c>
      <c r="G18" s="574">
        <v>0</v>
      </c>
      <c r="H18" s="574">
        <v>0</v>
      </c>
      <c r="I18" s="574">
        <v>0</v>
      </c>
      <c r="J18" s="574">
        <v>0</v>
      </c>
      <c r="K18" s="574">
        <v>0</v>
      </c>
      <c r="L18" s="574">
        <v>0</v>
      </c>
      <c r="M18" s="574">
        <v>0</v>
      </c>
      <c r="N18" s="574">
        <v>0</v>
      </c>
      <c r="O18" s="574">
        <v>0</v>
      </c>
      <c r="P18" s="574">
        <v>0</v>
      </c>
      <c r="Q18" s="574">
        <v>0</v>
      </c>
      <c r="R18" s="574">
        <v>0</v>
      </c>
      <c r="S18" s="574">
        <v>0</v>
      </c>
      <c r="T18" s="574">
        <v>0</v>
      </c>
      <c r="U18" s="574">
        <f t="shared" si="1"/>
        <v>0</v>
      </c>
      <c r="V18" s="187">
        <f t="shared" si="1"/>
        <v>0</v>
      </c>
      <c r="W18" s="1"/>
      <c r="X18" s="189"/>
      <c r="Y18" s="467"/>
      <c r="Z18" s="427"/>
      <c r="AA18" s="427"/>
      <c r="AB18" s="427"/>
      <c r="AC18" s="427"/>
      <c r="AD18" s="427"/>
      <c r="AE18" s="427"/>
      <c r="AF18" s="427"/>
      <c r="AG18" s="427"/>
      <c r="AH18" s="427"/>
      <c r="AI18" s="427"/>
      <c r="AJ18" s="427"/>
      <c r="AK18" s="427"/>
      <c r="AL18" s="427"/>
      <c r="AM18" s="427"/>
      <c r="AN18" s="427"/>
      <c r="AO18" s="427"/>
      <c r="AP18" s="427"/>
      <c r="AQ18" s="427"/>
      <c r="AR18" s="466"/>
      <c r="AS18" s="467"/>
      <c r="AT18" s="466"/>
      <c r="AU18" s="466"/>
      <c r="AV18" s="466"/>
      <c r="AW18" s="466"/>
      <c r="AX18" s="466"/>
      <c r="AY18" s="466"/>
      <c r="AZ18" s="466"/>
      <c r="BA18" s="466"/>
      <c r="BB18" s="466"/>
      <c r="BC18" s="466"/>
      <c r="BD18" s="466"/>
      <c r="BE18" s="466"/>
      <c r="BF18" s="466"/>
      <c r="BG18" s="466"/>
      <c r="BH18" s="466"/>
      <c r="BI18" s="466"/>
      <c r="BJ18" s="466"/>
      <c r="BK18" s="466"/>
    </row>
    <row r="19" spans="1:63" ht="21" customHeight="1" x14ac:dyDescent="0.25">
      <c r="A19" s="193"/>
      <c r="B19" s="194" t="s">
        <v>120</v>
      </c>
      <c r="C19" s="574">
        <v>0</v>
      </c>
      <c r="D19" s="574">
        <v>0</v>
      </c>
      <c r="E19" s="574">
        <v>0</v>
      </c>
      <c r="F19" s="574">
        <v>0</v>
      </c>
      <c r="G19" s="574">
        <v>0</v>
      </c>
      <c r="H19" s="574">
        <v>0</v>
      </c>
      <c r="I19" s="574">
        <v>0</v>
      </c>
      <c r="J19" s="574">
        <v>0</v>
      </c>
      <c r="K19" s="574">
        <v>0</v>
      </c>
      <c r="L19" s="574">
        <v>0</v>
      </c>
      <c r="M19" s="574">
        <v>0</v>
      </c>
      <c r="N19" s="574">
        <v>0</v>
      </c>
      <c r="O19" s="574">
        <v>0</v>
      </c>
      <c r="P19" s="574">
        <v>0</v>
      </c>
      <c r="Q19" s="574">
        <v>0</v>
      </c>
      <c r="R19" s="574">
        <v>0</v>
      </c>
      <c r="S19" s="574">
        <v>0</v>
      </c>
      <c r="T19" s="574">
        <v>0</v>
      </c>
      <c r="U19" s="574">
        <f t="shared" si="1"/>
        <v>0</v>
      </c>
      <c r="V19" s="187">
        <f t="shared" si="1"/>
        <v>0</v>
      </c>
      <c r="W19" s="1"/>
      <c r="X19" s="189"/>
      <c r="Y19" s="467"/>
      <c r="Z19" s="427"/>
      <c r="AA19" s="427"/>
      <c r="AB19" s="427"/>
      <c r="AC19" s="427"/>
      <c r="AD19" s="427"/>
      <c r="AE19" s="427"/>
      <c r="AF19" s="427"/>
      <c r="AG19" s="427"/>
      <c r="AH19" s="427"/>
      <c r="AI19" s="427"/>
      <c r="AJ19" s="427"/>
      <c r="AK19" s="427"/>
      <c r="AL19" s="427"/>
      <c r="AM19" s="427"/>
      <c r="AN19" s="427"/>
      <c r="AO19" s="427"/>
      <c r="AP19" s="427"/>
      <c r="AQ19" s="427"/>
      <c r="AR19" s="466"/>
      <c r="AS19" s="467"/>
      <c r="AT19" s="466"/>
      <c r="AU19" s="466"/>
      <c r="AV19" s="466"/>
      <c r="AW19" s="466"/>
      <c r="AX19" s="466"/>
      <c r="AY19" s="466"/>
      <c r="AZ19" s="466"/>
      <c r="BA19" s="466"/>
      <c r="BB19" s="466"/>
      <c r="BC19" s="466"/>
      <c r="BD19" s="466"/>
      <c r="BE19" s="466"/>
      <c r="BF19" s="466"/>
      <c r="BG19" s="466"/>
      <c r="BH19" s="466"/>
      <c r="BI19" s="466"/>
      <c r="BJ19" s="466"/>
      <c r="BK19" s="466"/>
    </row>
    <row r="20" spans="1:63" ht="21" customHeight="1" x14ac:dyDescent="0.25">
      <c r="A20" s="193"/>
      <c r="B20" s="194" t="s">
        <v>121</v>
      </c>
      <c r="C20" s="574">
        <v>0</v>
      </c>
      <c r="D20" s="574">
        <v>0</v>
      </c>
      <c r="E20" s="574">
        <v>0</v>
      </c>
      <c r="F20" s="574">
        <v>0</v>
      </c>
      <c r="G20" s="574">
        <v>0</v>
      </c>
      <c r="H20" s="574">
        <v>0</v>
      </c>
      <c r="I20" s="574">
        <v>0</v>
      </c>
      <c r="J20" s="574">
        <v>0</v>
      </c>
      <c r="K20" s="574">
        <v>0</v>
      </c>
      <c r="L20" s="574">
        <v>0</v>
      </c>
      <c r="M20" s="574">
        <v>0</v>
      </c>
      <c r="N20" s="574">
        <v>0</v>
      </c>
      <c r="O20" s="574">
        <v>0</v>
      </c>
      <c r="P20" s="574">
        <v>0</v>
      </c>
      <c r="Q20" s="574">
        <v>0</v>
      </c>
      <c r="R20" s="574">
        <v>0</v>
      </c>
      <c r="S20" s="574">
        <v>0</v>
      </c>
      <c r="T20" s="574">
        <v>0</v>
      </c>
      <c r="U20" s="574">
        <f t="shared" si="1"/>
        <v>0</v>
      </c>
      <c r="V20" s="187">
        <f t="shared" si="1"/>
        <v>0</v>
      </c>
      <c r="W20" s="1"/>
      <c r="X20" s="189"/>
      <c r="Y20" s="467"/>
      <c r="Z20" s="427"/>
      <c r="AA20" s="427"/>
      <c r="AB20" s="427"/>
      <c r="AC20" s="427"/>
      <c r="AD20" s="427"/>
      <c r="AE20" s="427"/>
      <c r="AF20" s="427"/>
      <c r="AG20" s="427"/>
      <c r="AH20" s="427"/>
      <c r="AI20" s="427"/>
      <c r="AJ20" s="427"/>
      <c r="AK20" s="427"/>
      <c r="AL20" s="427"/>
      <c r="AM20" s="427"/>
      <c r="AN20" s="427"/>
      <c r="AO20" s="427"/>
      <c r="AP20" s="427"/>
      <c r="AQ20" s="427"/>
      <c r="AR20" s="466"/>
      <c r="AS20" s="467"/>
      <c r="AT20" s="466"/>
      <c r="AU20" s="466"/>
      <c r="AV20" s="466"/>
      <c r="AW20" s="466"/>
      <c r="AX20" s="466"/>
      <c r="AY20" s="466"/>
      <c r="AZ20" s="466"/>
      <c r="BA20" s="466"/>
      <c r="BB20" s="466"/>
      <c r="BC20" s="466"/>
      <c r="BD20" s="466"/>
      <c r="BE20" s="466"/>
      <c r="BF20" s="466"/>
      <c r="BG20" s="466"/>
      <c r="BH20" s="466"/>
      <c r="BI20" s="466"/>
      <c r="BJ20" s="466"/>
      <c r="BK20" s="466"/>
    </row>
    <row r="21" spans="1:63" ht="21" customHeight="1" x14ac:dyDescent="0.25">
      <c r="A21" s="193"/>
      <c r="B21" s="194" t="s">
        <v>122</v>
      </c>
      <c r="C21" s="574">
        <v>0</v>
      </c>
      <c r="D21" s="574">
        <v>0</v>
      </c>
      <c r="E21" s="574">
        <v>0</v>
      </c>
      <c r="F21" s="574">
        <v>0</v>
      </c>
      <c r="G21" s="574">
        <v>0</v>
      </c>
      <c r="H21" s="574">
        <v>0</v>
      </c>
      <c r="I21" s="574">
        <v>0</v>
      </c>
      <c r="J21" s="574">
        <v>0</v>
      </c>
      <c r="K21" s="574">
        <v>0</v>
      </c>
      <c r="L21" s="574">
        <v>0</v>
      </c>
      <c r="M21" s="574">
        <v>0</v>
      </c>
      <c r="N21" s="574">
        <v>0</v>
      </c>
      <c r="O21" s="574">
        <v>0</v>
      </c>
      <c r="P21" s="574">
        <v>0</v>
      </c>
      <c r="Q21" s="574">
        <v>0</v>
      </c>
      <c r="R21" s="574">
        <v>0</v>
      </c>
      <c r="S21" s="574">
        <v>0</v>
      </c>
      <c r="T21" s="574">
        <v>0</v>
      </c>
      <c r="U21" s="574">
        <f t="shared" si="1"/>
        <v>0</v>
      </c>
      <c r="V21" s="187">
        <f t="shared" si="1"/>
        <v>0</v>
      </c>
      <c r="W21" s="1"/>
      <c r="X21" s="189"/>
      <c r="Y21" s="467"/>
      <c r="Z21" s="427"/>
      <c r="AA21" s="427"/>
      <c r="AB21" s="427"/>
      <c r="AC21" s="427"/>
      <c r="AD21" s="427"/>
      <c r="AE21" s="427"/>
      <c r="AF21" s="427"/>
      <c r="AG21" s="427"/>
      <c r="AH21" s="427"/>
      <c r="AI21" s="427"/>
      <c r="AJ21" s="427"/>
      <c r="AK21" s="427"/>
      <c r="AL21" s="427"/>
      <c r="AM21" s="427"/>
      <c r="AN21" s="427"/>
      <c r="AO21" s="427"/>
      <c r="AP21" s="427"/>
      <c r="AQ21" s="427"/>
      <c r="AR21" s="466"/>
      <c r="AS21" s="467"/>
      <c r="AT21" s="466"/>
      <c r="AU21" s="466"/>
      <c r="AV21" s="466"/>
      <c r="AW21" s="466"/>
      <c r="AX21" s="466"/>
      <c r="AY21" s="466"/>
      <c r="AZ21" s="466"/>
      <c r="BA21" s="466"/>
      <c r="BB21" s="466"/>
      <c r="BC21" s="466"/>
      <c r="BD21" s="466"/>
      <c r="BE21" s="466"/>
      <c r="BF21" s="466"/>
      <c r="BG21" s="466"/>
      <c r="BH21" s="466"/>
      <c r="BI21" s="466"/>
      <c r="BJ21" s="466"/>
      <c r="BK21" s="466"/>
    </row>
    <row r="22" spans="1:63" ht="21" customHeight="1" x14ac:dyDescent="0.25">
      <c r="A22" s="193"/>
      <c r="B22" s="194" t="s">
        <v>123</v>
      </c>
      <c r="C22" s="574">
        <v>0</v>
      </c>
      <c r="D22" s="574">
        <v>0</v>
      </c>
      <c r="E22" s="574">
        <v>0</v>
      </c>
      <c r="F22" s="574">
        <v>0</v>
      </c>
      <c r="G22" s="574">
        <v>0</v>
      </c>
      <c r="H22" s="574">
        <v>0</v>
      </c>
      <c r="I22" s="574">
        <v>0</v>
      </c>
      <c r="J22" s="574">
        <v>0</v>
      </c>
      <c r="K22" s="574">
        <v>0</v>
      </c>
      <c r="L22" s="574">
        <v>0</v>
      </c>
      <c r="M22" s="574">
        <v>0</v>
      </c>
      <c r="N22" s="574">
        <v>0</v>
      </c>
      <c r="O22" s="574">
        <v>0</v>
      </c>
      <c r="P22" s="574">
        <v>0</v>
      </c>
      <c r="Q22" s="574">
        <v>0</v>
      </c>
      <c r="R22" s="574">
        <v>0</v>
      </c>
      <c r="S22" s="574">
        <v>0</v>
      </c>
      <c r="T22" s="574">
        <v>0</v>
      </c>
      <c r="U22" s="574">
        <f t="shared" si="1"/>
        <v>0</v>
      </c>
      <c r="V22" s="187">
        <f t="shared" si="1"/>
        <v>0</v>
      </c>
      <c r="W22" s="1"/>
      <c r="X22" s="189"/>
      <c r="Y22" s="467"/>
      <c r="Z22" s="427"/>
      <c r="AA22" s="427"/>
      <c r="AB22" s="427"/>
      <c r="AC22" s="427"/>
      <c r="AD22" s="427"/>
      <c r="AE22" s="427"/>
      <c r="AF22" s="427"/>
      <c r="AG22" s="427"/>
      <c r="AH22" s="427"/>
      <c r="AI22" s="427"/>
      <c r="AJ22" s="427"/>
      <c r="AK22" s="427"/>
      <c r="AL22" s="427"/>
      <c r="AM22" s="427"/>
      <c r="AN22" s="427"/>
      <c r="AO22" s="427"/>
      <c r="AP22" s="427"/>
      <c r="AQ22" s="427"/>
      <c r="AR22" s="466"/>
      <c r="AS22" s="467"/>
      <c r="AT22" s="466"/>
      <c r="AU22" s="466"/>
      <c r="AV22" s="466"/>
      <c r="AW22" s="466"/>
      <c r="AX22" s="466"/>
      <c r="AY22" s="466"/>
      <c r="AZ22" s="466"/>
      <c r="BA22" s="466"/>
      <c r="BB22" s="466"/>
      <c r="BC22" s="466"/>
      <c r="BD22" s="466"/>
      <c r="BE22" s="466"/>
      <c r="BF22" s="466"/>
      <c r="BG22" s="466"/>
      <c r="BH22" s="466"/>
      <c r="BI22" s="466"/>
      <c r="BJ22" s="466"/>
      <c r="BK22" s="466"/>
    </row>
    <row r="23" spans="1:63" ht="21" customHeight="1" x14ac:dyDescent="0.25">
      <c r="A23" s="193"/>
      <c r="B23" s="194" t="s">
        <v>124</v>
      </c>
      <c r="C23" s="574">
        <v>0</v>
      </c>
      <c r="D23" s="574">
        <v>0</v>
      </c>
      <c r="E23" s="574">
        <v>0</v>
      </c>
      <c r="F23" s="574">
        <v>0</v>
      </c>
      <c r="G23" s="574">
        <v>0</v>
      </c>
      <c r="H23" s="574">
        <v>0</v>
      </c>
      <c r="I23" s="574">
        <v>0</v>
      </c>
      <c r="J23" s="574">
        <v>0</v>
      </c>
      <c r="K23" s="574">
        <v>0</v>
      </c>
      <c r="L23" s="574">
        <v>0</v>
      </c>
      <c r="M23" s="574">
        <v>0</v>
      </c>
      <c r="N23" s="574">
        <v>0</v>
      </c>
      <c r="O23" s="574">
        <v>0</v>
      </c>
      <c r="P23" s="574">
        <v>0</v>
      </c>
      <c r="Q23" s="574">
        <v>0</v>
      </c>
      <c r="R23" s="574">
        <v>0</v>
      </c>
      <c r="S23" s="574">
        <v>0</v>
      </c>
      <c r="T23" s="574">
        <v>0</v>
      </c>
      <c r="U23" s="574">
        <f t="shared" si="1"/>
        <v>0</v>
      </c>
      <c r="V23" s="187">
        <f t="shared" si="1"/>
        <v>0</v>
      </c>
      <c r="W23" s="1"/>
      <c r="X23" s="189"/>
      <c r="Y23" s="467"/>
      <c r="Z23" s="427"/>
      <c r="AA23" s="427"/>
      <c r="AB23" s="427"/>
      <c r="AC23" s="427"/>
      <c r="AD23" s="427"/>
      <c r="AE23" s="427"/>
      <c r="AF23" s="427"/>
      <c r="AG23" s="427"/>
      <c r="AH23" s="427"/>
      <c r="AI23" s="427"/>
      <c r="AJ23" s="427"/>
      <c r="AK23" s="427"/>
      <c r="AL23" s="427"/>
      <c r="AM23" s="427"/>
      <c r="AN23" s="427"/>
      <c r="AO23" s="427"/>
      <c r="AP23" s="427"/>
      <c r="AQ23" s="427"/>
      <c r="AR23" s="466"/>
      <c r="AS23" s="467"/>
      <c r="AT23" s="466"/>
      <c r="AU23" s="466"/>
      <c r="AV23" s="466"/>
      <c r="AW23" s="466"/>
      <c r="AX23" s="466"/>
      <c r="AY23" s="466"/>
      <c r="AZ23" s="466"/>
      <c r="BA23" s="466"/>
      <c r="BB23" s="466"/>
      <c r="BC23" s="466"/>
      <c r="BD23" s="466"/>
      <c r="BE23" s="466"/>
      <c r="BF23" s="466"/>
      <c r="BG23" s="466"/>
      <c r="BH23" s="466"/>
      <c r="BI23" s="466"/>
      <c r="BJ23" s="466"/>
      <c r="BK23" s="466"/>
    </row>
    <row r="24" spans="1:63" ht="21" customHeight="1" x14ac:dyDescent="0.25">
      <c r="A24" s="193"/>
      <c r="B24" s="194" t="s">
        <v>125</v>
      </c>
      <c r="C24" s="574">
        <v>0</v>
      </c>
      <c r="D24" s="574">
        <v>0</v>
      </c>
      <c r="E24" s="574">
        <v>0</v>
      </c>
      <c r="F24" s="574">
        <v>0</v>
      </c>
      <c r="G24" s="574">
        <v>0</v>
      </c>
      <c r="H24" s="574">
        <v>0</v>
      </c>
      <c r="I24" s="574">
        <v>0</v>
      </c>
      <c r="J24" s="574">
        <v>0</v>
      </c>
      <c r="K24" s="574">
        <v>0</v>
      </c>
      <c r="L24" s="574">
        <v>0</v>
      </c>
      <c r="M24" s="574">
        <v>0</v>
      </c>
      <c r="N24" s="574">
        <v>0</v>
      </c>
      <c r="O24" s="574">
        <v>0</v>
      </c>
      <c r="P24" s="574">
        <v>0</v>
      </c>
      <c r="Q24" s="574">
        <v>0</v>
      </c>
      <c r="R24" s="574">
        <v>0</v>
      </c>
      <c r="S24" s="574">
        <v>0</v>
      </c>
      <c r="T24" s="574">
        <v>0</v>
      </c>
      <c r="U24" s="574">
        <f t="shared" si="1"/>
        <v>0</v>
      </c>
      <c r="V24" s="187">
        <f t="shared" si="1"/>
        <v>0</v>
      </c>
      <c r="W24" s="1"/>
      <c r="X24" s="189"/>
      <c r="Y24" s="467"/>
      <c r="Z24" s="427"/>
      <c r="AA24" s="427"/>
      <c r="AB24" s="427"/>
      <c r="AC24" s="427"/>
      <c r="AD24" s="427"/>
      <c r="AE24" s="427"/>
      <c r="AF24" s="427"/>
      <c r="AG24" s="427"/>
      <c r="AH24" s="427"/>
      <c r="AI24" s="427"/>
      <c r="AJ24" s="427"/>
      <c r="AK24" s="427"/>
      <c r="AL24" s="427"/>
      <c r="AM24" s="427"/>
      <c r="AN24" s="427"/>
      <c r="AO24" s="427"/>
      <c r="AP24" s="427"/>
      <c r="AQ24" s="427"/>
      <c r="AR24" s="466"/>
      <c r="AS24" s="467"/>
      <c r="AT24" s="466"/>
      <c r="AU24" s="466"/>
      <c r="AV24" s="466"/>
      <c r="AW24" s="466"/>
      <c r="AX24" s="466"/>
      <c r="AY24" s="466"/>
      <c r="AZ24" s="466"/>
      <c r="BA24" s="466"/>
      <c r="BB24" s="466"/>
      <c r="BC24" s="466"/>
      <c r="BD24" s="466"/>
      <c r="BE24" s="466"/>
      <c r="BF24" s="466"/>
      <c r="BG24" s="466"/>
      <c r="BH24" s="466"/>
      <c r="BI24" s="466"/>
      <c r="BJ24" s="466"/>
      <c r="BK24" s="466"/>
    </row>
    <row r="25" spans="1:63" ht="21" customHeight="1" x14ac:dyDescent="0.25">
      <c r="A25" s="193"/>
      <c r="B25" s="194" t="s">
        <v>126</v>
      </c>
      <c r="C25" s="574">
        <v>0</v>
      </c>
      <c r="D25" s="574">
        <v>0</v>
      </c>
      <c r="E25" s="574">
        <v>0</v>
      </c>
      <c r="F25" s="574">
        <v>0</v>
      </c>
      <c r="G25" s="574">
        <v>0</v>
      </c>
      <c r="H25" s="574">
        <v>0</v>
      </c>
      <c r="I25" s="574">
        <v>0</v>
      </c>
      <c r="J25" s="574">
        <v>0</v>
      </c>
      <c r="K25" s="574">
        <v>0</v>
      </c>
      <c r="L25" s="574">
        <v>0</v>
      </c>
      <c r="M25" s="574">
        <v>0</v>
      </c>
      <c r="N25" s="574">
        <v>0</v>
      </c>
      <c r="O25" s="574">
        <v>0</v>
      </c>
      <c r="P25" s="574">
        <v>0</v>
      </c>
      <c r="Q25" s="574">
        <v>0</v>
      </c>
      <c r="R25" s="574">
        <v>0</v>
      </c>
      <c r="S25" s="574">
        <v>0</v>
      </c>
      <c r="T25" s="574">
        <v>0</v>
      </c>
      <c r="U25" s="574">
        <f t="shared" si="1"/>
        <v>0</v>
      </c>
      <c r="V25" s="187">
        <f t="shared" si="1"/>
        <v>0</v>
      </c>
      <c r="W25" s="1"/>
      <c r="X25" s="189"/>
      <c r="Y25" s="467"/>
      <c r="Z25" s="427"/>
      <c r="AA25" s="427"/>
      <c r="AB25" s="427"/>
      <c r="AC25" s="427"/>
      <c r="AD25" s="427"/>
      <c r="AE25" s="427"/>
      <c r="AF25" s="427"/>
      <c r="AG25" s="427"/>
      <c r="AH25" s="427"/>
      <c r="AI25" s="427"/>
      <c r="AJ25" s="427"/>
      <c r="AK25" s="427"/>
      <c r="AL25" s="427"/>
      <c r="AM25" s="427"/>
      <c r="AN25" s="427"/>
      <c r="AO25" s="427"/>
      <c r="AP25" s="427"/>
      <c r="AQ25" s="427"/>
      <c r="AR25" s="466"/>
      <c r="AS25" s="467"/>
      <c r="AT25" s="466"/>
      <c r="AU25" s="466"/>
      <c r="AV25" s="466"/>
      <c r="AW25" s="466"/>
      <c r="AX25" s="466"/>
      <c r="AY25" s="466"/>
      <c r="AZ25" s="466"/>
      <c r="BA25" s="466"/>
      <c r="BB25" s="466"/>
      <c r="BC25" s="466"/>
      <c r="BD25" s="466"/>
      <c r="BE25" s="466"/>
      <c r="BF25" s="466"/>
      <c r="BG25" s="466"/>
      <c r="BH25" s="466"/>
      <c r="BI25" s="466"/>
      <c r="BJ25" s="466"/>
      <c r="BK25" s="466"/>
    </row>
    <row r="26" spans="1:63" ht="21" customHeight="1" x14ac:dyDescent="0.25">
      <c r="A26" s="193"/>
      <c r="B26" s="194" t="s">
        <v>127</v>
      </c>
      <c r="C26" s="574">
        <v>0</v>
      </c>
      <c r="D26" s="574">
        <v>0</v>
      </c>
      <c r="E26" s="574">
        <v>0</v>
      </c>
      <c r="F26" s="574">
        <v>0</v>
      </c>
      <c r="G26" s="574">
        <v>0</v>
      </c>
      <c r="H26" s="574">
        <v>0</v>
      </c>
      <c r="I26" s="574">
        <v>0</v>
      </c>
      <c r="J26" s="574">
        <v>0</v>
      </c>
      <c r="K26" s="574">
        <v>0</v>
      </c>
      <c r="L26" s="574">
        <v>0</v>
      </c>
      <c r="M26" s="574">
        <v>0</v>
      </c>
      <c r="N26" s="574">
        <v>0</v>
      </c>
      <c r="O26" s="574">
        <v>0</v>
      </c>
      <c r="P26" s="574">
        <v>0</v>
      </c>
      <c r="Q26" s="574">
        <v>0</v>
      </c>
      <c r="R26" s="574">
        <v>0</v>
      </c>
      <c r="S26" s="574">
        <v>0</v>
      </c>
      <c r="T26" s="574">
        <v>0</v>
      </c>
      <c r="U26" s="574">
        <f t="shared" si="1"/>
        <v>0</v>
      </c>
      <c r="V26" s="187">
        <f t="shared" si="1"/>
        <v>0</v>
      </c>
      <c r="W26" s="1"/>
      <c r="X26" s="189"/>
      <c r="Y26" s="467"/>
      <c r="Z26" s="427"/>
      <c r="AA26" s="427"/>
      <c r="AB26" s="427"/>
      <c r="AC26" s="427"/>
      <c r="AD26" s="427"/>
      <c r="AE26" s="427"/>
      <c r="AF26" s="427"/>
      <c r="AG26" s="427"/>
      <c r="AH26" s="427"/>
      <c r="AI26" s="427"/>
      <c r="AJ26" s="427"/>
      <c r="AK26" s="427"/>
      <c r="AL26" s="427"/>
      <c r="AM26" s="427"/>
      <c r="AN26" s="427"/>
      <c r="AO26" s="427"/>
      <c r="AP26" s="427"/>
      <c r="AQ26" s="427"/>
      <c r="AR26" s="466"/>
      <c r="AS26" s="467"/>
      <c r="AT26" s="466"/>
      <c r="AU26" s="466"/>
      <c r="AV26" s="466"/>
      <c r="AW26" s="466"/>
      <c r="AX26" s="466"/>
      <c r="AY26" s="466"/>
      <c r="AZ26" s="466"/>
      <c r="BA26" s="466"/>
      <c r="BB26" s="466"/>
      <c r="BC26" s="466"/>
      <c r="BD26" s="466"/>
      <c r="BE26" s="466"/>
      <c r="BF26" s="466"/>
      <c r="BG26" s="466"/>
      <c r="BH26" s="466"/>
      <c r="BI26" s="466"/>
      <c r="BJ26" s="466"/>
      <c r="BK26" s="466"/>
    </row>
    <row r="27" spans="1:63" ht="21" customHeight="1" x14ac:dyDescent="0.25">
      <c r="A27" s="193"/>
      <c r="B27" s="194" t="s">
        <v>128</v>
      </c>
      <c r="C27" s="574">
        <v>0</v>
      </c>
      <c r="D27" s="574">
        <v>0</v>
      </c>
      <c r="E27" s="574">
        <v>0</v>
      </c>
      <c r="F27" s="574">
        <v>0</v>
      </c>
      <c r="G27" s="574">
        <v>0</v>
      </c>
      <c r="H27" s="574">
        <v>0</v>
      </c>
      <c r="I27" s="574">
        <v>0</v>
      </c>
      <c r="J27" s="574">
        <v>0</v>
      </c>
      <c r="K27" s="574">
        <v>0</v>
      </c>
      <c r="L27" s="574">
        <v>0</v>
      </c>
      <c r="M27" s="574">
        <v>0</v>
      </c>
      <c r="N27" s="574">
        <v>0</v>
      </c>
      <c r="O27" s="574">
        <v>0</v>
      </c>
      <c r="P27" s="574">
        <v>0</v>
      </c>
      <c r="Q27" s="574">
        <v>0</v>
      </c>
      <c r="R27" s="574">
        <v>0</v>
      </c>
      <c r="S27" s="574">
        <v>0</v>
      </c>
      <c r="T27" s="574">
        <v>0</v>
      </c>
      <c r="U27" s="574">
        <f t="shared" si="1"/>
        <v>0</v>
      </c>
      <c r="V27" s="187">
        <f t="shared" si="1"/>
        <v>0</v>
      </c>
      <c r="W27" s="1"/>
      <c r="X27" s="189"/>
      <c r="Y27" s="467"/>
      <c r="Z27" s="427"/>
      <c r="AA27" s="427"/>
      <c r="AB27" s="427"/>
      <c r="AC27" s="427"/>
      <c r="AD27" s="427"/>
      <c r="AE27" s="427"/>
      <c r="AF27" s="427"/>
      <c r="AG27" s="427"/>
      <c r="AH27" s="427"/>
      <c r="AI27" s="427"/>
      <c r="AJ27" s="427"/>
      <c r="AK27" s="427"/>
      <c r="AL27" s="427"/>
      <c r="AM27" s="427"/>
      <c r="AN27" s="427"/>
      <c r="AO27" s="427"/>
      <c r="AP27" s="427"/>
      <c r="AQ27" s="427"/>
      <c r="AR27" s="466"/>
      <c r="AS27" s="467"/>
      <c r="AT27" s="466"/>
      <c r="AU27" s="466"/>
      <c r="AV27" s="466"/>
      <c r="AW27" s="466"/>
      <c r="AX27" s="466"/>
      <c r="AY27" s="466"/>
      <c r="AZ27" s="466"/>
      <c r="BA27" s="466"/>
      <c r="BB27" s="466"/>
      <c r="BC27" s="466"/>
      <c r="BD27" s="466"/>
      <c r="BE27" s="466"/>
      <c r="BF27" s="466"/>
      <c r="BG27" s="466"/>
      <c r="BH27" s="466"/>
      <c r="BI27" s="466"/>
      <c r="BJ27" s="466"/>
      <c r="BK27" s="466"/>
    </row>
    <row r="28" spans="1:63" ht="21" customHeight="1" x14ac:dyDescent="0.25">
      <c r="A28" s="193"/>
      <c r="B28" s="194" t="s">
        <v>129</v>
      </c>
      <c r="C28" s="574">
        <v>0</v>
      </c>
      <c r="D28" s="574">
        <v>0</v>
      </c>
      <c r="E28" s="574">
        <v>0</v>
      </c>
      <c r="F28" s="574">
        <v>0</v>
      </c>
      <c r="G28" s="574">
        <v>0</v>
      </c>
      <c r="H28" s="574">
        <v>0</v>
      </c>
      <c r="I28" s="574">
        <v>0</v>
      </c>
      <c r="J28" s="574">
        <v>0</v>
      </c>
      <c r="K28" s="574">
        <v>0</v>
      </c>
      <c r="L28" s="574">
        <v>0</v>
      </c>
      <c r="M28" s="574">
        <v>0</v>
      </c>
      <c r="N28" s="574">
        <v>0</v>
      </c>
      <c r="O28" s="574">
        <v>0</v>
      </c>
      <c r="P28" s="574">
        <v>0</v>
      </c>
      <c r="Q28" s="574">
        <v>0</v>
      </c>
      <c r="R28" s="574">
        <v>0</v>
      </c>
      <c r="S28" s="574">
        <v>0</v>
      </c>
      <c r="T28" s="574">
        <v>0</v>
      </c>
      <c r="U28" s="574">
        <f t="shared" si="1"/>
        <v>0</v>
      </c>
      <c r="V28" s="187">
        <f t="shared" si="1"/>
        <v>0</v>
      </c>
      <c r="W28" s="1"/>
      <c r="X28" s="189"/>
      <c r="Y28" s="467"/>
      <c r="Z28" s="427"/>
      <c r="AA28" s="427"/>
      <c r="AB28" s="427"/>
      <c r="AC28" s="427"/>
      <c r="AD28" s="427"/>
      <c r="AE28" s="427"/>
      <c r="AF28" s="427"/>
      <c r="AG28" s="427"/>
      <c r="AH28" s="427"/>
      <c r="AI28" s="427"/>
      <c r="AJ28" s="427"/>
      <c r="AK28" s="427"/>
      <c r="AL28" s="427"/>
      <c r="AM28" s="427"/>
      <c r="AN28" s="427"/>
      <c r="AO28" s="427"/>
      <c r="AP28" s="427"/>
      <c r="AQ28" s="427"/>
      <c r="AR28" s="466"/>
      <c r="AS28" s="467"/>
      <c r="AT28" s="466"/>
      <c r="AU28" s="466"/>
      <c r="AV28" s="466"/>
      <c r="AW28" s="466"/>
      <c r="AX28" s="466"/>
      <c r="AY28" s="466"/>
      <c r="AZ28" s="466"/>
      <c r="BA28" s="466"/>
      <c r="BB28" s="466"/>
      <c r="BC28" s="466"/>
      <c r="BD28" s="466"/>
      <c r="BE28" s="466"/>
      <c r="BF28" s="466"/>
      <c r="BG28" s="466"/>
      <c r="BH28" s="466"/>
      <c r="BI28" s="466"/>
      <c r="BJ28" s="466"/>
      <c r="BK28" s="466"/>
    </row>
    <row r="29" spans="1:63" ht="21" customHeight="1" x14ac:dyDescent="0.25">
      <c r="A29" s="193"/>
      <c r="B29" s="194" t="s">
        <v>130</v>
      </c>
      <c r="C29" s="574">
        <v>0</v>
      </c>
      <c r="D29" s="574">
        <v>0</v>
      </c>
      <c r="E29" s="574">
        <v>0</v>
      </c>
      <c r="F29" s="574">
        <v>0</v>
      </c>
      <c r="G29" s="574">
        <v>0</v>
      </c>
      <c r="H29" s="574">
        <v>0</v>
      </c>
      <c r="I29" s="574">
        <v>0</v>
      </c>
      <c r="J29" s="574">
        <v>0</v>
      </c>
      <c r="K29" s="574">
        <v>0</v>
      </c>
      <c r="L29" s="574">
        <v>0</v>
      </c>
      <c r="M29" s="574">
        <v>0</v>
      </c>
      <c r="N29" s="574">
        <v>0</v>
      </c>
      <c r="O29" s="574">
        <v>0</v>
      </c>
      <c r="P29" s="574">
        <v>0</v>
      </c>
      <c r="Q29" s="574">
        <v>0</v>
      </c>
      <c r="R29" s="574">
        <v>0</v>
      </c>
      <c r="S29" s="574">
        <v>0</v>
      </c>
      <c r="T29" s="574">
        <v>0</v>
      </c>
      <c r="U29" s="574">
        <f t="shared" si="1"/>
        <v>0</v>
      </c>
      <c r="V29" s="187">
        <f t="shared" si="1"/>
        <v>0</v>
      </c>
      <c r="W29" s="1"/>
      <c r="X29" s="189"/>
      <c r="Y29" s="467"/>
      <c r="Z29" s="427"/>
      <c r="AA29" s="427"/>
      <c r="AB29" s="427"/>
      <c r="AC29" s="427"/>
      <c r="AD29" s="427"/>
      <c r="AE29" s="427"/>
      <c r="AF29" s="427"/>
      <c r="AG29" s="427"/>
      <c r="AH29" s="427"/>
      <c r="AI29" s="427"/>
      <c r="AJ29" s="427"/>
      <c r="AK29" s="427"/>
      <c r="AL29" s="427"/>
      <c r="AM29" s="427"/>
      <c r="AN29" s="427"/>
      <c r="AO29" s="427"/>
      <c r="AP29" s="427"/>
      <c r="AQ29" s="427"/>
      <c r="AR29" s="466"/>
      <c r="AS29" s="467"/>
      <c r="AT29" s="466"/>
      <c r="AU29" s="466"/>
      <c r="AV29" s="466"/>
      <c r="AW29" s="466"/>
      <c r="AX29" s="466"/>
      <c r="AY29" s="466"/>
      <c r="AZ29" s="466"/>
      <c r="BA29" s="466"/>
      <c r="BB29" s="466"/>
      <c r="BC29" s="466"/>
      <c r="BD29" s="466"/>
      <c r="BE29" s="466"/>
      <c r="BF29" s="466"/>
      <c r="BG29" s="466"/>
      <c r="BH29" s="466"/>
      <c r="BI29" s="466"/>
      <c r="BJ29" s="466"/>
      <c r="BK29" s="466"/>
    </row>
    <row r="30" spans="1:63" ht="21" customHeight="1" x14ac:dyDescent="0.25">
      <c r="A30" s="193"/>
      <c r="B30" s="194" t="s">
        <v>131</v>
      </c>
      <c r="C30" s="574">
        <v>0</v>
      </c>
      <c r="D30" s="574">
        <v>0</v>
      </c>
      <c r="E30" s="574">
        <v>0</v>
      </c>
      <c r="F30" s="574">
        <v>0</v>
      </c>
      <c r="G30" s="574">
        <v>0</v>
      </c>
      <c r="H30" s="574">
        <v>0</v>
      </c>
      <c r="I30" s="574">
        <v>0</v>
      </c>
      <c r="J30" s="574">
        <v>0</v>
      </c>
      <c r="K30" s="574">
        <v>0</v>
      </c>
      <c r="L30" s="574">
        <v>0</v>
      </c>
      <c r="M30" s="574">
        <v>0</v>
      </c>
      <c r="N30" s="574">
        <v>0</v>
      </c>
      <c r="O30" s="574">
        <v>0</v>
      </c>
      <c r="P30" s="574">
        <v>0</v>
      </c>
      <c r="Q30" s="574">
        <v>0</v>
      </c>
      <c r="R30" s="574">
        <v>0</v>
      </c>
      <c r="S30" s="574">
        <v>0</v>
      </c>
      <c r="T30" s="574">
        <v>0</v>
      </c>
      <c r="U30" s="574">
        <f t="shared" si="1"/>
        <v>0</v>
      </c>
      <c r="V30" s="187">
        <f t="shared" si="1"/>
        <v>0</v>
      </c>
      <c r="W30" s="1"/>
      <c r="X30" s="189"/>
      <c r="Y30" s="467"/>
      <c r="Z30" s="427"/>
      <c r="AA30" s="427"/>
      <c r="AB30" s="427"/>
      <c r="AC30" s="427"/>
      <c r="AD30" s="427"/>
      <c r="AE30" s="427"/>
      <c r="AF30" s="427"/>
      <c r="AG30" s="427"/>
      <c r="AH30" s="427"/>
      <c r="AI30" s="427"/>
      <c r="AJ30" s="427"/>
      <c r="AK30" s="427"/>
      <c r="AL30" s="427"/>
      <c r="AM30" s="427"/>
      <c r="AN30" s="427"/>
      <c r="AO30" s="427"/>
      <c r="AP30" s="427"/>
      <c r="AQ30" s="427"/>
      <c r="AR30" s="466"/>
      <c r="AS30" s="467"/>
      <c r="AT30" s="466"/>
      <c r="AU30" s="466"/>
      <c r="AV30" s="466"/>
      <c r="AW30" s="466"/>
      <c r="AX30" s="466"/>
      <c r="AY30" s="466"/>
      <c r="AZ30" s="466"/>
      <c r="BA30" s="466"/>
      <c r="BB30" s="466"/>
      <c r="BC30" s="466"/>
      <c r="BD30" s="466"/>
      <c r="BE30" s="466"/>
      <c r="BF30" s="466"/>
      <c r="BG30" s="466"/>
      <c r="BH30" s="466"/>
      <c r="BI30" s="466"/>
      <c r="BJ30" s="466"/>
      <c r="BK30" s="466"/>
    </row>
    <row r="31" spans="1:63" ht="21" customHeight="1" x14ac:dyDescent="0.25">
      <c r="A31" s="193"/>
      <c r="B31" s="194" t="s">
        <v>132</v>
      </c>
      <c r="C31" s="574">
        <v>0</v>
      </c>
      <c r="D31" s="574">
        <v>0</v>
      </c>
      <c r="E31" s="574">
        <v>0</v>
      </c>
      <c r="F31" s="574">
        <v>0</v>
      </c>
      <c r="G31" s="574">
        <v>0</v>
      </c>
      <c r="H31" s="574">
        <v>0</v>
      </c>
      <c r="I31" s="574">
        <v>0</v>
      </c>
      <c r="J31" s="574">
        <v>0</v>
      </c>
      <c r="K31" s="574">
        <v>0</v>
      </c>
      <c r="L31" s="574">
        <v>0</v>
      </c>
      <c r="M31" s="574">
        <v>0</v>
      </c>
      <c r="N31" s="574">
        <v>0</v>
      </c>
      <c r="O31" s="574">
        <v>0</v>
      </c>
      <c r="P31" s="574">
        <v>0</v>
      </c>
      <c r="Q31" s="574">
        <v>0</v>
      </c>
      <c r="R31" s="574">
        <v>0</v>
      </c>
      <c r="S31" s="574">
        <v>0</v>
      </c>
      <c r="T31" s="574">
        <v>0</v>
      </c>
      <c r="U31" s="574">
        <f t="shared" si="1"/>
        <v>0</v>
      </c>
      <c r="V31" s="187">
        <f t="shared" si="1"/>
        <v>0</v>
      </c>
      <c r="W31" s="1"/>
      <c r="X31" s="189"/>
      <c r="Y31" s="467"/>
      <c r="Z31" s="427"/>
      <c r="AA31" s="427"/>
      <c r="AB31" s="427"/>
      <c r="AC31" s="427"/>
      <c r="AD31" s="427"/>
      <c r="AE31" s="427"/>
      <c r="AF31" s="427"/>
      <c r="AG31" s="427"/>
      <c r="AH31" s="427"/>
      <c r="AI31" s="427"/>
      <c r="AJ31" s="427"/>
      <c r="AK31" s="427"/>
      <c r="AL31" s="427"/>
      <c r="AM31" s="427"/>
      <c r="AN31" s="427"/>
      <c r="AO31" s="427"/>
      <c r="AP31" s="427"/>
      <c r="AQ31" s="427"/>
      <c r="AR31" s="466"/>
      <c r="AS31" s="467"/>
      <c r="AT31" s="466"/>
      <c r="AU31" s="466"/>
      <c r="AV31" s="466"/>
      <c r="AW31" s="466"/>
      <c r="AX31" s="466"/>
      <c r="AY31" s="466"/>
      <c r="AZ31" s="466"/>
      <c r="BA31" s="466"/>
      <c r="BB31" s="466"/>
      <c r="BC31" s="466"/>
      <c r="BD31" s="466"/>
      <c r="BE31" s="466"/>
      <c r="BF31" s="466"/>
      <c r="BG31" s="466"/>
      <c r="BH31" s="466"/>
      <c r="BI31" s="466"/>
      <c r="BJ31" s="466"/>
      <c r="BK31" s="466"/>
    </row>
    <row r="32" spans="1:63" ht="21" customHeight="1" x14ac:dyDescent="0.25">
      <c r="A32" s="193"/>
      <c r="B32" s="194" t="s">
        <v>133</v>
      </c>
      <c r="C32" s="574">
        <v>0</v>
      </c>
      <c r="D32" s="574">
        <v>0</v>
      </c>
      <c r="E32" s="574">
        <v>0</v>
      </c>
      <c r="F32" s="574">
        <v>0</v>
      </c>
      <c r="G32" s="574">
        <v>0</v>
      </c>
      <c r="H32" s="574">
        <v>0</v>
      </c>
      <c r="I32" s="574">
        <v>0</v>
      </c>
      <c r="J32" s="574">
        <v>0</v>
      </c>
      <c r="K32" s="574">
        <v>0</v>
      </c>
      <c r="L32" s="574">
        <v>0</v>
      </c>
      <c r="M32" s="574">
        <v>0</v>
      </c>
      <c r="N32" s="574">
        <v>0</v>
      </c>
      <c r="O32" s="574">
        <v>0</v>
      </c>
      <c r="P32" s="574">
        <v>0</v>
      </c>
      <c r="Q32" s="574">
        <v>0</v>
      </c>
      <c r="R32" s="574">
        <v>0</v>
      </c>
      <c r="S32" s="574">
        <v>0</v>
      </c>
      <c r="T32" s="574">
        <v>0</v>
      </c>
      <c r="U32" s="574">
        <f t="shared" si="1"/>
        <v>0</v>
      </c>
      <c r="V32" s="187">
        <f t="shared" si="1"/>
        <v>0</v>
      </c>
      <c r="W32" s="1"/>
      <c r="X32" s="189"/>
      <c r="Y32" s="467"/>
      <c r="Z32" s="427"/>
      <c r="AA32" s="427"/>
      <c r="AB32" s="427"/>
      <c r="AC32" s="427"/>
      <c r="AD32" s="427"/>
      <c r="AE32" s="427"/>
      <c r="AF32" s="427"/>
      <c r="AG32" s="427"/>
      <c r="AH32" s="427"/>
      <c r="AI32" s="427"/>
      <c r="AJ32" s="427"/>
      <c r="AK32" s="427"/>
      <c r="AL32" s="427"/>
      <c r="AM32" s="427"/>
      <c r="AN32" s="427"/>
      <c r="AO32" s="427"/>
      <c r="AP32" s="427"/>
      <c r="AQ32" s="427"/>
      <c r="AR32" s="466"/>
      <c r="AS32" s="467"/>
      <c r="AT32" s="466"/>
      <c r="AU32" s="466"/>
      <c r="AV32" s="466"/>
      <c r="AW32" s="466"/>
      <c r="AX32" s="466"/>
      <c r="AY32" s="466"/>
      <c r="AZ32" s="466"/>
      <c r="BA32" s="466"/>
      <c r="BB32" s="466"/>
      <c r="BC32" s="466"/>
      <c r="BD32" s="466"/>
      <c r="BE32" s="466"/>
      <c r="BF32" s="466"/>
      <c r="BG32" s="466"/>
      <c r="BH32" s="466"/>
      <c r="BI32" s="466"/>
      <c r="BJ32" s="466"/>
      <c r="BK32" s="466"/>
    </row>
    <row r="33" spans="1:64" ht="21" customHeight="1" x14ac:dyDescent="0.25">
      <c r="A33" s="193"/>
      <c r="B33" s="194" t="s">
        <v>134</v>
      </c>
      <c r="C33" s="574">
        <v>0</v>
      </c>
      <c r="D33" s="574">
        <v>0</v>
      </c>
      <c r="E33" s="574">
        <v>0</v>
      </c>
      <c r="F33" s="574">
        <v>0</v>
      </c>
      <c r="G33" s="574">
        <v>0</v>
      </c>
      <c r="H33" s="574">
        <v>0</v>
      </c>
      <c r="I33" s="574">
        <v>39</v>
      </c>
      <c r="J33" s="574">
        <v>5</v>
      </c>
      <c r="K33" s="574">
        <v>0</v>
      </c>
      <c r="L33" s="574">
        <v>0</v>
      </c>
      <c r="M33" s="574">
        <v>0</v>
      </c>
      <c r="N33" s="574">
        <v>0</v>
      </c>
      <c r="O33" s="574">
        <v>952</v>
      </c>
      <c r="P33" s="574">
        <v>39</v>
      </c>
      <c r="Q33" s="574">
        <v>531</v>
      </c>
      <c r="R33" s="574">
        <v>12</v>
      </c>
      <c r="S33" s="574">
        <v>1080</v>
      </c>
      <c r="T33" s="574">
        <v>35</v>
      </c>
      <c r="U33" s="574">
        <f t="shared" si="1"/>
        <v>2602</v>
      </c>
      <c r="V33" s="187">
        <f t="shared" si="1"/>
        <v>91</v>
      </c>
      <c r="W33" s="1"/>
      <c r="X33" s="189"/>
      <c r="Y33" s="467"/>
      <c r="Z33" s="427"/>
      <c r="AA33" s="427"/>
      <c r="AB33" s="427"/>
      <c r="AC33" s="427"/>
      <c r="AD33" s="427"/>
      <c r="AE33" s="427"/>
      <c r="AF33" s="427"/>
      <c r="AG33" s="427"/>
      <c r="AH33" s="427"/>
      <c r="AI33" s="427"/>
      <c r="AJ33" s="427"/>
      <c r="AK33" s="427"/>
      <c r="AL33" s="427"/>
      <c r="AM33" s="427"/>
      <c r="AN33" s="427"/>
      <c r="AO33" s="427"/>
      <c r="AP33" s="427"/>
      <c r="AQ33" s="427"/>
      <c r="AR33" s="466"/>
      <c r="AS33" s="467"/>
      <c r="AT33" s="466"/>
      <c r="AU33" s="466"/>
      <c r="AV33" s="466"/>
      <c r="AW33" s="466"/>
      <c r="AX33" s="466"/>
      <c r="AY33" s="466"/>
      <c r="AZ33" s="466"/>
      <c r="BA33" s="466"/>
      <c r="BB33" s="466"/>
      <c r="BC33" s="466"/>
      <c r="BD33" s="466"/>
      <c r="BE33" s="466"/>
      <c r="BF33" s="466"/>
      <c r="BG33" s="466"/>
      <c r="BH33" s="466"/>
      <c r="BI33" s="466"/>
      <c r="BJ33" s="466"/>
      <c r="BK33" s="466"/>
    </row>
    <row r="34" spans="1:64" ht="25.5" customHeight="1" x14ac:dyDescent="0.25">
      <c r="A34" s="181" t="s">
        <v>135</v>
      </c>
      <c r="B34" s="196" t="s">
        <v>136</v>
      </c>
      <c r="C34" s="191">
        <v>2</v>
      </c>
      <c r="D34" s="191">
        <v>0</v>
      </c>
      <c r="E34" s="191">
        <v>0</v>
      </c>
      <c r="F34" s="191">
        <v>0</v>
      </c>
      <c r="G34" s="191">
        <v>3</v>
      </c>
      <c r="H34" s="191">
        <v>1</v>
      </c>
      <c r="I34" s="191">
        <v>26</v>
      </c>
      <c r="J34" s="191">
        <v>6</v>
      </c>
      <c r="K34" s="191">
        <v>153</v>
      </c>
      <c r="L34" s="191">
        <v>10</v>
      </c>
      <c r="M34" s="191">
        <v>428</v>
      </c>
      <c r="N34" s="191">
        <v>75</v>
      </c>
      <c r="O34" s="191">
        <v>82</v>
      </c>
      <c r="P34" s="191">
        <v>57</v>
      </c>
      <c r="Q34" s="191">
        <v>525</v>
      </c>
      <c r="R34" s="191">
        <v>114</v>
      </c>
      <c r="S34" s="191">
        <v>0</v>
      </c>
      <c r="T34" s="191">
        <v>0</v>
      </c>
      <c r="U34" s="191">
        <f t="shared" si="1"/>
        <v>1219</v>
      </c>
      <c r="V34" s="192">
        <f t="shared" si="1"/>
        <v>263</v>
      </c>
      <c r="W34" s="1"/>
      <c r="X34" s="189"/>
      <c r="Y34" s="467"/>
      <c r="Z34" s="427"/>
      <c r="AA34" s="427"/>
      <c r="AB34" s="427"/>
      <c r="AC34" s="427"/>
      <c r="AD34" s="427"/>
      <c r="AE34" s="427"/>
      <c r="AF34" s="427"/>
      <c r="AG34" s="427"/>
      <c r="AH34" s="427"/>
      <c r="AI34" s="427"/>
      <c r="AJ34" s="427"/>
      <c r="AK34" s="427"/>
      <c r="AL34" s="427"/>
      <c r="AM34" s="427"/>
      <c r="AN34" s="427"/>
      <c r="AO34" s="427"/>
      <c r="AP34" s="427"/>
      <c r="AQ34" s="427"/>
      <c r="AR34" s="466"/>
      <c r="AS34" s="467"/>
      <c r="AT34" s="466"/>
      <c r="AU34" s="466"/>
      <c r="AV34" s="466"/>
      <c r="AW34" s="466"/>
      <c r="AX34" s="466"/>
      <c r="AY34" s="466"/>
      <c r="AZ34" s="466"/>
      <c r="BA34" s="466"/>
      <c r="BB34" s="466"/>
      <c r="BC34" s="466"/>
      <c r="BD34" s="466"/>
      <c r="BE34" s="466"/>
      <c r="BF34" s="466"/>
      <c r="BG34" s="466"/>
      <c r="BH34" s="466"/>
      <c r="BI34" s="466"/>
      <c r="BJ34" s="466"/>
      <c r="BK34" s="466"/>
    </row>
    <row r="35" spans="1:64" ht="25.5" customHeight="1" x14ac:dyDescent="0.3">
      <c r="A35" s="181" t="s">
        <v>137</v>
      </c>
      <c r="B35" s="196" t="s">
        <v>138</v>
      </c>
      <c r="C35" s="191">
        <f>SUM(C36:C37)</f>
        <v>62</v>
      </c>
      <c r="D35" s="191">
        <f t="shared" ref="D35:T35" si="3">SUM(D36:D37)</f>
        <v>2</v>
      </c>
      <c r="E35" s="191">
        <f t="shared" si="3"/>
        <v>79</v>
      </c>
      <c r="F35" s="191">
        <f t="shared" si="3"/>
        <v>10</v>
      </c>
      <c r="G35" s="191">
        <f t="shared" si="3"/>
        <v>183</v>
      </c>
      <c r="H35" s="191">
        <f t="shared" si="3"/>
        <v>20</v>
      </c>
      <c r="I35" s="191">
        <f t="shared" si="3"/>
        <v>800</v>
      </c>
      <c r="J35" s="191">
        <f t="shared" si="3"/>
        <v>67</v>
      </c>
      <c r="K35" s="191">
        <f t="shared" si="3"/>
        <v>908</v>
      </c>
      <c r="L35" s="191">
        <f t="shared" si="3"/>
        <v>207</v>
      </c>
      <c r="M35" s="191">
        <f t="shared" si="3"/>
        <v>616</v>
      </c>
      <c r="N35" s="191">
        <f t="shared" si="3"/>
        <v>126</v>
      </c>
      <c r="O35" s="191">
        <f t="shared" si="3"/>
        <v>2007</v>
      </c>
      <c r="P35" s="191">
        <f t="shared" si="3"/>
        <v>616</v>
      </c>
      <c r="Q35" s="191">
        <f t="shared" si="3"/>
        <v>538</v>
      </c>
      <c r="R35" s="191">
        <f t="shared" si="3"/>
        <v>161</v>
      </c>
      <c r="S35" s="191">
        <f t="shared" si="3"/>
        <v>0</v>
      </c>
      <c r="T35" s="191">
        <f t="shared" si="3"/>
        <v>0</v>
      </c>
      <c r="U35" s="191">
        <f t="shared" si="1"/>
        <v>5193</v>
      </c>
      <c r="V35" s="192">
        <f t="shared" si="1"/>
        <v>1209</v>
      </c>
      <c r="W35" s="1"/>
      <c r="X35" s="126"/>
      <c r="Y35" s="468"/>
      <c r="Z35" s="427"/>
      <c r="AA35" s="427"/>
      <c r="AB35" s="427"/>
      <c r="AC35" s="427"/>
      <c r="AD35" s="427"/>
      <c r="AE35" s="427"/>
      <c r="AF35" s="427"/>
      <c r="AG35" s="427"/>
      <c r="AH35" s="427"/>
      <c r="AI35" s="427"/>
      <c r="AJ35" s="427"/>
      <c r="AK35" s="427"/>
      <c r="AL35" s="427"/>
      <c r="AM35" s="427"/>
      <c r="AN35" s="427"/>
      <c r="AO35" s="427"/>
      <c r="AP35" s="427"/>
      <c r="AQ35" s="427"/>
      <c r="AR35" s="466"/>
      <c r="AS35" s="468"/>
      <c r="AT35" s="466"/>
      <c r="AU35" s="466"/>
      <c r="AV35" s="466"/>
      <c r="AW35" s="466"/>
      <c r="AX35" s="466"/>
      <c r="AY35" s="466"/>
      <c r="AZ35" s="466"/>
      <c r="BA35" s="466"/>
      <c r="BB35" s="466"/>
      <c r="BC35" s="466"/>
      <c r="BD35" s="466"/>
      <c r="BE35" s="466"/>
      <c r="BF35" s="466"/>
      <c r="BG35" s="466"/>
      <c r="BH35" s="466"/>
      <c r="BI35" s="466"/>
      <c r="BJ35" s="466"/>
      <c r="BK35" s="466"/>
    </row>
    <row r="36" spans="1:64" ht="21" customHeight="1" x14ac:dyDescent="0.25">
      <c r="A36" s="181"/>
      <c r="B36" s="197" t="s">
        <v>139</v>
      </c>
      <c r="C36" s="574">
        <v>24</v>
      </c>
      <c r="D36" s="574">
        <v>0</v>
      </c>
      <c r="E36" s="574">
        <v>36</v>
      </c>
      <c r="F36" s="574">
        <v>7</v>
      </c>
      <c r="G36" s="574">
        <v>150</v>
      </c>
      <c r="H36" s="574">
        <v>19</v>
      </c>
      <c r="I36" s="574">
        <v>697</v>
      </c>
      <c r="J36" s="574">
        <v>51</v>
      </c>
      <c r="K36" s="574">
        <v>767</v>
      </c>
      <c r="L36" s="574">
        <v>193</v>
      </c>
      <c r="M36" s="574">
        <v>338</v>
      </c>
      <c r="N36" s="574">
        <v>115</v>
      </c>
      <c r="O36" s="574">
        <v>1472</v>
      </c>
      <c r="P36" s="574">
        <v>580</v>
      </c>
      <c r="Q36" s="574">
        <v>296</v>
      </c>
      <c r="R36" s="574">
        <v>117</v>
      </c>
      <c r="S36" s="574">
        <v>0</v>
      </c>
      <c r="T36" s="574">
        <v>0</v>
      </c>
      <c r="U36" s="574">
        <f t="shared" si="1"/>
        <v>3780</v>
      </c>
      <c r="V36" s="187">
        <f t="shared" si="1"/>
        <v>1082</v>
      </c>
      <c r="W36" s="1"/>
      <c r="X36" s="189"/>
      <c r="Y36" s="467"/>
      <c r="Z36" s="427"/>
      <c r="AA36" s="427"/>
      <c r="AB36" s="427"/>
      <c r="AC36" s="427"/>
      <c r="AD36" s="427"/>
      <c r="AE36" s="427"/>
      <c r="AF36" s="427"/>
      <c r="AG36" s="427"/>
      <c r="AH36" s="427"/>
      <c r="AI36" s="427"/>
      <c r="AJ36" s="427"/>
      <c r="AK36" s="427"/>
      <c r="AL36" s="427"/>
      <c r="AM36" s="427"/>
      <c r="AN36" s="427"/>
      <c r="AO36" s="427"/>
      <c r="AP36" s="427"/>
      <c r="AQ36" s="427"/>
      <c r="AR36" s="466"/>
      <c r="AS36" s="467"/>
      <c r="AT36" s="466"/>
      <c r="AU36" s="466"/>
      <c r="AV36" s="466"/>
      <c r="AW36" s="466"/>
      <c r="AX36" s="466"/>
      <c r="AY36" s="466"/>
      <c r="AZ36" s="466"/>
      <c r="BA36" s="466"/>
      <c r="BB36" s="466"/>
      <c r="BC36" s="466"/>
      <c r="BD36" s="466"/>
      <c r="BE36" s="466"/>
      <c r="BF36" s="466"/>
      <c r="BG36" s="466"/>
      <c r="BH36" s="466"/>
      <c r="BI36" s="466"/>
      <c r="BJ36" s="466"/>
      <c r="BK36" s="466"/>
    </row>
    <row r="37" spans="1:64" ht="30" customHeight="1" x14ac:dyDescent="0.25">
      <c r="A37" s="181"/>
      <c r="B37" s="197" t="s">
        <v>140</v>
      </c>
      <c r="C37" s="574">
        <v>38</v>
      </c>
      <c r="D37" s="574">
        <v>2</v>
      </c>
      <c r="E37" s="574">
        <v>43</v>
      </c>
      <c r="F37" s="574">
        <v>3</v>
      </c>
      <c r="G37" s="574">
        <v>33</v>
      </c>
      <c r="H37" s="574">
        <v>1</v>
      </c>
      <c r="I37" s="574">
        <v>103</v>
      </c>
      <c r="J37" s="574">
        <v>16</v>
      </c>
      <c r="K37" s="574">
        <v>141</v>
      </c>
      <c r="L37" s="574">
        <v>14</v>
      </c>
      <c r="M37" s="574">
        <v>278</v>
      </c>
      <c r="N37" s="574">
        <v>11</v>
      </c>
      <c r="O37" s="574">
        <v>535</v>
      </c>
      <c r="P37" s="574">
        <v>36</v>
      </c>
      <c r="Q37" s="574">
        <v>242</v>
      </c>
      <c r="R37" s="574">
        <v>44</v>
      </c>
      <c r="S37" s="574">
        <v>0</v>
      </c>
      <c r="T37" s="574">
        <v>0</v>
      </c>
      <c r="U37" s="574">
        <f t="shared" si="1"/>
        <v>1413</v>
      </c>
      <c r="V37" s="187">
        <f t="shared" si="1"/>
        <v>127</v>
      </c>
      <c r="W37" s="1"/>
      <c r="X37" s="189"/>
      <c r="Y37" s="467"/>
      <c r="Z37" s="427"/>
      <c r="AA37" s="427"/>
      <c r="AB37" s="427"/>
      <c r="AC37" s="427"/>
      <c r="AD37" s="427"/>
      <c r="AE37" s="427"/>
      <c r="AF37" s="427"/>
      <c r="AG37" s="427"/>
      <c r="AH37" s="427"/>
      <c r="AI37" s="427"/>
      <c r="AJ37" s="427"/>
      <c r="AK37" s="427"/>
      <c r="AL37" s="427"/>
      <c r="AM37" s="427"/>
      <c r="AN37" s="427"/>
      <c r="AO37" s="427"/>
      <c r="AP37" s="427"/>
      <c r="AQ37" s="427"/>
      <c r="AR37" s="466"/>
      <c r="AS37" s="467"/>
      <c r="AT37" s="466"/>
      <c r="AU37" s="466"/>
      <c r="AV37" s="466"/>
      <c r="AW37" s="466"/>
      <c r="AX37" s="466"/>
      <c r="AY37" s="466"/>
      <c r="AZ37" s="466"/>
      <c r="BA37" s="466"/>
      <c r="BB37" s="466"/>
      <c r="BC37" s="466"/>
      <c r="BD37" s="466"/>
      <c r="BE37" s="466"/>
      <c r="BF37" s="466"/>
      <c r="BG37" s="466"/>
      <c r="BH37" s="466"/>
      <c r="BI37" s="466"/>
      <c r="BJ37" s="466"/>
      <c r="BK37" s="466"/>
    </row>
    <row r="38" spans="1:64" ht="25.5" customHeight="1" x14ac:dyDescent="0.25">
      <c r="A38" s="181" t="s">
        <v>141</v>
      </c>
      <c r="B38" s="190" t="s">
        <v>142</v>
      </c>
      <c r="C38" s="191">
        <v>0</v>
      </c>
      <c r="D38" s="191">
        <v>0</v>
      </c>
      <c r="E38" s="191">
        <v>0</v>
      </c>
      <c r="F38" s="191">
        <v>0</v>
      </c>
      <c r="G38" s="191">
        <v>28</v>
      </c>
      <c r="H38" s="191">
        <v>0</v>
      </c>
      <c r="I38" s="191">
        <v>50</v>
      </c>
      <c r="J38" s="191">
        <v>0</v>
      </c>
      <c r="K38" s="191">
        <v>588</v>
      </c>
      <c r="L38" s="191">
        <v>16</v>
      </c>
      <c r="M38" s="191">
        <v>823</v>
      </c>
      <c r="N38" s="191">
        <v>57</v>
      </c>
      <c r="O38" s="191">
        <v>1038</v>
      </c>
      <c r="P38" s="191">
        <v>118</v>
      </c>
      <c r="Q38" s="191">
        <v>0</v>
      </c>
      <c r="R38" s="191">
        <v>0</v>
      </c>
      <c r="S38" s="191">
        <v>0</v>
      </c>
      <c r="T38" s="191">
        <v>0</v>
      </c>
      <c r="U38" s="191">
        <f t="shared" si="1"/>
        <v>2527</v>
      </c>
      <c r="V38" s="192">
        <f t="shared" si="1"/>
        <v>191</v>
      </c>
      <c r="W38" s="1"/>
      <c r="X38" s="189"/>
      <c r="Y38" s="467"/>
      <c r="Z38" s="427"/>
      <c r="AA38" s="427"/>
      <c r="AB38" s="427"/>
      <c r="AC38" s="427"/>
      <c r="AD38" s="427"/>
      <c r="AE38" s="427"/>
      <c r="AF38" s="427"/>
      <c r="AG38" s="427"/>
      <c r="AH38" s="427"/>
      <c r="AI38" s="427"/>
      <c r="AJ38" s="427"/>
      <c r="AK38" s="427"/>
      <c r="AL38" s="427"/>
      <c r="AM38" s="427"/>
      <c r="AN38" s="427"/>
      <c r="AO38" s="427"/>
      <c r="AP38" s="427"/>
      <c r="AQ38" s="427"/>
      <c r="AR38" s="466"/>
      <c r="AS38" s="467"/>
      <c r="AT38" s="466"/>
      <c r="AU38" s="466"/>
      <c r="AV38" s="466"/>
      <c r="AW38" s="466"/>
      <c r="AX38" s="466"/>
      <c r="AY38" s="466"/>
      <c r="AZ38" s="466"/>
      <c r="BA38" s="466"/>
      <c r="BB38" s="466"/>
      <c r="BC38" s="466"/>
      <c r="BD38" s="466"/>
      <c r="BE38" s="466"/>
      <c r="BF38" s="466"/>
      <c r="BG38" s="466"/>
      <c r="BH38" s="466"/>
      <c r="BI38" s="466"/>
      <c r="BJ38" s="466"/>
      <c r="BK38" s="466"/>
    </row>
    <row r="39" spans="1:64" s="349" customFormat="1" ht="25.5" customHeight="1" x14ac:dyDescent="0.3">
      <c r="A39" s="181" t="s">
        <v>143</v>
      </c>
      <c r="B39" s="196" t="s">
        <v>144</v>
      </c>
      <c r="C39" s="191">
        <f>SUM(C40:C42)</f>
        <v>0</v>
      </c>
      <c r="D39" s="191">
        <f t="shared" ref="D39:T39" si="4">SUM(D40:D42)</f>
        <v>1</v>
      </c>
      <c r="E39" s="191">
        <f t="shared" si="4"/>
        <v>0</v>
      </c>
      <c r="F39" s="191">
        <f t="shared" si="4"/>
        <v>0</v>
      </c>
      <c r="G39" s="191">
        <f t="shared" si="4"/>
        <v>0</v>
      </c>
      <c r="H39" s="191">
        <f t="shared" si="4"/>
        <v>0</v>
      </c>
      <c r="I39" s="191">
        <f t="shared" si="4"/>
        <v>0</v>
      </c>
      <c r="J39" s="191">
        <f t="shared" si="4"/>
        <v>0</v>
      </c>
      <c r="K39" s="191">
        <f t="shared" si="4"/>
        <v>0</v>
      </c>
      <c r="L39" s="191">
        <f t="shared" si="4"/>
        <v>0</v>
      </c>
      <c r="M39" s="191">
        <f t="shared" si="4"/>
        <v>0</v>
      </c>
      <c r="N39" s="191">
        <f t="shared" si="4"/>
        <v>0</v>
      </c>
      <c r="O39" s="191">
        <f t="shared" si="4"/>
        <v>0</v>
      </c>
      <c r="P39" s="191">
        <f t="shared" si="4"/>
        <v>0</v>
      </c>
      <c r="Q39" s="191">
        <f t="shared" si="4"/>
        <v>0</v>
      </c>
      <c r="R39" s="191">
        <f t="shared" si="4"/>
        <v>0</v>
      </c>
      <c r="S39" s="191">
        <f t="shared" si="4"/>
        <v>0</v>
      </c>
      <c r="T39" s="191">
        <f t="shared" si="4"/>
        <v>0</v>
      </c>
      <c r="U39" s="191">
        <f t="shared" si="1"/>
        <v>0</v>
      </c>
      <c r="V39" s="192">
        <f t="shared" si="1"/>
        <v>1</v>
      </c>
      <c r="X39" s="154"/>
      <c r="Y39" s="468"/>
      <c r="Z39" s="427"/>
      <c r="AA39" s="427"/>
      <c r="AB39" s="427"/>
      <c r="AC39" s="427"/>
      <c r="AD39" s="427"/>
      <c r="AE39" s="427"/>
      <c r="AF39" s="427"/>
      <c r="AG39" s="427"/>
      <c r="AH39" s="427"/>
      <c r="AI39" s="427"/>
      <c r="AJ39" s="427"/>
      <c r="AK39" s="427"/>
      <c r="AL39" s="427"/>
      <c r="AM39" s="427"/>
      <c r="AN39" s="427"/>
      <c r="AO39" s="427"/>
      <c r="AP39" s="427"/>
      <c r="AQ39" s="427"/>
      <c r="AR39" s="466"/>
      <c r="AS39" s="468"/>
      <c r="AT39" s="466"/>
      <c r="AU39" s="466"/>
      <c r="AV39" s="466"/>
      <c r="AW39" s="466"/>
      <c r="AX39" s="466"/>
      <c r="AY39" s="466"/>
      <c r="AZ39" s="466"/>
      <c r="BA39" s="466"/>
      <c r="BB39" s="466"/>
      <c r="BC39" s="466"/>
      <c r="BD39" s="466"/>
      <c r="BE39" s="466"/>
      <c r="BF39" s="466"/>
      <c r="BG39" s="466"/>
      <c r="BH39" s="466"/>
      <c r="BI39" s="466"/>
      <c r="BJ39" s="466"/>
      <c r="BK39" s="466"/>
      <c r="BL39" s="489"/>
    </row>
    <row r="40" spans="1:64" ht="30" customHeight="1" x14ac:dyDescent="0.25">
      <c r="A40" s="181"/>
      <c r="B40" s="197" t="s">
        <v>145</v>
      </c>
      <c r="C40" s="574">
        <v>0</v>
      </c>
      <c r="D40" s="574">
        <v>0</v>
      </c>
      <c r="E40" s="574">
        <v>0</v>
      </c>
      <c r="F40" s="574">
        <v>0</v>
      </c>
      <c r="G40" s="574">
        <v>0</v>
      </c>
      <c r="H40" s="574">
        <v>0</v>
      </c>
      <c r="I40" s="574">
        <v>0</v>
      </c>
      <c r="J40" s="574">
        <v>0</v>
      </c>
      <c r="K40" s="574">
        <v>0</v>
      </c>
      <c r="L40" s="574">
        <v>0</v>
      </c>
      <c r="M40" s="574">
        <v>0</v>
      </c>
      <c r="N40" s="574">
        <v>0</v>
      </c>
      <c r="O40" s="574">
        <v>0</v>
      </c>
      <c r="P40" s="574">
        <v>0</v>
      </c>
      <c r="Q40" s="574">
        <v>0</v>
      </c>
      <c r="R40" s="574">
        <v>0</v>
      </c>
      <c r="S40" s="574">
        <v>0</v>
      </c>
      <c r="T40" s="574">
        <v>0</v>
      </c>
      <c r="U40" s="574">
        <f t="shared" si="1"/>
        <v>0</v>
      </c>
      <c r="V40" s="187">
        <f t="shared" si="1"/>
        <v>0</v>
      </c>
      <c r="W40" s="1"/>
      <c r="X40" s="189"/>
      <c r="Y40" s="467"/>
      <c r="Z40" s="427"/>
      <c r="AA40" s="427"/>
      <c r="AB40" s="427"/>
      <c r="AC40" s="427"/>
      <c r="AD40" s="427"/>
      <c r="AE40" s="427"/>
      <c r="AF40" s="427"/>
      <c r="AG40" s="427"/>
      <c r="AH40" s="427"/>
      <c r="AI40" s="427"/>
      <c r="AJ40" s="427"/>
      <c r="AK40" s="427"/>
      <c r="AL40" s="427"/>
      <c r="AM40" s="427"/>
      <c r="AN40" s="427"/>
      <c r="AO40" s="427"/>
      <c r="AP40" s="427"/>
      <c r="AQ40" s="427"/>
      <c r="AR40" s="466"/>
      <c r="AS40" s="467"/>
      <c r="AT40" s="466"/>
      <c r="AU40" s="466"/>
      <c r="AV40" s="466"/>
      <c r="AW40" s="466"/>
      <c r="AX40" s="466"/>
      <c r="AY40" s="466"/>
      <c r="AZ40" s="466"/>
      <c r="BA40" s="466"/>
      <c r="BB40" s="466"/>
      <c r="BC40" s="466"/>
      <c r="BD40" s="466"/>
      <c r="BE40" s="466"/>
      <c r="BF40" s="466"/>
      <c r="BG40" s="466"/>
      <c r="BH40" s="466"/>
      <c r="BI40" s="466"/>
      <c r="BJ40" s="466"/>
      <c r="BK40" s="466"/>
    </row>
    <row r="41" spans="1:64" ht="21" customHeight="1" x14ac:dyDescent="0.25">
      <c r="A41" s="181"/>
      <c r="B41" s="197" t="s">
        <v>146</v>
      </c>
      <c r="C41" s="574">
        <v>0</v>
      </c>
      <c r="D41" s="574">
        <v>0</v>
      </c>
      <c r="E41" s="574">
        <v>0</v>
      </c>
      <c r="F41" s="574">
        <v>0</v>
      </c>
      <c r="G41" s="574">
        <v>0</v>
      </c>
      <c r="H41" s="574">
        <v>0</v>
      </c>
      <c r="I41" s="574">
        <v>0</v>
      </c>
      <c r="J41" s="574">
        <v>0</v>
      </c>
      <c r="K41" s="574">
        <v>0</v>
      </c>
      <c r="L41" s="574">
        <v>0</v>
      </c>
      <c r="M41" s="574">
        <v>0</v>
      </c>
      <c r="N41" s="574">
        <v>0</v>
      </c>
      <c r="O41" s="574">
        <v>0</v>
      </c>
      <c r="P41" s="574">
        <v>0</v>
      </c>
      <c r="Q41" s="574">
        <v>0</v>
      </c>
      <c r="R41" s="574">
        <v>0</v>
      </c>
      <c r="S41" s="574">
        <v>0</v>
      </c>
      <c r="T41" s="574">
        <v>0</v>
      </c>
      <c r="U41" s="574">
        <f t="shared" si="1"/>
        <v>0</v>
      </c>
      <c r="V41" s="187">
        <f t="shared" si="1"/>
        <v>0</v>
      </c>
      <c r="W41" s="1"/>
      <c r="X41" s="189"/>
      <c r="Y41" s="467"/>
      <c r="Z41" s="427"/>
      <c r="AA41" s="427"/>
      <c r="AB41" s="427"/>
      <c r="AC41" s="427"/>
      <c r="AD41" s="427"/>
      <c r="AE41" s="427"/>
      <c r="AF41" s="427"/>
      <c r="AG41" s="427"/>
      <c r="AH41" s="427"/>
      <c r="AI41" s="427"/>
      <c r="AJ41" s="427"/>
      <c r="AK41" s="427"/>
      <c r="AL41" s="427"/>
      <c r="AM41" s="427"/>
      <c r="AN41" s="427"/>
      <c r="AO41" s="427"/>
      <c r="AP41" s="427"/>
      <c r="AQ41" s="427"/>
      <c r="AR41" s="466"/>
      <c r="AS41" s="467"/>
      <c r="AT41" s="466"/>
      <c r="AU41" s="466"/>
      <c r="AV41" s="466"/>
      <c r="AW41" s="466"/>
      <c r="AX41" s="466"/>
      <c r="AY41" s="466"/>
      <c r="AZ41" s="466"/>
      <c r="BA41" s="466"/>
      <c r="BB41" s="466"/>
      <c r="BC41" s="466"/>
      <c r="BD41" s="466"/>
      <c r="BE41" s="466"/>
      <c r="BF41" s="466"/>
      <c r="BG41" s="466"/>
      <c r="BH41" s="466"/>
      <c r="BI41" s="466"/>
      <c r="BJ41" s="466"/>
      <c r="BK41" s="466"/>
    </row>
    <row r="42" spans="1:64" ht="21" customHeight="1" x14ac:dyDescent="0.25">
      <c r="A42" s="181"/>
      <c r="B42" s="197" t="s">
        <v>147</v>
      </c>
      <c r="C42" s="574">
        <v>0</v>
      </c>
      <c r="D42" s="574">
        <v>1</v>
      </c>
      <c r="E42" s="574">
        <v>0</v>
      </c>
      <c r="F42" s="574">
        <v>0</v>
      </c>
      <c r="G42" s="574">
        <v>0</v>
      </c>
      <c r="H42" s="574">
        <v>0</v>
      </c>
      <c r="I42" s="574">
        <v>0</v>
      </c>
      <c r="J42" s="574">
        <v>0</v>
      </c>
      <c r="K42" s="574">
        <v>0</v>
      </c>
      <c r="L42" s="574">
        <v>0</v>
      </c>
      <c r="M42" s="574">
        <v>0</v>
      </c>
      <c r="N42" s="574">
        <v>0</v>
      </c>
      <c r="O42" s="574">
        <v>0</v>
      </c>
      <c r="P42" s="574">
        <v>0</v>
      </c>
      <c r="Q42" s="574">
        <v>0</v>
      </c>
      <c r="R42" s="574">
        <v>0</v>
      </c>
      <c r="S42" s="574">
        <v>0</v>
      </c>
      <c r="T42" s="574">
        <v>0</v>
      </c>
      <c r="U42" s="574">
        <f t="shared" si="1"/>
        <v>0</v>
      </c>
      <c r="V42" s="187">
        <f t="shared" si="1"/>
        <v>1</v>
      </c>
      <c r="W42" s="1"/>
      <c r="X42" s="189"/>
      <c r="Y42" s="467"/>
      <c r="Z42" s="427"/>
      <c r="AA42" s="427"/>
      <c r="AB42" s="427"/>
      <c r="AC42" s="427"/>
      <c r="AD42" s="427"/>
      <c r="AE42" s="427"/>
      <c r="AF42" s="427"/>
      <c r="AG42" s="427"/>
      <c r="AH42" s="427"/>
      <c r="AI42" s="427"/>
      <c r="AJ42" s="427"/>
      <c r="AK42" s="427"/>
      <c r="AL42" s="427"/>
      <c r="AM42" s="427"/>
      <c r="AN42" s="427"/>
      <c r="AO42" s="427"/>
      <c r="AP42" s="427"/>
      <c r="AQ42" s="427"/>
      <c r="AR42" s="466"/>
      <c r="AS42" s="467"/>
      <c r="AT42" s="466"/>
      <c r="AU42" s="466"/>
      <c r="AV42" s="466"/>
      <c r="AW42" s="466"/>
      <c r="AX42" s="466"/>
      <c r="AY42" s="466"/>
      <c r="AZ42" s="466"/>
      <c r="BA42" s="466"/>
      <c r="BB42" s="466"/>
      <c r="BC42" s="466"/>
      <c r="BD42" s="466"/>
      <c r="BE42" s="466"/>
      <c r="BF42" s="466"/>
      <c r="BG42" s="466"/>
      <c r="BH42" s="466"/>
      <c r="BI42" s="466"/>
      <c r="BJ42" s="466"/>
      <c r="BK42" s="466"/>
    </row>
    <row r="43" spans="1:64" ht="25.5" customHeight="1" x14ac:dyDescent="0.3">
      <c r="A43" s="181" t="s">
        <v>148</v>
      </c>
      <c r="B43" s="190" t="s">
        <v>149</v>
      </c>
      <c r="C43" s="191">
        <f>C46+C45+C44</f>
        <v>250</v>
      </c>
      <c r="D43" s="191">
        <f t="shared" ref="D43:U43" si="5">D46+D45+D44</f>
        <v>194</v>
      </c>
      <c r="E43" s="191">
        <f t="shared" si="5"/>
        <v>239</v>
      </c>
      <c r="F43" s="191">
        <f t="shared" si="5"/>
        <v>81</v>
      </c>
      <c r="G43" s="191">
        <f t="shared" si="5"/>
        <v>528</v>
      </c>
      <c r="H43" s="191">
        <f t="shared" si="5"/>
        <v>110</v>
      </c>
      <c r="I43" s="191">
        <f t="shared" si="5"/>
        <v>1823</v>
      </c>
      <c r="J43" s="191">
        <f t="shared" si="5"/>
        <v>417</v>
      </c>
      <c r="K43" s="191">
        <f t="shared" si="5"/>
        <v>2475</v>
      </c>
      <c r="L43" s="191">
        <f t="shared" si="5"/>
        <v>572</v>
      </c>
      <c r="M43" s="191">
        <f t="shared" si="5"/>
        <v>4750</v>
      </c>
      <c r="N43" s="191">
        <f t="shared" si="5"/>
        <v>1548</v>
      </c>
      <c r="O43" s="191">
        <f t="shared" si="5"/>
        <v>6516</v>
      </c>
      <c r="P43" s="191">
        <f t="shared" si="5"/>
        <v>1301</v>
      </c>
      <c r="Q43" s="191">
        <f t="shared" si="5"/>
        <v>2926</v>
      </c>
      <c r="R43" s="191">
        <f t="shared" si="5"/>
        <v>988</v>
      </c>
      <c r="S43" s="191">
        <f t="shared" si="5"/>
        <v>2106</v>
      </c>
      <c r="T43" s="191">
        <f t="shared" si="5"/>
        <v>1040</v>
      </c>
      <c r="U43" s="191">
        <f t="shared" si="5"/>
        <v>21613</v>
      </c>
      <c r="V43" s="192">
        <f t="shared" si="1"/>
        <v>6251</v>
      </c>
      <c r="W43" s="1"/>
      <c r="X43" s="195"/>
      <c r="Y43" s="468"/>
      <c r="Z43" s="427"/>
      <c r="AA43" s="427"/>
      <c r="AB43" s="427"/>
      <c r="AC43" s="427"/>
      <c r="AD43" s="427"/>
      <c r="AE43" s="427"/>
      <c r="AF43" s="427"/>
      <c r="AG43" s="427"/>
      <c r="AH43" s="427"/>
      <c r="AI43" s="427"/>
      <c r="AJ43" s="427"/>
      <c r="AK43" s="427"/>
      <c r="AL43" s="427"/>
      <c r="AM43" s="427"/>
      <c r="AN43" s="427"/>
      <c r="AO43" s="427"/>
      <c r="AP43" s="427"/>
      <c r="AQ43" s="427"/>
      <c r="AR43" s="466"/>
      <c r="AS43" s="468"/>
      <c r="AT43" s="466"/>
      <c r="AU43" s="466"/>
      <c r="AV43" s="466"/>
      <c r="AW43" s="466"/>
      <c r="AX43" s="466"/>
      <c r="AY43" s="466"/>
      <c r="AZ43" s="466"/>
      <c r="BA43" s="466"/>
      <c r="BB43" s="466"/>
      <c r="BC43" s="466"/>
      <c r="BD43" s="466"/>
      <c r="BE43" s="466"/>
      <c r="BF43" s="466"/>
      <c r="BG43" s="466"/>
      <c r="BH43" s="466"/>
      <c r="BI43" s="466"/>
      <c r="BJ43" s="466"/>
      <c r="BK43" s="466"/>
    </row>
    <row r="44" spans="1:64" ht="21" customHeight="1" x14ac:dyDescent="0.25">
      <c r="A44" s="181"/>
      <c r="B44" s="185" t="s">
        <v>150</v>
      </c>
      <c r="C44" s="574">
        <v>59</v>
      </c>
      <c r="D44" s="574">
        <v>32</v>
      </c>
      <c r="E44" s="574">
        <v>95</v>
      </c>
      <c r="F44" s="574">
        <v>20</v>
      </c>
      <c r="G44" s="574">
        <v>289</v>
      </c>
      <c r="H44" s="574">
        <v>56</v>
      </c>
      <c r="I44" s="574">
        <v>1025</v>
      </c>
      <c r="J44" s="574">
        <v>102</v>
      </c>
      <c r="K44" s="574">
        <v>1719</v>
      </c>
      <c r="L44" s="574">
        <v>269</v>
      </c>
      <c r="M44" s="574">
        <v>3256</v>
      </c>
      <c r="N44" s="574">
        <v>820</v>
      </c>
      <c r="O44" s="574">
        <v>5535</v>
      </c>
      <c r="P44" s="574">
        <v>983</v>
      </c>
      <c r="Q44" s="574">
        <v>2036</v>
      </c>
      <c r="R44" s="574">
        <v>603</v>
      </c>
      <c r="S44" s="574">
        <v>1616</v>
      </c>
      <c r="T44" s="574">
        <v>776</v>
      </c>
      <c r="U44" s="574">
        <f t="shared" si="1"/>
        <v>15630</v>
      </c>
      <c r="V44" s="187">
        <f t="shared" si="1"/>
        <v>3661</v>
      </c>
      <c r="W44" s="1"/>
      <c r="X44" s="189"/>
      <c r="Y44" s="467"/>
      <c r="Z44" s="427"/>
      <c r="AA44" s="427"/>
      <c r="AB44" s="427"/>
      <c r="AC44" s="427"/>
      <c r="AD44" s="427"/>
      <c r="AE44" s="427"/>
      <c r="AF44" s="427"/>
      <c r="AG44" s="427"/>
      <c r="AH44" s="427"/>
      <c r="AI44" s="427"/>
      <c r="AJ44" s="427"/>
      <c r="AK44" s="427"/>
      <c r="AL44" s="427"/>
      <c r="AM44" s="427"/>
      <c r="AN44" s="427"/>
      <c r="AO44" s="427"/>
      <c r="AP44" s="427"/>
      <c r="AQ44" s="427"/>
      <c r="AR44" s="466"/>
      <c r="AS44" s="467"/>
      <c r="AT44" s="466"/>
      <c r="AU44" s="466"/>
      <c r="AV44" s="466"/>
      <c r="AW44" s="466"/>
      <c r="AX44" s="466"/>
      <c r="AY44" s="466"/>
      <c r="AZ44" s="466"/>
      <c r="BA44" s="466"/>
      <c r="BB44" s="466"/>
      <c r="BC44" s="466"/>
      <c r="BD44" s="466"/>
      <c r="BE44" s="466"/>
      <c r="BF44" s="466"/>
      <c r="BG44" s="466"/>
      <c r="BH44" s="466"/>
      <c r="BI44" s="466"/>
      <c r="BJ44" s="466"/>
      <c r="BK44" s="466"/>
    </row>
    <row r="45" spans="1:64" s="323" customFormat="1" ht="21" customHeight="1" x14ac:dyDescent="0.25">
      <c r="A45" s="181"/>
      <c r="B45" s="185" t="s">
        <v>151</v>
      </c>
      <c r="C45" s="574">
        <v>64</v>
      </c>
      <c r="D45" s="574">
        <v>9</v>
      </c>
      <c r="E45" s="574">
        <v>119</v>
      </c>
      <c r="F45" s="574">
        <v>20</v>
      </c>
      <c r="G45" s="574">
        <v>168</v>
      </c>
      <c r="H45" s="574">
        <v>23</v>
      </c>
      <c r="I45" s="574">
        <v>372</v>
      </c>
      <c r="J45" s="574">
        <v>112</v>
      </c>
      <c r="K45" s="574">
        <v>229</v>
      </c>
      <c r="L45" s="574">
        <v>55</v>
      </c>
      <c r="M45" s="574">
        <v>359</v>
      </c>
      <c r="N45" s="574">
        <v>243</v>
      </c>
      <c r="O45" s="574">
        <v>397</v>
      </c>
      <c r="P45" s="574">
        <v>42</v>
      </c>
      <c r="Q45" s="574">
        <v>276</v>
      </c>
      <c r="R45" s="574">
        <v>107</v>
      </c>
      <c r="S45" s="574">
        <v>0</v>
      </c>
      <c r="T45" s="574">
        <v>0</v>
      </c>
      <c r="U45" s="574">
        <f t="shared" si="1"/>
        <v>1984</v>
      </c>
      <c r="V45" s="187">
        <f t="shared" si="1"/>
        <v>611</v>
      </c>
      <c r="X45" s="189"/>
      <c r="Y45" s="467"/>
      <c r="Z45" s="427"/>
      <c r="AA45" s="427"/>
      <c r="AB45" s="427"/>
      <c r="AC45" s="427"/>
      <c r="AD45" s="427"/>
      <c r="AE45" s="427"/>
      <c r="AF45" s="427"/>
      <c r="AG45" s="427"/>
      <c r="AH45" s="427"/>
      <c r="AI45" s="427"/>
      <c r="AJ45" s="427"/>
      <c r="AK45" s="427"/>
      <c r="AL45" s="427"/>
      <c r="AM45" s="427"/>
      <c r="AN45" s="427"/>
      <c r="AO45" s="427"/>
      <c r="AP45" s="427"/>
      <c r="AQ45" s="427"/>
      <c r="AR45" s="464"/>
      <c r="AS45" s="467"/>
      <c r="AT45" s="466"/>
      <c r="AU45" s="466"/>
      <c r="AV45" s="466"/>
      <c r="AW45" s="466"/>
      <c r="AX45" s="466"/>
      <c r="AY45" s="466"/>
      <c r="AZ45" s="466"/>
      <c r="BA45" s="466"/>
      <c r="BB45" s="466"/>
      <c r="BC45" s="466"/>
      <c r="BD45" s="466"/>
      <c r="BE45" s="466"/>
      <c r="BF45" s="466"/>
      <c r="BG45" s="466"/>
      <c r="BH45" s="466"/>
      <c r="BI45" s="466"/>
      <c r="BJ45" s="466"/>
      <c r="BK45" s="466"/>
      <c r="BL45" s="464"/>
    </row>
    <row r="46" spans="1:64" s="323" customFormat="1" ht="21" customHeight="1" x14ac:dyDescent="0.25">
      <c r="A46" s="181"/>
      <c r="B46" s="185" t="s">
        <v>152</v>
      </c>
      <c r="C46" s="574">
        <v>127</v>
      </c>
      <c r="D46" s="574">
        <v>153</v>
      </c>
      <c r="E46" s="574">
        <v>25</v>
      </c>
      <c r="F46" s="574">
        <v>41</v>
      </c>
      <c r="G46" s="574">
        <v>71</v>
      </c>
      <c r="H46" s="574">
        <v>31</v>
      </c>
      <c r="I46" s="574">
        <v>426</v>
      </c>
      <c r="J46" s="574">
        <v>203</v>
      </c>
      <c r="K46" s="574">
        <v>527</v>
      </c>
      <c r="L46" s="574">
        <v>248</v>
      </c>
      <c r="M46" s="574">
        <v>1135</v>
      </c>
      <c r="N46" s="574">
        <v>485</v>
      </c>
      <c r="O46" s="574">
        <v>584</v>
      </c>
      <c r="P46" s="574">
        <v>276</v>
      </c>
      <c r="Q46" s="574">
        <v>614</v>
      </c>
      <c r="R46" s="574">
        <v>278</v>
      </c>
      <c r="S46" s="574">
        <v>490</v>
      </c>
      <c r="T46" s="574">
        <v>264</v>
      </c>
      <c r="U46" s="574">
        <f t="shared" si="1"/>
        <v>3999</v>
      </c>
      <c r="V46" s="187">
        <f t="shared" si="1"/>
        <v>1979</v>
      </c>
      <c r="X46" s="189"/>
      <c r="Y46" s="467"/>
      <c r="Z46" s="427"/>
      <c r="AA46" s="427"/>
      <c r="AB46" s="427"/>
      <c r="AC46" s="427"/>
      <c r="AD46" s="427"/>
      <c r="AE46" s="427"/>
      <c r="AF46" s="427"/>
      <c r="AG46" s="427"/>
      <c r="AH46" s="427"/>
      <c r="AI46" s="427"/>
      <c r="AJ46" s="427"/>
      <c r="AK46" s="427"/>
      <c r="AL46" s="427"/>
      <c r="AM46" s="427"/>
      <c r="AN46" s="427"/>
      <c r="AO46" s="427"/>
      <c r="AP46" s="427"/>
      <c r="AQ46" s="427"/>
      <c r="AR46" s="464"/>
      <c r="AS46" s="467"/>
      <c r="AT46" s="466"/>
      <c r="AU46" s="466"/>
      <c r="AV46" s="466"/>
      <c r="AW46" s="466"/>
      <c r="AX46" s="466"/>
      <c r="AY46" s="466"/>
      <c r="AZ46" s="466"/>
      <c r="BA46" s="466"/>
      <c r="BB46" s="466"/>
      <c r="BC46" s="466"/>
      <c r="BD46" s="466"/>
      <c r="BE46" s="466"/>
      <c r="BF46" s="466"/>
      <c r="BG46" s="466"/>
      <c r="BH46" s="466"/>
      <c r="BI46" s="466"/>
      <c r="BJ46" s="466"/>
      <c r="BK46" s="466"/>
      <c r="BL46" s="464"/>
    </row>
    <row r="47" spans="1:64" s="323" customFormat="1" ht="25.5" customHeight="1" x14ac:dyDescent="0.25">
      <c r="A47" s="181" t="s">
        <v>153</v>
      </c>
      <c r="B47" s="190" t="s">
        <v>154</v>
      </c>
      <c r="C47" s="191">
        <v>24</v>
      </c>
      <c r="D47" s="191">
        <v>24</v>
      </c>
      <c r="E47" s="191">
        <v>153</v>
      </c>
      <c r="F47" s="191">
        <v>205</v>
      </c>
      <c r="G47" s="191">
        <v>238</v>
      </c>
      <c r="H47" s="191">
        <v>313</v>
      </c>
      <c r="I47" s="191">
        <v>192</v>
      </c>
      <c r="J47" s="191">
        <v>371</v>
      </c>
      <c r="K47" s="191">
        <v>66</v>
      </c>
      <c r="L47" s="191">
        <v>205</v>
      </c>
      <c r="M47" s="191">
        <v>2</v>
      </c>
      <c r="N47" s="191">
        <v>3</v>
      </c>
      <c r="O47" s="191">
        <v>0</v>
      </c>
      <c r="P47" s="191">
        <v>1</v>
      </c>
      <c r="Q47" s="191">
        <v>0</v>
      </c>
      <c r="R47" s="191">
        <v>0</v>
      </c>
      <c r="S47" s="191">
        <v>0</v>
      </c>
      <c r="T47" s="191">
        <v>0</v>
      </c>
      <c r="U47" s="191">
        <f t="shared" si="1"/>
        <v>675</v>
      </c>
      <c r="V47" s="192">
        <f t="shared" si="1"/>
        <v>1122</v>
      </c>
      <c r="X47" s="189"/>
      <c r="Y47" s="467"/>
      <c r="Z47" s="427"/>
      <c r="AA47" s="427"/>
      <c r="AB47" s="427"/>
      <c r="AC47" s="427"/>
      <c r="AD47" s="427"/>
      <c r="AE47" s="427"/>
      <c r="AF47" s="427"/>
      <c r="AG47" s="427"/>
      <c r="AH47" s="427"/>
      <c r="AI47" s="427"/>
      <c r="AJ47" s="427"/>
      <c r="AK47" s="427"/>
      <c r="AL47" s="427"/>
      <c r="AM47" s="427"/>
      <c r="AN47" s="427"/>
      <c r="AO47" s="427"/>
      <c r="AP47" s="427"/>
      <c r="AQ47" s="427"/>
      <c r="AR47" s="464"/>
      <c r="AS47" s="467"/>
      <c r="AT47" s="466"/>
      <c r="AU47" s="466"/>
      <c r="AV47" s="466"/>
      <c r="AW47" s="466"/>
      <c r="AX47" s="466"/>
      <c r="AY47" s="466"/>
      <c r="AZ47" s="466"/>
      <c r="BA47" s="466"/>
      <c r="BB47" s="466"/>
      <c r="BC47" s="466"/>
      <c r="BD47" s="466"/>
      <c r="BE47" s="466"/>
      <c r="BF47" s="466"/>
      <c r="BG47" s="466"/>
      <c r="BH47" s="466"/>
      <c r="BI47" s="466"/>
      <c r="BJ47" s="466"/>
      <c r="BK47" s="466"/>
      <c r="BL47" s="464"/>
    </row>
    <row r="48" spans="1:64" s="350" customFormat="1" ht="25.5" customHeight="1" x14ac:dyDescent="0.3">
      <c r="A48" s="181" t="s">
        <v>155</v>
      </c>
      <c r="B48" s="190" t="s">
        <v>156</v>
      </c>
      <c r="C48" s="191">
        <f>SUM(C49:C52)</f>
        <v>28</v>
      </c>
      <c r="D48" s="191">
        <f t="shared" ref="D48:T48" si="6">SUM(D49:D52)</f>
        <v>2</v>
      </c>
      <c r="E48" s="191">
        <f t="shared" si="6"/>
        <v>7</v>
      </c>
      <c r="F48" s="191">
        <f t="shared" si="6"/>
        <v>8</v>
      </c>
      <c r="G48" s="191">
        <f t="shared" si="6"/>
        <v>38</v>
      </c>
      <c r="H48" s="191">
        <f t="shared" si="6"/>
        <v>12</v>
      </c>
      <c r="I48" s="191">
        <f t="shared" si="6"/>
        <v>63</v>
      </c>
      <c r="J48" s="191">
        <f t="shared" si="6"/>
        <v>7</v>
      </c>
      <c r="K48" s="191">
        <f t="shared" si="6"/>
        <v>77</v>
      </c>
      <c r="L48" s="191">
        <f t="shared" si="6"/>
        <v>33</v>
      </c>
      <c r="M48" s="191">
        <f t="shared" si="6"/>
        <v>177</v>
      </c>
      <c r="N48" s="191">
        <f t="shared" si="6"/>
        <v>68</v>
      </c>
      <c r="O48" s="191">
        <f t="shared" si="6"/>
        <v>425</v>
      </c>
      <c r="P48" s="191">
        <f t="shared" si="6"/>
        <v>142</v>
      </c>
      <c r="Q48" s="191">
        <f t="shared" si="6"/>
        <v>0</v>
      </c>
      <c r="R48" s="191">
        <f t="shared" si="6"/>
        <v>0</v>
      </c>
      <c r="S48" s="191">
        <f t="shared" si="6"/>
        <v>1058</v>
      </c>
      <c r="T48" s="191">
        <f t="shared" si="6"/>
        <v>395</v>
      </c>
      <c r="U48" s="191">
        <f t="shared" si="1"/>
        <v>1873</v>
      </c>
      <c r="V48" s="192">
        <f t="shared" si="1"/>
        <v>667</v>
      </c>
      <c r="X48" s="189"/>
      <c r="Y48" s="468"/>
      <c r="Z48" s="427"/>
      <c r="AA48" s="427"/>
      <c r="AB48" s="427"/>
      <c r="AC48" s="427"/>
      <c r="AD48" s="427"/>
      <c r="AE48" s="427"/>
      <c r="AF48" s="427"/>
      <c r="AG48" s="427"/>
      <c r="AH48" s="427"/>
      <c r="AI48" s="427"/>
      <c r="AJ48" s="427"/>
      <c r="AK48" s="427"/>
      <c r="AL48" s="427"/>
      <c r="AM48" s="427"/>
      <c r="AN48" s="427"/>
      <c r="AO48" s="427"/>
      <c r="AP48" s="427"/>
      <c r="AQ48" s="427"/>
      <c r="AR48" s="466"/>
      <c r="AS48" s="468"/>
      <c r="AT48" s="466"/>
      <c r="AU48" s="466"/>
      <c r="AV48" s="466"/>
      <c r="AW48" s="466"/>
      <c r="AX48" s="466"/>
      <c r="AY48" s="466"/>
      <c r="AZ48" s="466"/>
      <c r="BA48" s="466"/>
      <c r="BB48" s="466"/>
      <c r="BC48" s="466"/>
      <c r="BD48" s="466"/>
      <c r="BE48" s="466"/>
      <c r="BF48" s="466"/>
      <c r="BG48" s="466"/>
      <c r="BH48" s="466"/>
      <c r="BI48" s="466"/>
      <c r="BJ48" s="466"/>
      <c r="BK48" s="466"/>
      <c r="BL48" s="490"/>
    </row>
    <row r="49" spans="1:64" ht="21" customHeight="1" x14ac:dyDescent="0.25">
      <c r="A49" s="181"/>
      <c r="B49" s="185" t="s">
        <v>157</v>
      </c>
      <c r="C49" s="574">
        <v>0</v>
      </c>
      <c r="D49" s="574">
        <v>0</v>
      </c>
      <c r="E49" s="574">
        <v>0</v>
      </c>
      <c r="F49" s="574">
        <v>0</v>
      </c>
      <c r="G49" s="574">
        <v>0</v>
      </c>
      <c r="H49" s="574">
        <v>0</v>
      </c>
      <c r="I49" s="574">
        <v>0</v>
      </c>
      <c r="J49" s="574">
        <v>0</v>
      </c>
      <c r="K49" s="574">
        <v>0</v>
      </c>
      <c r="L49" s="574">
        <v>0</v>
      </c>
      <c r="M49" s="574">
        <v>0</v>
      </c>
      <c r="N49" s="574">
        <v>0</v>
      </c>
      <c r="O49" s="574">
        <v>0</v>
      </c>
      <c r="P49" s="574">
        <v>0</v>
      </c>
      <c r="Q49" s="574">
        <v>0</v>
      </c>
      <c r="R49" s="574">
        <v>0</v>
      </c>
      <c r="S49" s="574">
        <v>0</v>
      </c>
      <c r="T49" s="574">
        <v>0</v>
      </c>
      <c r="U49" s="574">
        <f t="shared" si="1"/>
        <v>0</v>
      </c>
      <c r="V49" s="187">
        <f t="shared" si="1"/>
        <v>0</v>
      </c>
      <c r="W49" s="1"/>
      <c r="X49" s="189"/>
      <c r="Y49" s="467"/>
      <c r="Z49" s="427"/>
      <c r="AA49" s="427"/>
      <c r="AB49" s="427"/>
      <c r="AC49" s="427"/>
      <c r="AD49" s="427"/>
      <c r="AE49" s="427"/>
      <c r="AF49" s="427"/>
      <c r="AG49" s="427"/>
      <c r="AH49" s="427"/>
      <c r="AI49" s="427"/>
      <c r="AJ49" s="427"/>
      <c r="AK49" s="427"/>
      <c r="AL49" s="427"/>
      <c r="AM49" s="427"/>
      <c r="AN49" s="427"/>
      <c r="AO49" s="427"/>
      <c r="AP49" s="427"/>
      <c r="AQ49" s="427"/>
      <c r="AR49" s="466"/>
      <c r="AS49" s="467"/>
      <c r="AT49" s="466"/>
      <c r="AU49" s="466"/>
      <c r="AV49" s="466"/>
      <c r="AW49" s="466"/>
      <c r="AX49" s="466"/>
      <c r="AY49" s="466"/>
      <c r="AZ49" s="466"/>
      <c r="BA49" s="466"/>
      <c r="BB49" s="466"/>
      <c r="BC49" s="466"/>
      <c r="BD49" s="466"/>
      <c r="BE49" s="466"/>
      <c r="BF49" s="466"/>
      <c r="BG49" s="466"/>
      <c r="BH49" s="466"/>
      <c r="BI49" s="466"/>
      <c r="BJ49" s="466"/>
      <c r="BK49" s="466"/>
    </row>
    <row r="50" spans="1:64" s="349" customFormat="1" ht="21" customHeight="1" x14ac:dyDescent="0.25">
      <c r="A50" s="181"/>
      <c r="B50" s="185" t="s">
        <v>158</v>
      </c>
      <c r="C50" s="574">
        <v>4</v>
      </c>
      <c r="D50" s="574">
        <v>0</v>
      </c>
      <c r="E50" s="574">
        <v>1</v>
      </c>
      <c r="F50" s="574">
        <v>1</v>
      </c>
      <c r="G50" s="574">
        <v>1</v>
      </c>
      <c r="H50" s="574">
        <v>0</v>
      </c>
      <c r="I50" s="574">
        <v>0</v>
      </c>
      <c r="J50" s="574">
        <v>0</v>
      </c>
      <c r="K50" s="574">
        <v>60</v>
      </c>
      <c r="L50" s="574">
        <v>29</v>
      </c>
      <c r="M50" s="574">
        <v>66</v>
      </c>
      <c r="N50" s="574">
        <v>56</v>
      </c>
      <c r="O50" s="574">
        <v>0</v>
      </c>
      <c r="P50" s="574">
        <v>0</v>
      </c>
      <c r="Q50" s="574">
        <v>0</v>
      </c>
      <c r="R50" s="574">
        <v>0</v>
      </c>
      <c r="S50" s="574">
        <v>417</v>
      </c>
      <c r="T50" s="574">
        <v>186</v>
      </c>
      <c r="U50" s="574">
        <f t="shared" si="1"/>
        <v>549</v>
      </c>
      <c r="V50" s="187">
        <f t="shared" si="1"/>
        <v>272</v>
      </c>
      <c r="X50" s="189"/>
      <c r="Y50" s="467"/>
      <c r="Z50" s="427"/>
      <c r="AA50" s="427"/>
      <c r="AB50" s="427"/>
      <c r="AC50" s="427"/>
      <c r="AD50" s="427"/>
      <c r="AE50" s="427"/>
      <c r="AF50" s="427"/>
      <c r="AG50" s="427"/>
      <c r="AH50" s="427"/>
      <c r="AI50" s="427"/>
      <c r="AJ50" s="427"/>
      <c r="AK50" s="427"/>
      <c r="AL50" s="427"/>
      <c r="AM50" s="427"/>
      <c r="AN50" s="427"/>
      <c r="AO50" s="427"/>
      <c r="AP50" s="427"/>
      <c r="AQ50" s="427"/>
      <c r="AR50" s="466"/>
      <c r="AS50" s="467"/>
      <c r="AT50" s="466"/>
      <c r="AU50" s="466"/>
      <c r="AV50" s="466"/>
      <c r="AW50" s="466"/>
      <c r="AX50" s="466"/>
      <c r="AY50" s="466"/>
      <c r="AZ50" s="466"/>
      <c r="BA50" s="466"/>
      <c r="BB50" s="466"/>
      <c r="BC50" s="466"/>
      <c r="BD50" s="466"/>
      <c r="BE50" s="466"/>
      <c r="BF50" s="466"/>
      <c r="BG50" s="466"/>
      <c r="BH50" s="466"/>
      <c r="BI50" s="466"/>
      <c r="BJ50" s="466"/>
      <c r="BK50" s="466"/>
      <c r="BL50" s="489"/>
    </row>
    <row r="51" spans="1:64" s="323" customFormat="1" ht="21" customHeight="1" x14ac:dyDescent="0.25">
      <c r="A51" s="181"/>
      <c r="B51" s="185" t="s">
        <v>159</v>
      </c>
      <c r="C51" s="574">
        <v>23</v>
      </c>
      <c r="D51" s="574">
        <v>2</v>
      </c>
      <c r="E51" s="574">
        <v>6</v>
      </c>
      <c r="F51" s="574">
        <v>7</v>
      </c>
      <c r="G51" s="574">
        <v>37</v>
      </c>
      <c r="H51" s="574">
        <v>12</v>
      </c>
      <c r="I51" s="574">
        <v>51</v>
      </c>
      <c r="J51" s="574">
        <v>5</v>
      </c>
      <c r="K51" s="574">
        <v>17</v>
      </c>
      <c r="L51" s="574">
        <v>4</v>
      </c>
      <c r="M51" s="574">
        <v>111</v>
      </c>
      <c r="N51" s="574">
        <v>12</v>
      </c>
      <c r="O51" s="574">
        <v>418</v>
      </c>
      <c r="P51" s="574">
        <v>135</v>
      </c>
      <c r="Q51" s="574">
        <v>0</v>
      </c>
      <c r="R51" s="574">
        <v>0</v>
      </c>
      <c r="S51" s="574">
        <v>641</v>
      </c>
      <c r="T51" s="574">
        <v>209</v>
      </c>
      <c r="U51" s="574">
        <f t="shared" si="1"/>
        <v>1304</v>
      </c>
      <c r="V51" s="187">
        <f t="shared" si="1"/>
        <v>386</v>
      </c>
      <c r="X51" s="189"/>
      <c r="Y51" s="467"/>
      <c r="Z51" s="427"/>
      <c r="AA51" s="427"/>
      <c r="AB51" s="427"/>
      <c r="AC51" s="427"/>
      <c r="AD51" s="427"/>
      <c r="AE51" s="427"/>
      <c r="AF51" s="427"/>
      <c r="AG51" s="427"/>
      <c r="AH51" s="427"/>
      <c r="AI51" s="427"/>
      <c r="AJ51" s="427"/>
      <c r="AK51" s="427"/>
      <c r="AL51" s="427"/>
      <c r="AM51" s="427"/>
      <c r="AN51" s="427"/>
      <c r="AO51" s="427"/>
      <c r="AP51" s="427"/>
      <c r="AQ51" s="427"/>
      <c r="AR51" s="464"/>
      <c r="AS51" s="467"/>
      <c r="AT51" s="466"/>
      <c r="AU51" s="466"/>
      <c r="AV51" s="466"/>
      <c r="AW51" s="466"/>
      <c r="AX51" s="466"/>
      <c r="AY51" s="466"/>
      <c r="AZ51" s="466"/>
      <c r="BA51" s="466"/>
      <c r="BB51" s="466"/>
      <c r="BC51" s="466"/>
      <c r="BD51" s="466"/>
      <c r="BE51" s="466"/>
      <c r="BF51" s="466"/>
      <c r="BG51" s="466"/>
      <c r="BH51" s="466"/>
      <c r="BI51" s="466"/>
      <c r="BJ51" s="466"/>
      <c r="BK51" s="466"/>
      <c r="BL51" s="464"/>
    </row>
    <row r="52" spans="1:64" s="323" customFormat="1" ht="21" customHeight="1" x14ac:dyDescent="0.25">
      <c r="A52" s="181"/>
      <c r="B52" s="197" t="s">
        <v>160</v>
      </c>
      <c r="C52" s="574">
        <v>1</v>
      </c>
      <c r="D52" s="574">
        <v>0</v>
      </c>
      <c r="E52" s="574">
        <v>0</v>
      </c>
      <c r="F52" s="574">
        <v>0</v>
      </c>
      <c r="G52" s="574">
        <v>0</v>
      </c>
      <c r="H52" s="574">
        <v>0</v>
      </c>
      <c r="I52" s="574">
        <v>12</v>
      </c>
      <c r="J52" s="574">
        <v>2</v>
      </c>
      <c r="K52" s="574">
        <v>0</v>
      </c>
      <c r="L52" s="574">
        <v>0</v>
      </c>
      <c r="M52" s="574">
        <v>0</v>
      </c>
      <c r="N52" s="574">
        <v>0</v>
      </c>
      <c r="O52" s="574">
        <v>7</v>
      </c>
      <c r="P52" s="574">
        <v>7</v>
      </c>
      <c r="Q52" s="574">
        <v>0</v>
      </c>
      <c r="R52" s="574">
        <v>0</v>
      </c>
      <c r="S52" s="574">
        <v>0</v>
      </c>
      <c r="T52" s="574">
        <v>0</v>
      </c>
      <c r="U52" s="574">
        <f t="shared" si="1"/>
        <v>20</v>
      </c>
      <c r="V52" s="187">
        <f t="shared" si="1"/>
        <v>9</v>
      </c>
      <c r="X52" s="189"/>
      <c r="Y52" s="467"/>
      <c r="Z52" s="427"/>
      <c r="AA52" s="427"/>
      <c r="AB52" s="427"/>
      <c r="AC52" s="427"/>
      <c r="AD52" s="427"/>
      <c r="AE52" s="427"/>
      <c r="AF52" s="427"/>
      <c r="AG52" s="427"/>
      <c r="AH52" s="427"/>
      <c r="AI52" s="427"/>
      <c r="AJ52" s="427"/>
      <c r="AK52" s="427"/>
      <c r="AL52" s="427"/>
      <c r="AM52" s="427"/>
      <c r="AN52" s="427"/>
      <c r="AO52" s="427"/>
      <c r="AP52" s="427"/>
      <c r="AQ52" s="427"/>
      <c r="AR52" s="464"/>
      <c r="AS52" s="467"/>
      <c r="AT52" s="466"/>
      <c r="AU52" s="466"/>
      <c r="AV52" s="466"/>
      <c r="AW52" s="466"/>
      <c r="AX52" s="466"/>
      <c r="AY52" s="466"/>
      <c r="AZ52" s="466"/>
      <c r="BA52" s="466"/>
      <c r="BB52" s="466"/>
      <c r="BC52" s="466"/>
      <c r="BD52" s="466"/>
      <c r="BE52" s="466"/>
      <c r="BF52" s="466"/>
      <c r="BG52" s="466"/>
      <c r="BH52" s="466"/>
      <c r="BI52" s="466"/>
      <c r="BJ52" s="466"/>
      <c r="BK52" s="466"/>
      <c r="BL52" s="464"/>
    </row>
    <row r="53" spans="1:64" ht="25.5" customHeight="1" x14ac:dyDescent="0.25">
      <c r="A53" s="181" t="s">
        <v>161</v>
      </c>
      <c r="B53" s="190" t="s">
        <v>162</v>
      </c>
      <c r="C53" s="191">
        <v>15</v>
      </c>
      <c r="D53" s="191">
        <v>16</v>
      </c>
      <c r="E53" s="191">
        <v>8</v>
      </c>
      <c r="F53" s="191">
        <v>2</v>
      </c>
      <c r="G53" s="191">
        <v>2</v>
      </c>
      <c r="H53" s="191">
        <v>2</v>
      </c>
      <c r="I53" s="191">
        <v>10</v>
      </c>
      <c r="J53" s="191">
        <v>16</v>
      </c>
      <c r="K53" s="191">
        <v>10</v>
      </c>
      <c r="L53" s="191">
        <v>13</v>
      </c>
      <c r="M53" s="191">
        <v>14</v>
      </c>
      <c r="N53" s="191">
        <v>31</v>
      </c>
      <c r="O53" s="191">
        <v>0</v>
      </c>
      <c r="P53" s="191">
        <v>0</v>
      </c>
      <c r="Q53" s="191">
        <v>0</v>
      </c>
      <c r="R53" s="191">
        <v>0</v>
      </c>
      <c r="S53" s="191">
        <v>9</v>
      </c>
      <c r="T53" s="191">
        <v>1</v>
      </c>
      <c r="U53" s="191">
        <f t="shared" si="1"/>
        <v>68</v>
      </c>
      <c r="V53" s="192">
        <f t="shared" si="1"/>
        <v>81</v>
      </c>
      <c r="W53" s="1"/>
      <c r="X53" s="189"/>
      <c r="Y53" s="467"/>
      <c r="Z53" s="427"/>
      <c r="AA53" s="427"/>
      <c r="AB53" s="427"/>
      <c r="AC53" s="427"/>
      <c r="AD53" s="427"/>
      <c r="AE53" s="427"/>
      <c r="AF53" s="427"/>
      <c r="AG53" s="427"/>
      <c r="AH53" s="427"/>
      <c r="AI53" s="427"/>
      <c r="AJ53" s="427"/>
      <c r="AK53" s="427"/>
      <c r="AL53" s="427"/>
      <c r="AM53" s="427"/>
      <c r="AN53" s="427"/>
      <c r="AO53" s="427"/>
      <c r="AP53" s="427"/>
      <c r="AQ53" s="427"/>
      <c r="AR53" s="466"/>
      <c r="AS53" s="467"/>
      <c r="AT53" s="466"/>
      <c r="AU53" s="466"/>
      <c r="AV53" s="466"/>
      <c r="AW53" s="466"/>
      <c r="AX53" s="466"/>
      <c r="AY53" s="466"/>
      <c r="AZ53" s="466"/>
      <c r="BA53" s="466"/>
      <c r="BB53" s="466"/>
      <c r="BC53" s="466"/>
      <c r="BD53" s="466"/>
      <c r="BE53" s="466"/>
      <c r="BF53" s="466"/>
      <c r="BG53" s="466"/>
      <c r="BH53" s="466"/>
      <c r="BI53" s="466"/>
      <c r="BJ53" s="466"/>
      <c r="BK53" s="466"/>
    </row>
    <row r="54" spans="1:64" ht="25.5" customHeight="1" x14ac:dyDescent="0.25">
      <c r="A54" s="181" t="s">
        <v>163</v>
      </c>
      <c r="B54" s="190" t="s">
        <v>164</v>
      </c>
      <c r="C54" s="191">
        <v>0</v>
      </c>
      <c r="D54" s="191">
        <v>0</v>
      </c>
      <c r="E54" s="191">
        <v>0</v>
      </c>
      <c r="F54" s="191">
        <v>0</v>
      </c>
      <c r="G54" s="191">
        <v>1</v>
      </c>
      <c r="H54" s="191">
        <v>5</v>
      </c>
      <c r="I54" s="191">
        <v>0</v>
      </c>
      <c r="J54" s="191">
        <v>0</v>
      </c>
      <c r="K54" s="191">
        <v>2</v>
      </c>
      <c r="L54" s="191">
        <v>0</v>
      </c>
      <c r="M54" s="191">
        <v>44</v>
      </c>
      <c r="N54" s="191">
        <v>57</v>
      </c>
      <c r="O54" s="191">
        <v>56</v>
      </c>
      <c r="P54" s="191">
        <v>74</v>
      </c>
      <c r="Q54" s="191">
        <v>0</v>
      </c>
      <c r="R54" s="191">
        <v>0</v>
      </c>
      <c r="S54" s="191">
        <v>0</v>
      </c>
      <c r="T54" s="191">
        <v>0</v>
      </c>
      <c r="U54" s="191">
        <f t="shared" si="1"/>
        <v>103</v>
      </c>
      <c r="V54" s="192">
        <f t="shared" si="1"/>
        <v>136</v>
      </c>
      <c r="W54" s="1"/>
      <c r="X54" s="189"/>
      <c r="Y54" s="467"/>
      <c r="Z54" s="427"/>
      <c r="AA54" s="427"/>
      <c r="AB54" s="427"/>
      <c r="AC54" s="427"/>
      <c r="AD54" s="427"/>
      <c r="AE54" s="427"/>
      <c r="AF54" s="427"/>
      <c r="AG54" s="427"/>
      <c r="AH54" s="427"/>
      <c r="AI54" s="427"/>
      <c r="AJ54" s="427"/>
      <c r="AK54" s="427"/>
      <c r="AL54" s="427"/>
      <c r="AM54" s="427"/>
      <c r="AN54" s="427"/>
      <c r="AO54" s="427"/>
      <c r="AP54" s="427"/>
      <c r="AQ54" s="427"/>
      <c r="AR54" s="466"/>
      <c r="AS54" s="467"/>
      <c r="AT54" s="466"/>
      <c r="AU54" s="466"/>
      <c r="AV54" s="466"/>
      <c r="AW54" s="466"/>
      <c r="AX54" s="466"/>
      <c r="AY54" s="466"/>
      <c r="AZ54" s="466"/>
      <c r="BA54" s="466"/>
      <c r="BB54" s="466"/>
      <c r="BC54" s="466"/>
      <c r="BD54" s="466"/>
      <c r="BE54" s="466"/>
      <c r="BF54" s="466"/>
      <c r="BG54" s="466"/>
      <c r="BH54" s="466"/>
      <c r="BI54" s="466"/>
      <c r="BJ54" s="466"/>
      <c r="BK54" s="466"/>
    </row>
    <row r="55" spans="1:64" s="323" customFormat="1" ht="25.5" customHeight="1" x14ac:dyDescent="0.3">
      <c r="A55" s="181" t="s">
        <v>165</v>
      </c>
      <c r="B55" s="190" t="s">
        <v>166</v>
      </c>
      <c r="C55" s="191">
        <f>SUM(C56:C60)</f>
        <v>2</v>
      </c>
      <c r="D55" s="191">
        <f t="shared" ref="D55:T55" si="7">SUM(D56:D60)</f>
        <v>2</v>
      </c>
      <c r="E55" s="191">
        <f t="shared" si="7"/>
        <v>20</v>
      </c>
      <c r="F55" s="191">
        <f t="shared" si="7"/>
        <v>14</v>
      </c>
      <c r="G55" s="191">
        <f t="shared" si="7"/>
        <v>29</v>
      </c>
      <c r="H55" s="191">
        <f t="shared" si="7"/>
        <v>15</v>
      </c>
      <c r="I55" s="191">
        <f t="shared" si="7"/>
        <v>227</v>
      </c>
      <c r="J55" s="191">
        <f t="shared" si="7"/>
        <v>246</v>
      </c>
      <c r="K55" s="191">
        <f t="shared" si="7"/>
        <v>202</v>
      </c>
      <c r="L55" s="191">
        <f t="shared" si="7"/>
        <v>207</v>
      </c>
      <c r="M55" s="191">
        <f t="shared" si="7"/>
        <v>245</v>
      </c>
      <c r="N55" s="191">
        <f t="shared" si="7"/>
        <v>222</v>
      </c>
      <c r="O55" s="191">
        <f t="shared" si="7"/>
        <v>338</v>
      </c>
      <c r="P55" s="191">
        <f t="shared" si="7"/>
        <v>372</v>
      </c>
      <c r="Q55" s="191">
        <f t="shared" si="7"/>
        <v>154</v>
      </c>
      <c r="R55" s="191">
        <f t="shared" si="7"/>
        <v>314</v>
      </c>
      <c r="S55" s="191">
        <f t="shared" si="7"/>
        <v>0</v>
      </c>
      <c r="T55" s="191">
        <f t="shared" si="7"/>
        <v>0</v>
      </c>
      <c r="U55" s="191">
        <f t="shared" si="1"/>
        <v>1217</v>
      </c>
      <c r="V55" s="192">
        <f t="shared" si="1"/>
        <v>1392</v>
      </c>
      <c r="X55" s="113"/>
      <c r="Y55" s="468"/>
      <c r="Z55" s="427"/>
      <c r="AA55" s="427"/>
      <c r="AB55" s="427"/>
      <c r="AC55" s="427"/>
      <c r="AD55" s="427"/>
      <c r="AE55" s="427"/>
      <c r="AF55" s="427"/>
      <c r="AG55" s="427"/>
      <c r="AH55" s="427"/>
      <c r="AI55" s="427"/>
      <c r="AJ55" s="427"/>
      <c r="AK55" s="427"/>
      <c r="AL55" s="427"/>
      <c r="AM55" s="427"/>
      <c r="AN55" s="427"/>
      <c r="AO55" s="427"/>
      <c r="AP55" s="427"/>
      <c r="AQ55" s="427"/>
      <c r="AR55" s="466"/>
      <c r="AS55" s="468"/>
      <c r="AT55" s="466"/>
      <c r="AU55" s="466"/>
      <c r="AV55" s="466"/>
      <c r="AW55" s="466"/>
      <c r="AX55" s="466"/>
      <c r="AY55" s="466"/>
      <c r="AZ55" s="466"/>
      <c r="BA55" s="466"/>
      <c r="BB55" s="466"/>
      <c r="BC55" s="466"/>
      <c r="BD55" s="466"/>
      <c r="BE55" s="466"/>
      <c r="BF55" s="466"/>
      <c r="BG55" s="466"/>
      <c r="BH55" s="466"/>
      <c r="BI55" s="466"/>
      <c r="BJ55" s="466"/>
      <c r="BK55" s="466"/>
      <c r="BL55" s="464"/>
    </row>
    <row r="56" spans="1:64" ht="30" customHeight="1" x14ac:dyDescent="0.25">
      <c r="A56" s="181"/>
      <c r="B56" s="197" t="s">
        <v>167</v>
      </c>
      <c r="C56" s="574">
        <v>0</v>
      </c>
      <c r="D56" s="574">
        <v>0</v>
      </c>
      <c r="E56" s="574">
        <v>0</v>
      </c>
      <c r="F56" s="574">
        <v>0</v>
      </c>
      <c r="G56" s="574">
        <v>0</v>
      </c>
      <c r="H56" s="574">
        <v>0</v>
      </c>
      <c r="I56" s="574">
        <v>0</v>
      </c>
      <c r="J56" s="574">
        <v>0</v>
      </c>
      <c r="K56" s="574">
        <v>0</v>
      </c>
      <c r="L56" s="574">
        <v>0</v>
      </c>
      <c r="M56" s="574">
        <v>0</v>
      </c>
      <c r="N56" s="574">
        <v>0</v>
      </c>
      <c r="O56" s="574">
        <v>0</v>
      </c>
      <c r="P56" s="574">
        <v>0</v>
      </c>
      <c r="Q56" s="574">
        <v>0</v>
      </c>
      <c r="R56" s="574">
        <v>0</v>
      </c>
      <c r="S56" s="574">
        <v>0</v>
      </c>
      <c r="T56" s="574">
        <v>0</v>
      </c>
      <c r="U56" s="574">
        <f t="shared" si="1"/>
        <v>0</v>
      </c>
      <c r="V56" s="187">
        <f t="shared" si="1"/>
        <v>0</v>
      </c>
      <c r="W56" s="1"/>
      <c r="X56" s="189"/>
      <c r="Y56" s="467"/>
      <c r="Z56" s="427"/>
      <c r="AA56" s="427"/>
      <c r="AB56" s="427"/>
      <c r="AC56" s="427"/>
      <c r="AD56" s="427"/>
      <c r="AE56" s="427"/>
      <c r="AF56" s="427"/>
      <c r="AG56" s="427"/>
      <c r="AH56" s="427"/>
      <c r="AI56" s="427"/>
      <c r="AJ56" s="427"/>
      <c r="AK56" s="427"/>
      <c r="AL56" s="427"/>
      <c r="AM56" s="427"/>
      <c r="AN56" s="427"/>
      <c r="AO56" s="427"/>
      <c r="AP56" s="427"/>
      <c r="AQ56" s="427"/>
      <c r="AR56" s="466"/>
      <c r="AS56" s="467"/>
      <c r="AT56" s="466"/>
      <c r="AU56" s="466"/>
      <c r="AV56" s="466"/>
      <c r="AW56" s="466"/>
      <c r="AX56" s="466"/>
      <c r="AY56" s="466"/>
      <c r="AZ56" s="466"/>
      <c r="BA56" s="466"/>
      <c r="BB56" s="466"/>
      <c r="BC56" s="466"/>
      <c r="BD56" s="466"/>
      <c r="BE56" s="466"/>
      <c r="BF56" s="466"/>
      <c r="BG56" s="466"/>
      <c r="BH56" s="466"/>
      <c r="BI56" s="466"/>
      <c r="BJ56" s="466"/>
      <c r="BK56" s="466"/>
    </row>
    <row r="57" spans="1:64" ht="21" customHeight="1" x14ac:dyDescent="0.25">
      <c r="A57" s="181"/>
      <c r="B57" s="185" t="s">
        <v>168</v>
      </c>
      <c r="C57" s="574">
        <v>2</v>
      </c>
      <c r="D57" s="574">
        <v>1</v>
      </c>
      <c r="E57" s="574">
        <v>5</v>
      </c>
      <c r="F57" s="574">
        <v>4</v>
      </c>
      <c r="G57" s="574">
        <v>21</v>
      </c>
      <c r="H57" s="574">
        <v>14</v>
      </c>
      <c r="I57" s="574">
        <v>61</v>
      </c>
      <c r="J57" s="574">
        <v>114</v>
      </c>
      <c r="K57" s="574">
        <v>132</v>
      </c>
      <c r="L57" s="574">
        <v>156</v>
      </c>
      <c r="M57" s="574">
        <v>107</v>
      </c>
      <c r="N57" s="574">
        <v>172</v>
      </c>
      <c r="O57" s="574">
        <v>160</v>
      </c>
      <c r="P57" s="574">
        <v>216</v>
      </c>
      <c r="Q57" s="574">
        <v>154</v>
      </c>
      <c r="R57" s="574">
        <v>314</v>
      </c>
      <c r="S57" s="574">
        <v>0</v>
      </c>
      <c r="T57" s="574">
        <v>0</v>
      </c>
      <c r="U57" s="574">
        <f t="shared" si="1"/>
        <v>642</v>
      </c>
      <c r="V57" s="187">
        <f t="shared" si="1"/>
        <v>991</v>
      </c>
      <c r="W57" s="1"/>
      <c r="X57" s="189"/>
      <c r="Y57" s="467"/>
      <c r="Z57" s="427"/>
      <c r="AA57" s="427"/>
      <c r="AB57" s="427"/>
      <c r="AC57" s="427"/>
      <c r="AD57" s="427"/>
      <c r="AE57" s="427"/>
      <c r="AF57" s="427"/>
      <c r="AG57" s="427"/>
      <c r="AH57" s="427"/>
      <c r="AI57" s="427"/>
      <c r="AJ57" s="427"/>
      <c r="AK57" s="427"/>
      <c r="AL57" s="427"/>
      <c r="AM57" s="427"/>
      <c r="AN57" s="427"/>
      <c r="AO57" s="427"/>
      <c r="AP57" s="427"/>
      <c r="AQ57" s="427"/>
      <c r="AR57" s="466"/>
      <c r="AS57" s="467"/>
      <c r="AT57" s="466"/>
      <c r="AU57" s="466"/>
      <c r="AV57" s="466"/>
      <c r="AW57" s="466"/>
      <c r="AX57" s="466"/>
      <c r="AY57" s="466"/>
      <c r="AZ57" s="466"/>
      <c r="BA57" s="466"/>
      <c r="BB57" s="466"/>
      <c r="BC57" s="466"/>
      <c r="BD57" s="466"/>
      <c r="BE57" s="466"/>
      <c r="BF57" s="466"/>
      <c r="BG57" s="466"/>
      <c r="BH57" s="466"/>
      <c r="BI57" s="466"/>
      <c r="BJ57" s="466"/>
      <c r="BK57" s="466"/>
    </row>
    <row r="58" spans="1:64" ht="21" customHeight="1" x14ac:dyDescent="0.25">
      <c r="A58" s="181"/>
      <c r="B58" s="185" t="s">
        <v>169</v>
      </c>
      <c r="C58" s="574">
        <v>0</v>
      </c>
      <c r="D58" s="574">
        <v>1</v>
      </c>
      <c r="E58" s="574">
        <v>15</v>
      </c>
      <c r="F58" s="574">
        <v>10</v>
      </c>
      <c r="G58" s="574">
        <v>8</v>
      </c>
      <c r="H58" s="574">
        <v>1</v>
      </c>
      <c r="I58" s="574">
        <v>166</v>
      </c>
      <c r="J58" s="574">
        <v>132</v>
      </c>
      <c r="K58" s="574">
        <v>70</v>
      </c>
      <c r="L58" s="574">
        <v>51</v>
      </c>
      <c r="M58" s="574">
        <v>89</v>
      </c>
      <c r="N58" s="574">
        <v>42</v>
      </c>
      <c r="O58" s="574">
        <v>178</v>
      </c>
      <c r="P58" s="574">
        <v>156</v>
      </c>
      <c r="Q58" s="574">
        <v>0</v>
      </c>
      <c r="R58" s="574">
        <v>0</v>
      </c>
      <c r="S58" s="574">
        <v>0</v>
      </c>
      <c r="T58" s="574">
        <v>0</v>
      </c>
      <c r="U58" s="574">
        <f t="shared" si="1"/>
        <v>526</v>
      </c>
      <c r="V58" s="187">
        <f t="shared" si="1"/>
        <v>393</v>
      </c>
      <c r="W58" s="1"/>
      <c r="X58" s="189"/>
      <c r="Y58" s="467"/>
      <c r="Z58" s="427"/>
      <c r="AA58" s="427"/>
      <c r="AB58" s="427"/>
      <c r="AC58" s="427"/>
      <c r="AD58" s="427"/>
      <c r="AE58" s="427"/>
      <c r="AF58" s="427"/>
      <c r="AG58" s="427"/>
      <c r="AH58" s="427"/>
      <c r="AI58" s="427"/>
      <c r="AJ58" s="427"/>
      <c r="AK58" s="427"/>
      <c r="AL58" s="427"/>
      <c r="AM58" s="427"/>
      <c r="AN58" s="427"/>
      <c r="AO58" s="427"/>
      <c r="AP58" s="427"/>
      <c r="AQ58" s="427"/>
      <c r="AR58" s="466"/>
      <c r="AS58" s="467"/>
      <c r="AT58" s="466"/>
      <c r="AU58" s="466"/>
      <c r="AV58" s="466"/>
      <c r="AW58" s="466"/>
      <c r="AX58" s="466"/>
      <c r="AY58" s="466"/>
      <c r="AZ58" s="466"/>
      <c r="BA58" s="466"/>
      <c r="BB58" s="466"/>
      <c r="BC58" s="466"/>
      <c r="BD58" s="466"/>
      <c r="BE58" s="466"/>
      <c r="BF58" s="466"/>
      <c r="BG58" s="466"/>
      <c r="BH58" s="466"/>
      <c r="BI58" s="466"/>
      <c r="BJ58" s="466"/>
      <c r="BK58" s="466"/>
    </row>
    <row r="59" spans="1:64" s="323" customFormat="1" ht="21" customHeight="1" x14ac:dyDescent="0.25">
      <c r="A59" s="181"/>
      <c r="B59" s="185" t="s">
        <v>170</v>
      </c>
      <c r="C59" s="574">
        <v>0</v>
      </c>
      <c r="D59" s="574">
        <v>0</v>
      </c>
      <c r="E59" s="574">
        <v>0</v>
      </c>
      <c r="F59" s="574">
        <v>0</v>
      </c>
      <c r="G59" s="574">
        <v>0</v>
      </c>
      <c r="H59" s="574">
        <v>0</v>
      </c>
      <c r="I59" s="574">
        <v>0</v>
      </c>
      <c r="J59" s="574">
        <v>0</v>
      </c>
      <c r="K59" s="574">
        <v>0</v>
      </c>
      <c r="L59" s="574">
        <v>0</v>
      </c>
      <c r="M59" s="574">
        <v>0</v>
      </c>
      <c r="N59" s="574">
        <v>0</v>
      </c>
      <c r="O59" s="574">
        <v>0</v>
      </c>
      <c r="P59" s="574">
        <v>0</v>
      </c>
      <c r="Q59" s="574">
        <v>0</v>
      </c>
      <c r="R59" s="574">
        <v>0</v>
      </c>
      <c r="S59" s="574">
        <v>0</v>
      </c>
      <c r="T59" s="574">
        <v>0</v>
      </c>
      <c r="U59" s="574">
        <f t="shared" si="1"/>
        <v>0</v>
      </c>
      <c r="V59" s="187">
        <f t="shared" si="1"/>
        <v>0</v>
      </c>
      <c r="X59" s="189"/>
      <c r="Y59" s="467"/>
      <c r="Z59" s="427"/>
      <c r="AA59" s="427"/>
      <c r="AB59" s="427"/>
      <c r="AC59" s="427"/>
      <c r="AD59" s="427"/>
      <c r="AE59" s="427"/>
      <c r="AF59" s="427"/>
      <c r="AG59" s="427"/>
      <c r="AH59" s="427"/>
      <c r="AI59" s="427"/>
      <c r="AJ59" s="427"/>
      <c r="AK59" s="427"/>
      <c r="AL59" s="427"/>
      <c r="AM59" s="427"/>
      <c r="AN59" s="427"/>
      <c r="AO59" s="427"/>
      <c r="AP59" s="427"/>
      <c r="AQ59" s="427"/>
      <c r="AR59" s="464"/>
      <c r="AS59" s="467"/>
      <c r="AT59" s="466"/>
      <c r="AU59" s="466"/>
      <c r="AV59" s="466"/>
      <c r="AW59" s="466"/>
      <c r="AX59" s="466"/>
      <c r="AY59" s="466"/>
      <c r="AZ59" s="466"/>
      <c r="BA59" s="466"/>
      <c r="BB59" s="466"/>
      <c r="BC59" s="466"/>
      <c r="BD59" s="466"/>
      <c r="BE59" s="466"/>
      <c r="BF59" s="466"/>
      <c r="BG59" s="466"/>
      <c r="BH59" s="466"/>
      <c r="BI59" s="466"/>
      <c r="BJ59" s="466"/>
      <c r="BK59" s="466"/>
      <c r="BL59" s="464"/>
    </row>
    <row r="60" spans="1:64" ht="21" customHeight="1" x14ac:dyDescent="0.25">
      <c r="A60" s="181"/>
      <c r="B60" s="185" t="s">
        <v>171</v>
      </c>
      <c r="C60" s="574">
        <v>0</v>
      </c>
      <c r="D60" s="574">
        <v>0</v>
      </c>
      <c r="E60" s="574">
        <v>0</v>
      </c>
      <c r="F60" s="574">
        <v>0</v>
      </c>
      <c r="G60" s="574">
        <v>0</v>
      </c>
      <c r="H60" s="574">
        <v>0</v>
      </c>
      <c r="I60" s="574">
        <v>0</v>
      </c>
      <c r="J60" s="574">
        <v>0</v>
      </c>
      <c r="K60" s="574">
        <v>0</v>
      </c>
      <c r="L60" s="574">
        <v>0</v>
      </c>
      <c r="M60" s="574">
        <v>49</v>
      </c>
      <c r="N60" s="574">
        <v>8</v>
      </c>
      <c r="O60" s="574">
        <v>0</v>
      </c>
      <c r="P60" s="574">
        <v>0</v>
      </c>
      <c r="Q60" s="574">
        <v>0</v>
      </c>
      <c r="R60" s="574">
        <v>0</v>
      </c>
      <c r="S60" s="574">
        <v>0</v>
      </c>
      <c r="T60" s="574">
        <v>0</v>
      </c>
      <c r="U60" s="574">
        <f t="shared" si="1"/>
        <v>49</v>
      </c>
      <c r="V60" s="187">
        <f t="shared" si="1"/>
        <v>8</v>
      </c>
      <c r="W60" s="1"/>
      <c r="X60" s="189"/>
      <c r="Y60" s="467"/>
      <c r="Z60" s="427"/>
      <c r="AA60" s="427"/>
      <c r="AB60" s="427"/>
      <c r="AC60" s="427"/>
      <c r="AD60" s="427"/>
      <c r="AE60" s="427"/>
      <c r="AF60" s="427"/>
      <c r="AG60" s="427"/>
      <c r="AH60" s="427"/>
      <c r="AI60" s="427"/>
      <c r="AJ60" s="427"/>
      <c r="AK60" s="427"/>
      <c r="AL60" s="427"/>
      <c r="AM60" s="427"/>
      <c r="AN60" s="427"/>
      <c r="AO60" s="427"/>
      <c r="AP60" s="427"/>
      <c r="AQ60" s="427"/>
      <c r="AR60" s="466"/>
      <c r="AS60" s="467"/>
      <c r="AT60" s="466"/>
      <c r="AU60" s="466"/>
      <c r="AV60" s="466"/>
      <c r="AW60" s="466"/>
      <c r="AX60" s="466"/>
      <c r="AY60" s="466"/>
      <c r="AZ60" s="466"/>
      <c r="BA60" s="466"/>
      <c r="BB60" s="466"/>
      <c r="BC60" s="466"/>
      <c r="BD60" s="466"/>
      <c r="BE60" s="466"/>
      <c r="BF60" s="466"/>
      <c r="BG60" s="466"/>
      <c r="BH60" s="466"/>
      <c r="BI60" s="466"/>
      <c r="BJ60" s="466"/>
      <c r="BK60" s="466"/>
    </row>
    <row r="61" spans="1:64" ht="25.5" customHeight="1" x14ac:dyDescent="0.3">
      <c r="A61" s="181" t="s">
        <v>172</v>
      </c>
      <c r="B61" s="190" t="s">
        <v>173</v>
      </c>
      <c r="C61" s="191">
        <f>SUM(C62:C65)</f>
        <v>14</v>
      </c>
      <c r="D61" s="191">
        <f t="shared" ref="D61:T61" si="8">SUM(D62:D65)</f>
        <v>61</v>
      </c>
      <c r="E61" s="191">
        <f t="shared" si="8"/>
        <v>38</v>
      </c>
      <c r="F61" s="191">
        <f t="shared" si="8"/>
        <v>133</v>
      </c>
      <c r="G61" s="191">
        <f t="shared" si="8"/>
        <v>78</v>
      </c>
      <c r="H61" s="191">
        <f t="shared" si="8"/>
        <v>162</v>
      </c>
      <c r="I61" s="191">
        <f t="shared" si="8"/>
        <v>200</v>
      </c>
      <c r="J61" s="191">
        <f t="shared" si="8"/>
        <v>578</v>
      </c>
      <c r="K61" s="191">
        <f t="shared" si="8"/>
        <v>297</v>
      </c>
      <c r="L61" s="191">
        <f t="shared" si="8"/>
        <v>544</v>
      </c>
      <c r="M61" s="191">
        <f t="shared" si="8"/>
        <v>263</v>
      </c>
      <c r="N61" s="191">
        <f t="shared" si="8"/>
        <v>748</v>
      </c>
      <c r="O61" s="191">
        <f t="shared" si="8"/>
        <v>655</v>
      </c>
      <c r="P61" s="191">
        <f t="shared" si="8"/>
        <v>576</v>
      </c>
      <c r="Q61" s="191">
        <f t="shared" si="8"/>
        <v>325</v>
      </c>
      <c r="R61" s="191">
        <f t="shared" si="8"/>
        <v>198</v>
      </c>
      <c r="S61" s="191">
        <f t="shared" si="8"/>
        <v>210</v>
      </c>
      <c r="T61" s="191">
        <f t="shared" si="8"/>
        <v>554</v>
      </c>
      <c r="U61" s="191">
        <f>U62+U63+U64+U65</f>
        <v>2080</v>
      </c>
      <c r="V61" s="192">
        <f>V62+V63+V64+V65</f>
        <v>3554</v>
      </c>
      <c r="W61" s="1"/>
      <c r="X61" s="165"/>
      <c r="Y61" s="468"/>
      <c r="Z61" s="427"/>
      <c r="AA61" s="427"/>
      <c r="AB61" s="427"/>
      <c r="AC61" s="427"/>
      <c r="AD61" s="427"/>
      <c r="AE61" s="427"/>
      <c r="AF61" s="427"/>
      <c r="AG61" s="427"/>
      <c r="AH61" s="427"/>
      <c r="AI61" s="427"/>
      <c r="AJ61" s="427"/>
      <c r="AK61" s="427"/>
      <c r="AL61" s="427"/>
      <c r="AM61" s="427"/>
      <c r="AN61" s="427"/>
      <c r="AO61" s="427"/>
      <c r="AP61" s="427"/>
      <c r="AQ61" s="427"/>
      <c r="AR61" s="466"/>
      <c r="AS61" s="468"/>
      <c r="AT61" s="466"/>
      <c r="AU61" s="466"/>
      <c r="AV61" s="466"/>
      <c r="AW61" s="466"/>
      <c r="AX61" s="466"/>
      <c r="AY61" s="466"/>
      <c r="AZ61" s="466"/>
      <c r="BA61" s="466"/>
      <c r="BB61" s="466"/>
      <c r="BC61" s="466"/>
      <c r="BD61" s="466"/>
      <c r="BE61" s="466"/>
      <c r="BF61" s="466"/>
      <c r="BG61" s="466"/>
      <c r="BH61" s="466"/>
      <c r="BI61" s="466"/>
      <c r="BJ61" s="466"/>
      <c r="BK61" s="466"/>
    </row>
    <row r="62" spans="1:64" ht="21" customHeight="1" x14ac:dyDescent="0.25">
      <c r="A62" s="181"/>
      <c r="B62" s="185" t="s">
        <v>174</v>
      </c>
      <c r="C62" s="574">
        <v>0</v>
      </c>
      <c r="D62" s="574">
        <v>0</v>
      </c>
      <c r="E62" s="574">
        <v>0</v>
      </c>
      <c r="F62" s="574">
        <v>0</v>
      </c>
      <c r="G62" s="574">
        <v>0</v>
      </c>
      <c r="H62" s="574">
        <v>0</v>
      </c>
      <c r="I62" s="574">
        <v>0</v>
      </c>
      <c r="J62" s="574">
        <v>0</v>
      </c>
      <c r="K62" s="574">
        <v>0</v>
      </c>
      <c r="L62" s="574">
        <v>0</v>
      </c>
      <c r="M62" s="574">
        <v>0</v>
      </c>
      <c r="N62" s="574">
        <v>0</v>
      </c>
      <c r="O62" s="574">
        <v>0</v>
      </c>
      <c r="P62" s="574">
        <v>0</v>
      </c>
      <c r="Q62" s="574">
        <v>0</v>
      </c>
      <c r="R62" s="574">
        <v>0</v>
      </c>
      <c r="S62" s="574">
        <v>0</v>
      </c>
      <c r="T62" s="574">
        <v>0</v>
      </c>
      <c r="U62" s="574">
        <f t="shared" si="1"/>
        <v>0</v>
      </c>
      <c r="V62" s="187">
        <f t="shared" si="1"/>
        <v>0</v>
      </c>
      <c r="W62" s="1"/>
      <c r="X62" s="189"/>
      <c r="Y62" s="467"/>
      <c r="Z62" s="427"/>
      <c r="AA62" s="427"/>
      <c r="AB62" s="427"/>
      <c r="AC62" s="427"/>
      <c r="AD62" s="427"/>
      <c r="AE62" s="427"/>
      <c r="AF62" s="427"/>
      <c r="AG62" s="427"/>
      <c r="AH62" s="427"/>
      <c r="AI62" s="427"/>
      <c r="AJ62" s="427"/>
      <c r="AK62" s="427"/>
      <c r="AL62" s="427"/>
      <c r="AM62" s="427"/>
      <c r="AN62" s="427"/>
      <c r="AO62" s="427"/>
      <c r="AP62" s="427"/>
      <c r="AQ62" s="427"/>
      <c r="AR62" s="466"/>
      <c r="AS62" s="467"/>
      <c r="AT62" s="466"/>
      <c r="AU62" s="466"/>
      <c r="AV62" s="466"/>
      <c r="AW62" s="466"/>
      <c r="AX62" s="466"/>
      <c r="AY62" s="466"/>
      <c r="AZ62" s="466"/>
      <c r="BA62" s="466"/>
      <c r="BB62" s="466"/>
      <c r="BC62" s="466"/>
      <c r="BD62" s="466"/>
      <c r="BE62" s="466"/>
      <c r="BF62" s="466"/>
      <c r="BG62" s="466"/>
      <c r="BH62" s="466"/>
      <c r="BI62" s="466"/>
      <c r="BJ62" s="466"/>
      <c r="BK62" s="466"/>
    </row>
    <row r="63" spans="1:64" ht="21" customHeight="1" x14ac:dyDescent="0.25">
      <c r="A63" s="181"/>
      <c r="B63" s="185" t="s">
        <v>175</v>
      </c>
      <c r="C63" s="574">
        <v>10</v>
      </c>
      <c r="D63" s="574">
        <v>52</v>
      </c>
      <c r="E63" s="574">
        <v>20</v>
      </c>
      <c r="F63" s="574">
        <v>109</v>
      </c>
      <c r="G63" s="574">
        <v>32</v>
      </c>
      <c r="H63" s="574">
        <v>129</v>
      </c>
      <c r="I63" s="574">
        <v>137</v>
      </c>
      <c r="J63" s="574">
        <v>546</v>
      </c>
      <c r="K63" s="574">
        <v>123</v>
      </c>
      <c r="L63" s="574">
        <v>507</v>
      </c>
      <c r="M63" s="574">
        <v>141</v>
      </c>
      <c r="N63" s="574">
        <v>748</v>
      </c>
      <c r="O63" s="574">
        <v>221</v>
      </c>
      <c r="P63" s="574">
        <v>563</v>
      </c>
      <c r="Q63" s="574">
        <v>42</v>
      </c>
      <c r="R63" s="574">
        <v>194</v>
      </c>
      <c r="S63" s="574">
        <v>210</v>
      </c>
      <c r="T63" s="574">
        <v>554</v>
      </c>
      <c r="U63" s="574">
        <f t="shared" si="1"/>
        <v>936</v>
      </c>
      <c r="V63" s="187">
        <f t="shared" si="1"/>
        <v>3402</v>
      </c>
      <c r="W63" s="1"/>
      <c r="X63" s="189"/>
      <c r="Y63" s="467"/>
      <c r="Z63" s="427"/>
      <c r="AA63" s="427"/>
      <c r="AB63" s="427"/>
      <c r="AC63" s="427"/>
      <c r="AD63" s="427"/>
      <c r="AE63" s="427"/>
      <c r="AF63" s="427"/>
      <c r="AG63" s="427"/>
      <c r="AH63" s="427"/>
      <c r="AI63" s="427"/>
      <c r="AJ63" s="427"/>
      <c r="AK63" s="427"/>
      <c r="AL63" s="427"/>
      <c r="AM63" s="427"/>
      <c r="AN63" s="427"/>
      <c r="AO63" s="427"/>
      <c r="AP63" s="427"/>
      <c r="AQ63" s="427"/>
      <c r="AR63" s="466"/>
      <c r="AS63" s="467"/>
      <c r="AT63" s="466"/>
      <c r="AU63" s="466"/>
      <c r="AV63" s="466"/>
      <c r="AW63" s="466"/>
      <c r="AX63" s="466"/>
      <c r="AY63" s="466"/>
      <c r="AZ63" s="466"/>
      <c r="BA63" s="466"/>
      <c r="BB63" s="466"/>
      <c r="BC63" s="466"/>
      <c r="BD63" s="466"/>
      <c r="BE63" s="466"/>
      <c r="BF63" s="466"/>
      <c r="BG63" s="466"/>
      <c r="BH63" s="466"/>
      <c r="BI63" s="466"/>
      <c r="BJ63" s="466"/>
      <c r="BK63" s="466"/>
    </row>
    <row r="64" spans="1:64" ht="21" customHeight="1" x14ac:dyDescent="0.25">
      <c r="A64" s="181"/>
      <c r="B64" s="197" t="s">
        <v>176</v>
      </c>
      <c r="C64" s="574">
        <v>4</v>
      </c>
      <c r="D64" s="574">
        <v>9</v>
      </c>
      <c r="E64" s="574">
        <v>13</v>
      </c>
      <c r="F64" s="574">
        <v>23</v>
      </c>
      <c r="G64" s="574">
        <v>17</v>
      </c>
      <c r="H64" s="574">
        <v>32</v>
      </c>
      <c r="I64" s="574">
        <v>10</v>
      </c>
      <c r="J64" s="574">
        <v>30</v>
      </c>
      <c r="K64" s="574">
        <v>0</v>
      </c>
      <c r="L64" s="574">
        <v>0</v>
      </c>
      <c r="M64" s="574">
        <v>0</v>
      </c>
      <c r="N64" s="574">
        <v>0</v>
      </c>
      <c r="O64" s="574">
        <v>0</v>
      </c>
      <c r="P64" s="574">
        <v>0</v>
      </c>
      <c r="Q64" s="574">
        <v>0</v>
      </c>
      <c r="R64" s="574">
        <v>0</v>
      </c>
      <c r="S64" s="574">
        <v>0</v>
      </c>
      <c r="T64" s="574">
        <v>0</v>
      </c>
      <c r="U64" s="574">
        <f t="shared" si="1"/>
        <v>44</v>
      </c>
      <c r="V64" s="187">
        <f t="shared" si="1"/>
        <v>94</v>
      </c>
      <c r="W64" s="1"/>
      <c r="X64" s="189"/>
      <c r="Y64" s="467"/>
      <c r="Z64" s="427"/>
      <c r="AA64" s="427"/>
      <c r="AB64" s="427"/>
      <c r="AC64" s="427"/>
      <c r="AD64" s="427"/>
      <c r="AE64" s="427"/>
      <c r="AF64" s="427"/>
      <c r="AG64" s="427"/>
      <c r="AH64" s="427"/>
      <c r="AI64" s="427"/>
      <c r="AJ64" s="427"/>
      <c r="AK64" s="427"/>
      <c r="AL64" s="427"/>
      <c r="AM64" s="427"/>
      <c r="AN64" s="427"/>
      <c r="AO64" s="427"/>
      <c r="AP64" s="427"/>
      <c r="AQ64" s="427"/>
      <c r="AR64" s="466"/>
      <c r="AS64" s="467"/>
      <c r="AT64" s="466"/>
      <c r="AU64" s="466"/>
      <c r="AV64" s="466"/>
      <c r="AW64" s="466"/>
      <c r="AX64" s="466"/>
      <c r="AY64" s="466"/>
      <c r="AZ64" s="466"/>
      <c r="BA64" s="466"/>
      <c r="BB64" s="466"/>
      <c r="BC64" s="466"/>
      <c r="BD64" s="466"/>
      <c r="BE64" s="466"/>
      <c r="BF64" s="466"/>
      <c r="BG64" s="466"/>
      <c r="BH64" s="466"/>
      <c r="BI64" s="466"/>
      <c r="BJ64" s="466"/>
      <c r="BK64" s="466"/>
    </row>
    <row r="65" spans="1:64" s="323" customFormat="1" ht="21" customHeight="1" x14ac:dyDescent="0.25">
      <c r="A65" s="181"/>
      <c r="B65" s="185" t="s">
        <v>177</v>
      </c>
      <c r="C65" s="574">
        <v>0</v>
      </c>
      <c r="D65" s="574">
        <v>0</v>
      </c>
      <c r="E65" s="574">
        <v>5</v>
      </c>
      <c r="F65" s="574">
        <v>1</v>
      </c>
      <c r="G65" s="574">
        <v>29</v>
      </c>
      <c r="H65" s="574">
        <v>1</v>
      </c>
      <c r="I65" s="574">
        <v>53</v>
      </c>
      <c r="J65" s="574">
        <v>2</v>
      </c>
      <c r="K65" s="574">
        <v>174</v>
      </c>
      <c r="L65" s="574">
        <v>37</v>
      </c>
      <c r="M65" s="574">
        <v>122</v>
      </c>
      <c r="N65" s="574">
        <v>0</v>
      </c>
      <c r="O65" s="574">
        <v>434</v>
      </c>
      <c r="P65" s="574">
        <v>13</v>
      </c>
      <c r="Q65" s="574">
        <v>283</v>
      </c>
      <c r="R65" s="574">
        <v>4</v>
      </c>
      <c r="S65" s="574">
        <v>0</v>
      </c>
      <c r="T65" s="574">
        <v>0</v>
      </c>
      <c r="U65" s="574">
        <f t="shared" si="1"/>
        <v>1100</v>
      </c>
      <c r="V65" s="187">
        <f t="shared" si="1"/>
        <v>58</v>
      </c>
      <c r="X65" s="189"/>
      <c r="Y65" s="467"/>
      <c r="Z65" s="427"/>
      <c r="AA65" s="427"/>
      <c r="AB65" s="427"/>
      <c r="AC65" s="427"/>
      <c r="AD65" s="427"/>
      <c r="AE65" s="427"/>
      <c r="AF65" s="427"/>
      <c r="AG65" s="427"/>
      <c r="AH65" s="427"/>
      <c r="AI65" s="427"/>
      <c r="AJ65" s="427"/>
      <c r="AK65" s="427"/>
      <c r="AL65" s="427"/>
      <c r="AM65" s="427"/>
      <c r="AN65" s="427"/>
      <c r="AO65" s="427"/>
      <c r="AP65" s="427"/>
      <c r="AQ65" s="427"/>
      <c r="AR65" s="464"/>
      <c r="AS65" s="467"/>
      <c r="AT65" s="466"/>
      <c r="AU65" s="466"/>
      <c r="AV65" s="466"/>
      <c r="AW65" s="466"/>
      <c r="AX65" s="466"/>
      <c r="AY65" s="466"/>
      <c r="AZ65" s="466"/>
      <c r="BA65" s="466"/>
      <c r="BB65" s="466"/>
      <c r="BC65" s="466"/>
      <c r="BD65" s="466"/>
      <c r="BE65" s="466"/>
      <c r="BF65" s="466"/>
      <c r="BG65" s="466"/>
      <c r="BH65" s="466"/>
      <c r="BI65" s="466"/>
      <c r="BJ65" s="466"/>
      <c r="BK65" s="466"/>
      <c r="BL65" s="464"/>
    </row>
    <row r="66" spans="1:64" s="323" customFormat="1" ht="25.5" customHeight="1" x14ac:dyDescent="0.25">
      <c r="A66" s="181" t="s">
        <v>178</v>
      </c>
      <c r="B66" s="190" t="s">
        <v>179</v>
      </c>
      <c r="C66" s="191">
        <v>455</v>
      </c>
      <c r="D66" s="191">
        <v>359</v>
      </c>
      <c r="E66" s="191">
        <v>1160</v>
      </c>
      <c r="F66" s="191">
        <v>951</v>
      </c>
      <c r="G66" s="191">
        <v>2899</v>
      </c>
      <c r="H66" s="191">
        <v>2022</v>
      </c>
      <c r="I66" s="191">
        <v>8044</v>
      </c>
      <c r="J66" s="191">
        <v>6971</v>
      </c>
      <c r="K66" s="191">
        <v>13687</v>
      </c>
      <c r="L66" s="191">
        <v>10754</v>
      </c>
      <c r="M66" s="191">
        <v>19507</v>
      </c>
      <c r="N66" s="191">
        <v>13944</v>
      </c>
      <c r="O66" s="191">
        <v>25776</v>
      </c>
      <c r="P66" s="191">
        <v>18892</v>
      </c>
      <c r="Q66" s="191">
        <v>15492</v>
      </c>
      <c r="R66" s="191">
        <v>13023</v>
      </c>
      <c r="S66" s="191">
        <v>33477</v>
      </c>
      <c r="T66" s="191">
        <v>20459</v>
      </c>
      <c r="U66" s="191">
        <f t="shared" si="1"/>
        <v>120497</v>
      </c>
      <c r="V66" s="192">
        <f t="shared" si="1"/>
        <v>87375</v>
      </c>
      <c r="X66" s="189"/>
      <c r="Y66" s="467"/>
      <c r="Z66" s="427"/>
      <c r="AA66" s="427"/>
      <c r="AB66" s="427"/>
      <c r="AC66" s="427"/>
      <c r="AD66" s="427"/>
      <c r="AE66" s="427"/>
      <c r="AF66" s="427"/>
      <c r="AG66" s="427"/>
      <c r="AH66" s="427"/>
      <c r="AI66" s="427"/>
      <c r="AJ66" s="427"/>
      <c r="AK66" s="427"/>
      <c r="AL66" s="427"/>
      <c r="AM66" s="427"/>
      <c r="AN66" s="427"/>
      <c r="AO66" s="427"/>
      <c r="AP66" s="427"/>
      <c r="AQ66" s="427"/>
      <c r="AR66" s="464"/>
      <c r="AS66" s="467"/>
      <c r="AT66" s="466"/>
      <c r="AU66" s="466"/>
      <c r="AV66" s="466"/>
      <c r="AW66" s="466"/>
      <c r="AX66" s="466"/>
      <c r="AY66" s="466"/>
      <c r="AZ66" s="466"/>
      <c r="BA66" s="466"/>
      <c r="BB66" s="466"/>
      <c r="BC66" s="466"/>
      <c r="BD66" s="466"/>
      <c r="BE66" s="466"/>
      <c r="BF66" s="466"/>
      <c r="BG66" s="466"/>
      <c r="BH66" s="466"/>
      <c r="BI66" s="466"/>
      <c r="BJ66" s="466"/>
      <c r="BK66" s="466"/>
      <c r="BL66" s="464"/>
    </row>
    <row r="67" spans="1:64" s="323" customFormat="1" ht="25.5" customHeight="1" x14ac:dyDescent="0.25">
      <c r="A67" s="181" t="s">
        <v>180</v>
      </c>
      <c r="B67" s="190" t="s">
        <v>181</v>
      </c>
      <c r="C67" s="191">
        <v>73</v>
      </c>
      <c r="D67" s="191">
        <v>313</v>
      </c>
      <c r="E67" s="191">
        <v>244</v>
      </c>
      <c r="F67" s="191">
        <v>1233</v>
      </c>
      <c r="G67" s="191">
        <v>2159</v>
      </c>
      <c r="H67" s="191">
        <v>13285</v>
      </c>
      <c r="I67" s="191">
        <v>13520</v>
      </c>
      <c r="J67" s="191">
        <v>70926</v>
      </c>
      <c r="K67" s="191">
        <v>16294</v>
      </c>
      <c r="L67" s="191">
        <v>38802</v>
      </c>
      <c r="M67" s="191">
        <v>19361</v>
      </c>
      <c r="N67" s="191">
        <v>38164</v>
      </c>
      <c r="O67" s="191">
        <v>5271</v>
      </c>
      <c r="P67" s="191">
        <v>10002</v>
      </c>
      <c r="Q67" s="191">
        <v>4154</v>
      </c>
      <c r="R67" s="191">
        <v>5512</v>
      </c>
      <c r="S67" s="191">
        <v>3692</v>
      </c>
      <c r="T67" s="191">
        <v>3763</v>
      </c>
      <c r="U67" s="191">
        <f t="shared" si="1"/>
        <v>64768</v>
      </c>
      <c r="V67" s="192">
        <f t="shared" si="1"/>
        <v>182000</v>
      </c>
      <c r="X67" s="189"/>
      <c r="Y67" s="467"/>
      <c r="Z67" s="427"/>
      <c r="AA67" s="427"/>
      <c r="AB67" s="427"/>
      <c r="AC67" s="427"/>
      <c r="AD67" s="427"/>
      <c r="AE67" s="427"/>
      <c r="AF67" s="427"/>
      <c r="AG67" s="427"/>
      <c r="AH67" s="427"/>
      <c r="AI67" s="427"/>
      <c r="AJ67" s="427"/>
      <c r="AK67" s="427"/>
      <c r="AL67" s="427"/>
      <c r="AM67" s="427"/>
      <c r="AN67" s="427"/>
      <c r="AO67" s="427"/>
      <c r="AP67" s="427"/>
      <c r="AQ67" s="427"/>
      <c r="AR67" s="464"/>
      <c r="AS67" s="467"/>
      <c r="AT67" s="466"/>
      <c r="AU67" s="466"/>
      <c r="AV67" s="466"/>
      <c r="AW67" s="466"/>
      <c r="AX67" s="466"/>
      <c r="AY67" s="466"/>
      <c r="AZ67" s="466"/>
      <c r="BA67" s="466"/>
      <c r="BB67" s="466"/>
      <c r="BC67" s="466"/>
      <c r="BD67" s="466"/>
      <c r="BE67" s="466"/>
      <c r="BF67" s="466"/>
      <c r="BG67" s="466"/>
      <c r="BH67" s="466"/>
      <c r="BI67" s="466"/>
      <c r="BJ67" s="466"/>
      <c r="BK67" s="466"/>
      <c r="BL67" s="464"/>
    </row>
    <row r="68" spans="1:64" s="351" customFormat="1" ht="25.5" customHeight="1" x14ac:dyDescent="0.3">
      <c r="A68" s="181" t="s">
        <v>182</v>
      </c>
      <c r="B68" s="190" t="s">
        <v>183</v>
      </c>
      <c r="C68" s="191">
        <f>SUM(C69:C71)</f>
        <v>28</v>
      </c>
      <c r="D68" s="191">
        <f t="shared" ref="D68:T68" si="9">SUM(D69:D71)</f>
        <v>131</v>
      </c>
      <c r="E68" s="191">
        <f t="shared" si="9"/>
        <v>45</v>
      </c>
      <c r="F68" s="191">
        <f t="shared" si="9"/>
        <v>263</v>
      </c>
      <c r="G68" s="191">
        <f t="shared" si="9"/>
        <v>162</v>
      </c>
      <c r="H68" s="191">
        <f t="shared" si="9"/>
        <v>1063</v>
      </c>
      <c r="I68" s="191">
        <f t="shared" si="9"/>
        <v>233</v>
      </c>
      <c r="J68" s="191">
        <f t="shared" si="9"/>
        <v>1562</v>
      </c>
      <c r="K68" s="191">
        <f t="shared" si="9"/>
        <v>361</v>
      </c>
      <c r="L68" s="191">
        <f t="shared" si="9"/>
        <v>1693</v>
      </c>
      <c r="M68" s="191">
        <f t="shared" si="9"/>
        <v>770</v>
      </c>
      <c r="N68" s="191">
        <f t="shared" si="9"/>
        <v>3338</v>
      </c>
      <c r="O68" s="191">
        <f t="shared" si="9"/>
        <v>507</v>
      </c>
      <c r="P68" s="191">
        <f t="shared" si="9"/>
        <v>1866</v>
      </c>
      <c r="Q68" s="191">
        <f t="shared" si="9"/>
        <v>510</v>
      </c>
      <c r="R68" s="191">
        <f t="shared" si="9"/>
        <v>1741</v>
      </c>
      <c r="S68" s="191">
        <f t="shared" si="9"/>
        <v>2285</v>
      </c>
      <c r="T68" s="191">
        <f t="shared" si="9"/>
        <v>7185</v>
      </c>
      <c r="U68" s="191">
        <f t="shared" si="1"/>
        <v>4901</v>
      </c>
      <c r="V68" s="192">
        <f t="shared" si="1"/>
        <v>18842</v>
      </c>
      <c r="X68" s="198"/>
      <c r="Y68" s="468"/>
      <c r="Z68" s="427"/>
      <c r="AA68" s="427"/>
      <c r="AB68" s="427"/>
      <c r="AC68" s="427"/>
      <c r="AD68" s="427"/>
      <c r="AE68" s="427"/>
      <c r="AF68" s="427"/>
      <c r="AG68" s="427"/>
      <c r="AH68" s="427"/>
      <c r="AI68" s="427"/>
      <c r="AJ68" s="427"/>
      <c r="AK68" s="427"/>
      <c r="AL68" s="427"/>
      <c r="AM68" s="427"/>
      <c r="AN68" s="427"/>
      <c r="AO68" s="427"/>
      <c r="AP68" s="427"/>
      <c r="AQ68" s="427"/>
      <c r="AR68" s="466"/>
      <c r="AS68" s="468"/>
      <c r="AT68" s="466"/>
      <c r="AU68" s="466"/>
      <c r="AV68" s="466"/>
      <c r="AW68" s="466"/>
      <c r="AX68" s="466"/>
      <c r="AY68" s="466"/>
      <c r="AZ68" s="466"/>
      <c r="BA68" s="466"/>
      <c r="BB68" s="466"/>
      <c r="BC68" s="466"/>
      <c r="BD68" s="466"/>
      <c r="BE68" s="466"/>
      <c r="BF68" s="466"/>
      <c r="BG68" s="466"/>
      <c r="BH68" s="466"/>
      <c r="BI68" s="466"/>
      <c r="BJ68" s="466"/>
      <c r="BK68" s="466"/>
      <c r="BL68" s="491"/>
    </row>
    <row r="69" spans="1:64" ht="21" customHeight="1" x14ac:dyDescent="0.25">
      <c r="A69" s="181"/>
      <c r="B69" s="185" t="s">
        <v>184</v>
      </c>
      <c r="C69" s="574">
        <v>4</v>
      </c>
      <c r="D69" s="574">
        <v>15</v>
      </c>
      <c r="E69" s="574">
        <v>5</v>
      </c>
      <c r="F69" s="574">
        <v>55</v>
      </c>
      <c r="G69" s="574">
        <v>28</v>
      </c>
      <c r="H69" s="574">
        <v>187</v>
      </c>
      <c r="I69" s="574">
        <v>24</v>
      </c>
      <c r="J69" s="574">
        <v>177</v>
      </c>
      <c r="K69" s="574">
        <v>34</v>
      </c>
      <c r="L69" s="574">
        <v>213</v>
      </c>
      <c r="M69" s="574">
        <v>149</v>
      </c>
      <c r="N69" s="574">
        <v>726</v>
      </c>
      <c r="O69" s="574">
        <v>368</v>
      </c>
      <c r="P69" s="574">
        <v>1560</v>
      </c>
      <c r="Q69" s="574">
        <v>497</v>
      </c>
      <c r="R69" s="574">
        <v>1692</v>
      </c>
      <c r="S69" s="574">
        <v>2285</v>
      </c>
      <c r="T69" s="574">
        <v>7185</v>
      </c>
      <c r="U69" s="574">
        <f t="shared" si="1"/>
        <v>3394</v>
      </c>
      <c r="V69" s="187">
        <f t="shared" si="1"/>
        <v>11810</v>
      </c>
      <c r="W69" s="1"/>
      <c r="X69" s="189"/>
      <c r="Y69" s="467"/>
      <c r="Z69" s="427"/>
      <c r="AA69" s="427"/>
      <c r="AB69" s="427"/>
      <c r="AC69" s="427"/>
      <c r="AD69" s="427"/>
      <c r="AE69" s="427"/>
      <c r="AF69" s="427"/>
      <c r="AG69" s="427"/>
      <c r="AH69" s="427"/>
      <c r="AI69" s="427"/>
      <c r="AJ69" s="427"/>
      <c r="AK69" s="427"/>
      <c r="AL69" s="427"/>
      <c r="AM69" s="427"/>
      <c r="AN69" s="427"/>
      <c r="AO69" s="427"/>
      <c r="AP69" s="427"/>
      <c r="AQ69" s="427"/>
      <c r="AR69" s="466"/>
      <c r="AS69" s="467"/>
      <c r="AT69" s="466"/>
      <c r="AU69" s="466"/>
      <c r="AV69" s="466"/>
      <c r="AW69" s="466"/>
      <c r="AX69" s="466"/>
      <c r="AY69" s="466"/>
      <c r="AZ69" s="466"/>
      <c r="BA69" s="466"/>
      <c r="BB69" s="466"/>
      <c r="BC69" s="466"/>
      <c r="BD69" s="466"/>
      <c r="BE69" s="466"/>
      <c r="BF69" s="466"/>
      <c r="BG69" s="466"/>
      <c r="BH69" s="466"/>
      <c r="BI69" s="466"/>
      <c r="BJ69" s="466"/>
      <c r="BK69" s="466"/>
    </row>
    <row r="70" spans="1:64" ht="21" customHeight="1" x14ac:dyDescent="0.25">
      <c r="A70" s="181"/>
      <c r="B70" s="185" t="s">
        <v>185</v>
      </c>
      <c r="C70" s="574">
        <v>8</v>
      </c>
      <c r="D70" s="574">
        <v>34</v>
      </c>
      <c r="E70" s="574">
        <v>10</v>
      </c>
      <c r="F70" s="574">
        <v>52</v>
      </c>
      <c r="G70" s="574">
        <v>52</v>
      </c>
      <c r="H70" s="574">
        <v>250</v>
      </c>
      <c r="I70" s="574">
        <v>104</v>
      </c>
      <c r="J70" s="574">
        <v>522</v>
      </c>
      <c r="K70" s="574">
        <v>257</v>
      </c>
      <c r="L70" s="574">
        <v>1170</v>
      </c>
      <c r="M70" s="574">
        <v>581</v>
      </c>
      <c r="N70" s="574">
        <v>2346</v>
      </c>
      <c r="O70" s="574">
        <v>110</v>
      </c>
      <c r="P70" s="574">
        <v>225</v>
      </c>
      <c r="Q70" s="574">
        <v>0</v>
      </c>
      <c r="R70" s="574">
        <v>0</v>
      </c>
      <c r="S70" s="574">
        <v>0</v>
      </c>
      <c r="T70" s="574">
        <v>0</v>
      </c>
      <c r="U70" s="574">
        <f t="shared" si="1"/>
        <v>1122</v>
      </c>
      <c r="V70" s="187">
        <f t="shared" si="1"/>
        <v>4599</v>
      </c>
      <c r="W70" s="1"/>
      <c r="X70" s="189"/>
      <c r="Y70" s="467"/>
      <c r="Z70" s="427"/>
      <c r="AA70" s="427"/>
      <c r="AB70" s="427"/>
      <c r="AC70" s="427"/>
      <c r="AD70" s="427"/>
      <c r="AE70" s="427"/>
      <c r="AF70" s="427"/>
      <c r="AG70" s="427"/>
      <c r="AH70" s="427"/>
      <c r="AI70" s="427"/>
      <c r="AJ70" s="427"/>
      <c r="AK70" s="427"/>
      <c r="AL70" s="427"/>
      <c r="AM70" s="427"/>
      <c r="AN70" s="427"/>
      <c r="AO70" s="427"/>
      <c r="AP70" s="427"/>
      <c r="AQ70" s="427"/>
      <c r="AR70" s="466"/>
      <c r="AS70" s="467"/>
      <c r="AT70" s="466"/>
      <c r="AU70" s="466"/>
      <c r="AV70" s="466"/>
      <c r="AW70" s="466"/>
      <c r="AX70" s="466"/>
      <c r="AY70" s="466"/>
      <c r="AZ70" s="466"/>
      <c r="BA70" s="466"/>
      <c r="BB70" s="466"/>
      <c r="BC70" s="466"/>
      <c r="BD70" s="466"/>
      <c r="BE70" s="466"/>
      <c r="BF70" s="466"/>
      <c r="BG70" s="466"/>
      <c r="BH70" s="466"/>
      <c r="BI70" s="466"/>
      <c r="BJ70" s="466"/>
      <c r="BK70" s="466"/>
    </row>
    <row r="71" spans="1:64" ht="21" customHeight="1" x14ac:dyDescent="0.25">
      <c r="A71" s="181"/>
      <c r="B71" s="185" t="s">
        <v>186</v>
      </c>
      <c r="C71" s="574">
        <v>16</v>
      </c>
      <c r="D71" s="574">
        <v>82</v>
      </c>
      <c r="E71" s="574">
        <v>30</v>
      </c>
      <c r="F71" s="574">
        <v>156</v>
      </c>
      <c r="G71" s="574">
        <v>82</v>
      </c>
      <c r="H71" s="574">
        <v>626</v>
      </c>
      <c r="I71" s="574">
        <v>105</v>
      </c>
      <c r="J71" s="574">
        <v>863</v>
      </c>
      <c r="K71" s="574">
        <v>70</v>
      </c>
      <c r="L71" s="574">
        <v>310</v>
      </c>
      <c r="M71" s="574">
        <v>40</v>
      </c>
      <c r="N71" s="574">
        <v>266</v>
      </c>
      <c r="O71" s="574">
        <v>29</v>
      </c>
      <c r="P71" s="574">
        <v>81</v>
      </c>
      <c r="Q71" s="574">
        <v>13</v>
      </c>
      <c r="R71" s="574">
        <v>49</v>
      </c>
      <c r="S71" s="574">
        <v>0</v>
      </c>
      <c r="T71" s="574">
        <v>0</v>
      </c>
      <c r="U71" s="574">
        <f t="shared" si="1"/>
        <v>385</v>
      </c>
      <c r="V71" s="187">
        <f t="shared" si="1"/>
        <v>2433</v>
      </c>
      <c r="W71" s="1"/>
      <c r="X71" s="189"/>
      <c r="Y71" s="467"/>
      <c r="Z71" s="427"/>
      <c r="AA71" s="427"/>
      <c r="AB71" s="427"/>
      <c r="AC71" s="427"/>
      <c r="AD71" s="427"/>
      <c r="AE71" s="427"/>
      <c r="AF71" s="427"/>
      <c r="AG71" s="427"/>
      <c r="AH71" s="427"/>
      <c r="AI71" s="427"/>
      <c r="AJ71" s="427"/>
      <c r="AK71" s="427"/>
      <c r="AL71" s="427"/>
      <c r="AM71" s="427"/>
      <c r="AN71" s="427"/>
      <c r="AO71" s="427"/>
      <c r="AP71" s="427"/>
      <c r="AQ71" s="427"/>
      <c r="AR71" s="466"/>
      <c r="AS71" s="467"/>
      <c r="AT71" s="466"/>
      <c r="AU71" s="466"/>
      <c r="AV71" s="466"/>
      <c r="AW71" s="466"/>
      <c r="AX71" s="466"/>
      <c r="AY71" s="466"/>
      <c r="AZ71" s="466"/>
      <c r="BA71" s="466"/>
      <c r="BB71" s="466"/>
      <c r="BC71" s="466"/>
      <c r="BD71" s="466"/>
      <c r="BE71" s="466"/>
      <c r="BF71" s="466"/>
      <c r="BG71" s="466"/>
      <c r="BH71" s="466"/>
      <c r="BI71" s="466"/>
      <c r="BJ71" s="466"/>
      <c r="BK71" s="466"/>
    </row>
    <row r="72" spans="1:64" ht="25.5" customHeight="1" x14ac:dyDescent="0.3">
      <c r="A72" s="181" t="s">
        <v>187</v>
      </c>
      <c r="B72" s="190" t="s">
        <v>188</v>
      </c>
      <c r="C72" s="191">
        <f>SUM(C73:C74)</f>
        <v>159</v>
      </c>
      <c r="D72" s="191">
        <f t="shared" ref="D72:T72" si="10">SUM(D73:D74)</f>
        <v>147</v>
      </c>
      <c r="E72" s="191">
        <f t="shared" si="10"/>
        <v>304</v>
      </c>
      <c r="F72" s="191">
        <f t="shared" si="10"/>
        <v>408</v>
      </c>
      <c r="G72" s="191">
        <f t="shared" si="10"/>
        <v>427</v>
      </c>
      <c r="H72" s="191">
        <f t="shared" si="10"/>
        <v>571</v>
      </c>
      <c r="I72" s="191">
        <f t="shared" si="10"/>
        <v>621</v>
      </c>
      <c r="J72" s="191">
        <f t="shared" si="10"/>
        <v>546</v>
      </c>
      <c r="K72" s="191">
        <f t="shared" si="10"/>
        <v>334</v>
      </c>
      <c r="L72" s="191">
        <f t="shared" si="10"/>
        <v>378</v>
      </c>
      <c r="M72" s="191">
        <f t="shared" si="10"/>
        <v>159</v>
      </c>
      <c r="N72" s="191">
        <f t="shared" si="10"/>
        <v>220</v>
      </c>
      <c r="O72" s="191">
        <f t="shared" si="10"/>
        <v>161</v>
      </c>
      <c r="P72" s="191">
        <f t="shared" si="10"/>
        <v>206</v>
      </c>
      <c r="Q72" s="191">
        <f t="shared" si="10"/>
        <v>73</v>
      </c>
      <c r="R72" s="191">
        <f t="shared" si="10"/>
        <v>38</v>
      </c>
      <c r="S72" s="191">
        <f t="shared" si="10"/>
        <v>0</v>
      </c>
      <c r="T72" s="191">
        <f t="shared" si="10"/>
        <v>0</v>
      </c>
      <c r="U72" s="191">
        <f t="shared" si="1"/>
        <v>2238</v>
      </c>
      <c r="V72" s="192">
        <f t="shared" si="1"/>
        <v>2514</v>
      </c>
      <c r="W72" s="1"/>
      <c r="X72" s="165"/>
      <c r="Y72" s="468"/>
      <c r="Z72" s="427"/>
      <c r="AA72" s="427"/>
      <c r="AB72" s="427"/>
      <c r="AC72" s="427"/>
      <c r="AD72" s="427"/>
      <c r="AE72" s="427"/>
      <c r="AF72" s="427"/>
      <c r="AG72" s="427"/>
      <c r="AH72" s="427"/>
      <c r="AI72" s="427"/>
      <c r="AJ72" s="427"/>
      <c r="AK72" s="427"/>
      <c r="AL72" s="427"/>
      <c r="AM72" s="427"/>
      <c r="AN72" s="427"/>
      <c r="AO72" s="427"/>
      <c r="AP72" s="427"/>
      <c r="AQ72" s="427"/>
      <c r="AR72" s="466"/>
      <c r="AS72" s="468"/>
      <c r="AT72" s="466"/>
      <c r="AU72" s="466"/>
      <c r="AV72" s="466"/>
      <c r="AW72" s="466"/>
      <c r="AX72" s="466"/>
      <c r="AY72" s="466"/>
      <c r="AZ72" s="466"/>
      <c r="BA72" s="466"/>
      <c r="BB72" s="466"/>
      <c r="BC72" s="466"/>
      <c r="BD72" s="466"/>
      <c r="BE72" s="466"/>
      <c r="BF72" s="466"/>
      <c r="BG72" s="466"/>
      <c r="BH72" s="466"/>
      <c r="BI72" s="466"/>
      <c r="BJ72" s="466"/>
      <c r="BK72" s="466"/>
    </row>
    <row r="73" spans="1:64" s="323" customFormat="1" ht="21" customHeight="1" x14ac:dyDescent="0.25">
      <c r="A73" s="181"/>
      <c r="B73" s="185" t="s">
        <v>189</v>
      </c>
      <c r="C73" s="574">
        <v>93</v>
      </c>
      <c r="D73" s="574">
        <v>121</v>
      </c>
      <c r="E73" s="574">
        <v>222</v>
      </c>
      <c r="F73" s="574">
        <v>359</v>
      </c>
      <c r="G73" s="574">
        <v>250</v>
      </c>
      <c r="H73" s="574">
        <v>455</v>
      </c>
      <c r="I73" s="574">
        <v>266</v>
      </c>
      <c r="J73" s="574">
        <v>356</v>
      </c>
      <c r="K73" s="574">
        <v>222</v>
      </c>
      <c r="L73" s="574">
        <v>299</v>
      </c>
      <c r="M73" s="574">
        <v>159</v>
      </c>
      <c r="N73" s="574">
        <v>220</v>
      </c>
      <c r="O73" s="574">
        <v>161</v>
      </c>
      <c r="P73" s="574">
        <v>206</v>
      </c>
      <c r="Q73" s="574">
        <v>73</v>
      </c>
      <c r="R73" s="574">
        <v>38</v>
      </c>
      <c r="S73" s="574">
        <v>0</v>
      </c>
      <c r="T73" s="574">
        <v>0</v>
      </c>
      <c r="U73" s="574">
        <f t="shared" si="1"/>
        <v>1446</v>
      </c>
      <c r="V73" s="187">
        <f t="shared" si="1"/>
        <v>2054</v>
      </c>
      <c r="X73" s="189"/>
      <c r="Y73" s="467"/>
      <c r="Z73" s="427"/>
      <c r="AA73" s="427"/>
      <c r="AB73" s="427"/>
      <c r="AC73" s="427"/>
      <c r="AD73" s="427"/>
      <c r="AE73" s="427"/>
      <c r="AF73" s="427"/>
      <c r="AG73" s="427"/>
      <c r="AH73" s="427"/>
      <c r="AI73" s="427"/>
      <c r="AJ73" s="427"/>
      <c r="AK73" s="427"/>
      <c r="AL73" s="427"/>
      <c r="AM73" s="427"/>
      <c r="AN73" s="427"/>
      <c r="AO73" s="427"/>
      <c r="AP73" s="427"/>
      <c r="AQ73" s="427"/>
      <c r="AR73" s="464"/>
      <c r="AS73" s="467"/>
      <c r="AT73" s="466"/>
      <c r="AU73" s="466"/>
      <c r="AV73" s="466"/>
      <c r="AW73" s="466"/>
      <c r="AX73" s="466"/>
      <c r="AY73" s="466"/>
      <c r="AZ73" s="466"/>
      <c r="BA73" s="466"/>
      <c r="BB73" s="466"/>
      <c r="BC73" s="466"/>
      <c r="BD73" s="466"/>
      <c r="BE73" s="466"/>
      <c r="BF73" s="466"/>
      <c r="BG73" s="466"/>
      <c r="BH73" s="466"/>
      <c r="BI73" s="466"/>
      <c r="BJ73" s="466"/>
      <c r="BK73" s="466"/>
      <c r="BL73" s="464"/>
    </row>
    <row r="74" spans="1:64" s="323" customFormat="1" ht="21" customHeight="1" x14ac:dyDescent="0.25">
      <c r="A74" s="181"/>
      <c r="B74" s="185" t="s">
        <v>190</v>
      </c>
      <c r="C74" s="574">
        <v>66</v>
      </c>
      <c r="D74" s="574">
        <v>26</v>
      </c>
      <c r="E74" s="574">
        <v>82</v>
      </c>
      <c r="F74" s="574">
        <v>49</v>
      </c>
      <c r="G74" s="574">
        <v>177</v>
      </c>
      <c r="H74" s="574">
        <v>116</v>
      </c>
      <c r="I74" s="574">
        <v>355</v>
      </c>
      <c r="J74" s="574">
        <v>190</v>
      </c>
      <c r="K74" s="574">
        <v>112</v>
      </c>
      <c r="L74" s="574">
        <v>79</v>
      </c>
      <c r="M74" s="574">
        <v>0</v>
      </c>
      <c r="N74" s="574">
        <v>0</v>
      </c>
      <c r="O74" s="574">
        <v>0</v>
      </c>
      <c r="P74" s="574">
        <v>0</v>
      </c>
      <c r="Q74" s="574">
        <v>0</v>
      </c>
      <c r="R74" s="574">
        <v>0</v>
      </c>
      <c r="S74" s="574">
        <v>0</v>
      </c>
      <c r="T74" s="574">
        <v>0</v>
      </c>
      <c r="U74" s="574">
        <f t="shared" ref="U74:V80" si="11">C74+E74+G74+I74+K74+M74+O74+Q74+S74</f>
        <v>792</v>
      </c>
      <c r="V74" s="187">
        <f t="shared" si="11"/>
        <v>460</v>
      </c>
      <c r="X74" s="189"/>
      <c r="Y74" s="467"/>
      <c r="Z74" s="427"/>
      <c r="AA74" s="427"/>
      <c r="AB74" s="427"/>
      <c r="AC74" s="427"/>
      <c r="AD74" s="427"/>
      <c r="AE74" s="427"/>
      <c r="AF74" s="427"/>
      <c r="AG74" s="427"/>
      <c r="AH74" s="427"/>
      <c r="AI74" s="427"/>
      <c r="AJ74" s="427"/>
      <c r="AK74" s="427"/>
      <c r="AL74" s="427"/>
      <c r="AM74" s="427"/>
      <c r="AN74" s="427"/>
      <c r="AO74" s="427"/>
      <c r="AP74" s="427"/>
      <c r="AQ74" s="427"/>
      <c r="AR74" s="464"/>
      <c r="AS74" s="467"/>
      <c r="AT74" s="466"/>
      <c r="AU74" s="466"/>
      <c r="AV74" s="466"/>
      <c r="AW74" s="466"/>
      <c r="AX74" s="466"/>
      <c r="AY74" s="466"/>
      <c r="AZ74" s="466"/>
      <c r="BA74" s="466"/>
      <c r="BB74" s="466"/>
      <c r="BC74" s="466"/>
      <c r="BD74" s="466"/>
      <c r="BE74" s="466"/>
      <c r="BF74" s="466"/>
      <c r="BG74" s="466"/>
      <c r="BH74" s="466"/>
      <c r="BI74" s="466"/>
      <c r="BJ74" s="466"/>
      <c r="BK74" s="466"/>
      <c r="BL74" s="464"/>
    </row>
    <row r="75" spans="1:64" s="323" customFormat="1" ht="25.5" customHeight="1" x14ac:dyDescent="0.3">
      <c r="A75" s="181" t="s">
        <v>191</v>
      </c>
      <c r="B75" s="190" t="s">
        <v>192</v>
      </c>
      <c r="C75" s="191">
        <f>SUM(C76:C78)</f>
        <v>33</v>
      </c>
      <c r="D75" s="191">
        <f t="shared" ref="D75:T75" si="12">SUM(D76:D78)</f>
        <v>3</v>
      </c>
      <c r="E75" s="191">
        <f t="shared" si="12"/>
        <v>35</v>
      </c>
      <c r="F75" s="191">
        <f t="shared" si="12"/>
        <v>7</v>
      </c>
      <c r="G75" s="191">
        <f t="shared" si="12"/>
        <v>54</v>
      </c>
      <c r="H75" s="191">
        <f t="shared" si="12"/>
        <v>22</v>
      </c>
      <c r="I75" s="191">
        <f t="shared" si="12"/>
        <v>45</v>
      </c>
      <c r="J75" s="191">
        <f t="shared" si="12"/>
        <v>9</v>
      </c>
      <c r="K75" s="191">
        <f t="shared" si="12"/>
        <v>7</v>
      </c>
      <c r="L75" s="191">
        <f t="shared" si="12"/>
        <v>4</v>
      </c>
      <c r="M75" s="191">
        <f t="shared" si="12"/>
        <v>283</v>
      </c>
      <c r="N75" s="191">
        <f t="shared" si="12"/>
        <v>115</v>
      </c>
      <c r="O75" s="191">
        <f t="shared" si="12"/>
        <v>1934</v>
      </c>
      <c r="P75" s="191">
        <f t="shared" si="12"/>
        <v>706</v>
      </c>
      <c r="Q75" s="191">
        <f t="shared" si="12"/>
        <v>0</v>
      </c>
      <c r="R75" s="191">
        <f t="shared" si="12"/>
        <v>0</v>
      </c>
      <c r="S75" s="191">
        <f t="shared" si="12"/>
        <v>0</v>
      </c>
      <c r="T75" s="191">
        <f t="shared" si="12"/>
        <v>0</v>
      </c>
      <c r="U75" s="191">
        <f t="shared" si="11"/>
        <v>2391</v>
      </c>
      <c r="V75" s="192">
        <f t="shared" si="11"/>
        <v>866</v>
      </c>
      <c r="X75" s="113"/>
      <c r="Y75" s="468"/>
      <c r="Z75" s="427"/>
      <c r="AA75" s="427"/>
      <c r="AB75" s="427"/>
      <c r="AC75" s="427"/>
      <c r="AD75" s="427"/>
      <c r="AE75" s="427"/>
      <c r="AF75" s="427"/>
      <c r="AG75" s="427"/>
      <c r="AH75" s="427"/>
      <c r="AI75" s="427"/>
      <c r="AJ75" s="427"/>
      <c r="AK75" s="427"/>
      <c r="AL75" s="427"/>
      <c r="AM75" s="427"/>
      <c r="AN75" s="427"/>
      <c r="AO75" s="427"/>
      <c r="AP75" s="427"/>
      <c r="AQ75" s="427"/>
      <c r="AR75" s="466"/>
      <c r="AS75" s="468"/>
      <c r="AT75" s="466"/>
      <c r="AU75" s="466"/>
      <c r="AV75" s="466"/>
      <c r="AW75" s="466"/>
      <c r="AX75" s="466"/>
      <c r="AY75" s="466"/>
      <c r="AZ75" s="466"/>
      <c r="BA75" s="466"/>
      <c r="BB75" s="466"/>
      <c r="BC75" s="466"/>
      <c r="BD75" s="466"/>
      <c r="BE75" s="466"/>
      <c r="BF75" s="466"/>
      <c r="BG75" s="466"/>
      <c r="BH75" s="466"/>
      <c r="BI75" s="466"/>
      <c r="BJ75" s="466"/>
      <c r="BK75" s="466"/>
      <c r="BL75" s="464"/>
    </row>
    <row r="76" spans="1:64" s="338" customFormat="1" ht="21" customHeight="1" x14ac:dyDescent="0.25">
      <c r="A76" s="181"/>
      <c r="B76" s="185" t="s">
        <v>193</v>
      </c>
      <c r="C76" s="574">
        <v>1</v>
      </c>
      <c r="D76" s="574">
        <v>3</v>
      </c>
      <c r="E76" s="574">
        <v>0</v>
      </c>
      <c r="F76" s="574">
        <v>0</v>
      </c>
      <c r="G76" s="574">
        <v>0</v>
      </c>
      <c r="H76" s="574">
        <v>7</v>
      </c>
      <c r="I76" s="574">
        <v>0</v>
      </c>
      <c r="J76" s="574">
        <v>0</v>
      </c>
      <c r="K76" s="574">
        <v>0</v>
      </c>
      <c r="L76" s="574">
        <v>0</v>
      </c>
      <c r="M76" s="574">
        <v>245</v>
      </c>
      <c r="N76" s="574">
        <v>92</v>
      </c>
      <c r="O76" s="574">
        <v>1934</v>
      </c>
      <c r="P76" s="574">
        <v>706</v>
      </c>
      <c r="Q76" s="574">
        <v>0</v>
      </c>
      <c r="R76" s="574">
        <v>0</v>
      </c>
      <c r="S76" s="574">
        <v>0</v>
      </c>
      <c r="T76" s="574">
        <v>0</v>
      </c>
      <c r="U76" s="574">
        <f t="shared" si="11"/>
        <v>2180</v>
      </c>
      <c r="V76" s="187">
        <f t="shared" si="11"/>
        <v>808</v>
      </c>
      <c r="X76" s="189"/>
      <c r="Y76" s="467"/>
      <c r="Z76" s="427"/>
      <c r="AA76" s="427"/>
      <c r="AB76" s="427"/>
      <c r="AC76" s="427"/>
      <c r="AD76" s="427"/>
      <c r="AE76" s="427"/>
      <c r="AF76" s="427"/>
      <c r="AG76" s="427"/>
      <c r="AH76" s="427"/>
      <c r="AI76" s="427"/>
      <c r="AJ76" s="427"/>
      <c r="AK76" s="427"/>
      <c r="AL76" s="427"/>
      <c r="AM76" s="427"/>
      <c r="AN76" s="427"/>
      <c r="AO76" s="427"/>
      <c r="AP76" s="427"/>
      <c r="AQ76" s="427"/>
      <c r="AR76" s="469"/>
      <c r="AS76" s="467"/>
      <c r="AT76" s="466"/>
      <c r="AU76" s="466"/>
      <c r="AV76" s="466"/>
      <c r="AW76" s="466"/>
      <c r="AX76" s="466"/>
      <c r="AY76" s="466"/>
      <c r="AZ76" s="466"/>
      <c r="BA76" s="466"/>
      <c r="BB76" s="466"/>
      <c r="BC76" s="466"/>
      <c r="BD76" s="466"/>
      <c r="BE76" s="466"/>
      <c r="BF76" s="466"/>
      <c r="BG76" s="466"/>
      <c r="BH76" s="466"/>
      <c r="BI76" s="466"/>
      <c r="BJ76" s="466"/>
      <c r="BK76" s="466"/>
      <c r="BL76" s="469"/>
    </row>
    <row r="77" spans="1:64" s="132" customFormat="1" ht="21" customHeight="1" x14ac:dyDescent="0.3">
      <c r="A77" s="181"/>
      <c r="B77" s="185" t="s">
        <v>194</v>
      </c>
      <c r="C77" s="574">
        <v>0</v>
      </c>
      <c r="D77" s="574">
        <v>0</v>
      </c>
      <c r="E77" s="574">
        <v>0</v>
      </c>
      <c r="F77" s="574">
        <v>0</v>
      </c>
      <c r="G77" s="574">
        <v>0</v>
      </c>
      <c r="H77" s="574">
        <v>0</v>
      </c>
      <c r="I77" s="574">
        <v>0</v>
      </c>
      <c r="J77" s="574">
        <v>0</v>
      </c>
      <c r="K77" s="574">
        <v>0</v>
      </c>
      <c r="L77" s="574">
        <v>0</v>
      </c>
      <c r="M77" s="574">
        <v>0</v>
      </c>
      <c r="N77" s="574">
        <v>0</v>
      </c>
      <c r="O77" s="574">
        <v>0</v>
      </c>
      <c r="P77" s="574">
        <v>0</v>
      </c>
      <c r="Q77" s="574">
        <v>0</v>
      </c>
      <c r="R77" s="574">
        <v>0</v>
      </c>
      <c r="S77" s="574">
        <v>0</v>
      </c>
      <c r="T77" s="574">
        <v>0</v>
      </c>
      <c r="U77" s="574">
        <f t="shared" si="11"/>
        <v>0</v>
      </c>
      <c r="V77" s="187">
        <f t="shared" si="11"/>
        <v>0</v>
      </c>
      <c r="X77" s="189"/>
      <c r="Y77" s="467"/>
      <c r="Z77" s="427"/>
      <c r="AA77" s="427"/>
      <c r="AB77" s="427"/>
      <c r="AC77" s="427"/>
      <c r="AD77" s="427"/>
      <c r="AE77" s="427"/>
      <c r="AF77" s="427"/>
      <c r="AG77" s="427"/>
      <c r="AH77" s="427"/>
      <c r="AI77" s="427"/>
      <c r="AJ77" s="427"/>
      <c r="AK77" s="427"/>
      <c r="AL77" s="427"/>
      <c r="AM77" s="427"/>
      <c r="AN77" s="427"/>
      <c r="AO77" s="427"/>
      <c r="AP77" s="427"/>
      <c r="AQ77" s="427"/>
      <c r="AR77" s="470"/>
      <c r="AS77" s="467"/>
      <c r="AT77" s="466"/>
      <c r="AU77" s="466"/>
      <c r="AV77" s="466"/>
      <c r="AW77" s="466"/>
      <c r="AX77" s="466"/>
      <c r="AY77" s="466"/>
      <c r="AZ77" s="466"/>
      <c r="BA77" s="466"/>
      <c r="BB77" s="466"/>
      <c r="BC77" s="466"/>
      <c r="BD77" s="466"/>
      <c r="BE77" s="466"/>
      <c r="BF77" s="466"/>
      <c r="BG77" s="466"/>
      <c r="BH77" s="466"/>
      <c r="BI77" s="466"/>
      <c r="BJ77" s="466"/>
      <c r="BK77" s="466"/>
      <c r="BL77" s="470"/>
    </row>
    <row r="78" spans="1:64" ht="21" customHeight="1" x14ac:dyDescent="0.25">
      <c r="A78" s="181"/>
      <c r="B78" s="185" t="s">
        <v>195</v>
      </c>
      <c r="C78" s="574">
        <v>32</v>
      </c>
      <c r="D78" s="574">
        <v>0</v>
      </c>
      <c r="E78" s="574">
        <v>35</v>
      </c>
      <c r="F78" s="574">
        <v>7</v>
      </c>
      <c r="G78" s="574">
        <v>54</v>
      </c>
      <c r="H78" s="574">
        <v>15</v>
      </c>
      <c r="I78" s="574">
        <v>45</v>
      </c>
      <c r="J78" s="574">
        <v>9</v>
      </c>
      <c r="K78" s="574">
        <v>7</v>
      </c>
      <c r="L78" s="574">
        <v>4</v>
      </c>
      <c r="M78" s="574">
        <v>38</v>
      </c>
      <c r="N78" s="574">
        <v>23</v>
      </c>
      <c r="O78" s="574">
        <v>0</v>
      </c>
      <c r="P78" s="574">
        <v>0</v>
      </c>
      <c r="Q78" s="574">
        <v>0</v>
      </c>
      <c r="R78" s="574">
        <v>0</v>
      </c>
      <c r="S78" s="574">
        <v>0</v>
      </c>
      <c r="T78" s="574">
        <v>0</v>
      </c>
      <c r="U78" s="574">
        <f t="shared" si="11"/>
        <v>211</v>
      </c>
      <c r="V78" s="187">
        <f t="shared" si="11"/>
        <v>58</v>
      </c>
      <c r="W78" s="1"/>
      <c r="X78" s="189"/>
      <c r="Y78" s="467"/>
      <c r="Z78" s="427"/>
      <c r="AA78" s="427"/>
      <c r="AB78" s="427"/>
      <c r="AC78" s="427"/>
      <c r="AD78" s="427"/>
      <c r="AE78" s="427"/>
      <c r="AF78" s="427"/>
      <c r="AG78" s="427"/>
      <c r="AH78" s="427"/>
      <c r="AI78" s="427"/>
      <c r="AJ78" s="427"/>
      <c r="AK78" s="427"/>
      <c r="AL78" s="427"/>
      <c r="AM78" s="427"/>
      <c r="AN78" s="427"/>
      <c r="AO78" s="427"/>
      <c r="AP78" s="427"/>
      <c r="AQ78" s="427"/>
      <c r="AS78" s="467"/>
      <c r="AT78" s="466"/>
      <c r="AU78" s="466"/>
      <c r="AV78" s="466"/>
      <c r="AW78" s="466"/>
      <c r="AX78" s="466"/>
      <c r="AY78" s="466"/>
      <c r="AZ78" s="466"/>
      <c r="BA78" s="466"/>
      <c r="BB78" s="466"/>
      <c r="BC78" s="466"/>
      <c r="BD78" s="466"/>
      <c r="BE78" s="466"/>
      <c r="BF78" s="466"/>
      <c r="BG78" s="466"/>
      <c r="BH78" s="466"/>
      <c r="BI78" s="466"/>
      <c r="BJ78" s="466"/>
      <c r="BK78" s="466"/>
    </row>
    <row r="79" spans="1:64" ht="25.5" customHeight="1" x14ac:dyDescent="0.25">
      <c r="A79" s="181" t="s">
        <v>196</v>
      </c>
      <c r="B79" s="190" t="s">
        <v>197</v>
      </c>
      <c r="C79" s="191">
        <v>0</v>
      </c>
      <c r="D79" s="191">
        <v>0</v>
      </c>
      <c r="E79" s="191">
        <v>0</v>
      </c>
      <c r="F79" s="191">
        <v>0</v>
      </c>
      <c r="G79" s="191">
        <v>0</v>
      </c>
      <c r="H79" s="191">
        <v>0</v>
      </c>
      <c r="I79" s="191">
        <v>0</v>
      </c>
      <c r="J79" s="191">
        <v>0</v>
      </c>
      <c r="K79" s="191">
        <v>0</v>
      </c>
      <c r="L79" s="191">
        <v>0</v>
      </c>
      <c r="M79" s="191">
        <v>0</v>
      </c>
      <c r="N79" s="191">
        <v>0</v>
      </c>
      <c r="O79" s="191">
        <v>0</v>
      </c>
      <c r="P79" s="191">
        <v>0</v>
      </c>
      <c r="Q79" s="191">
        <v>0</v>
      </c>
      <c r="R79" s="191">
        <v>0</v>
      </c>
      <c r="S79" s="191">
        <v>0</v>
      </c>
      <c r="T79" s="191">
        <v>0</v>
      </c>
      <c r="U79" s="191">
        <f t="shared" si="11"/>
        <v>0</v>
      </c>
      <c r="V79" s="192">
        <f t="shared" si="11"/>
        <v>0</v>
      </c>
      <c r="X79" s="189"/>
      <c r="Y79" s="467"/>
      <c r="Z79" s="427"/>
      <c r="AA79" s="427"/>
      <c r="AB79" s="427"/>
      <c r="AC79" s="427"/>
      <c r="AD79" s="427"/>
      <c r="AE79" s="427"/>
      <c r="AF79" s="427"/>
      <c r="AG79" s="427"/>
      <c r="AH79" s="427"/>
      <c r="AI79" s="427"/>
      <c r="AJ79" s="427"/>
      <c r="AK79" s="427"/>
      <c r="AL79" s="427"/>
      <c r="AM79" s="427"/>
      <c r="AN79" s="427"/>
      <c r="AO79" s="427"/>
      <c r="AP79" s="427"/>
      <c r="AQ79" s="427"/>
      <c r="AS79" s="467"/>
      <c r="AT79" s="466"/>
      <c r="AU79" s="466"/>
      <c r="AV79" s="466"/>
      <c r="AW79" s="466"/>
      <c r="AX79" s="466"/>
      <c r="AY79" s="466"/>
      <c r="AZ79" s="466"/>
      <c r="BA79" s="466"/>
      <c r="BB79" s="466"/>
      <c r="BC79" s="466"/>
      <c r="BD79" s="466"/>
      <c r="BE79" s="466"/>
      <c r="BF79" s="466"/>
      <c r="BG79" s="466"/>
      <c r="BH79" s="466"/>
      <c r="BI79" s="466"/>
      <c r="BJ79" s="466"/>
      <c r="BK79" s="466"/>
    </row>
    <row r="80" spans="1:64" ht="25.5" customHeight="1" x14ac:dyDescent="0.25">
      <c r="A80" s="181" t="s">
        <v>198</v>
      </c>
      <c r="B80" s="190" t="s">
        <v>199</v>
      </c>
      <c r="C80" s="191">
        <v>0</v>
      </c>
      <c r="D80" s="191">
        <v>0</v>
      </c>
      <c r="E80" s="191">
        <v>0</v>
      </c>
      <c r="F80" s="191">
        <v>0</v>
      </c>
      <c r="G80" s="191">
        <v>0</v>
      </c>
      <c r="H80" s="191">
        <v>0</v>
      </c>
      <c r="I80" s="191">
        <v>0</v>
      </c>
      <c r="J80" s="191">
        <v>0</v>
      </c>
      <c r="K80" s="191">
        <v>0</v>
      </c>
      <c r="L80" s="191">
        <v>0</v>
      </c>
      <c r="M80" s="191">
        <v>0</v>
      </c>
      <c r="N80" s="191">
        <v>0</v>
      </c>
      <c r="O80" s="191">
        <v>0</v>
      </c>
      <c r="P80" s="191">
        <v>0</v>
      </c>
      <c r="Q80" s="191">
        <v>0</v>
      </c>
      <c r="R80" s="191">
        <v>0</v>
      </c>
      <c r="S80" s="191">
        <v>0</v>
      </c>
      <c r="T80" s="191">
        <v>0</v>
      </c>
      <c r="U80" s="191">
        <f t="shared" si="11"/>
        <v>0</v>
      </c>
      <c r="V80" s="192">
        <f t="shared" si="11"/>
        <v>0</v>
      </c>
      <c r="X80" s="189"/>
      <c r="Y80" s="467"/>
      <c r="Z80" s="427"/>
      <c r="AA80" s="427"/>
      <c r="AB80" s="427"/>
      <c r="AC80" s="427"/>
      <c r="AD80" s="427"/>
      <c r="AE80" s="427"/>
      <c r="AF80" s="427"/>
      <c r="AG80" s="427"/>
      <c r="AH80" s="427"/>
      <c r="AI80" s="427"/>
      <c r="AJ80" s="427"/>
      <c r="AK80" s="427"/>
      <c r="AL80" s="427"/>
      <c r="AM80" s="427"/>
      <c r="AN80" s="427"/>
      <c r="AO80" s="427"/>
      <c r="AP80" s="427"/>
      <c r="AQ80" s="427"/>
      <c r="AS80" s="467"/>
      <c r="AT80" s="466"/>
      <c r="AU80" s="466"/>
      <c r="AV80" s="466"/>
      <c r="AW80" s="466"/>
      <c r="AX80" s="466"/>
      <c r="AY80" s="466"/>
      <c r="AZ80" s="466"/>
      <c r="BA80" s="466"/>
      <c r="BB80" s="466"/>
      <c r="BC80" s="466"/>
      <c r="BD80" s="466"/>
      <c r="BE80" s="466"/>
      <c r="BF80" s="466"/>
      <c r="BG80" s="466"/>
      <c r="BH80" s="466"/>
      <c r="BI80" s="466"/>
      <c r="BJ80" s="466"/>
      <c r="BK80" s="466"/>
    </row>
    <row r="81" spans="1:64" ht="25.5" customHeight="1" thickBot="1" x14ac:dyDescent="0.3">
      <c r="A81" s="199" t="s">
        <v>9</v>
      </c>
      <c r="B81" s="200"/>
      <c r="C81" s="201">
        <f t="shared" ref="C81:T81" si="13">C80+C79+C75+C72+C68+C67+C66+C61+C55+C54+C53+C48+C47+C43+C39+C35+C34+C14+C13+C9+C38</f>
        <v>1145</v>
      </c>
      <c r="D81" s="201">
        <f t="shared" si="13"/>
        <v>1255</v>
      </c>
      <c r="E81" s="201">
        <f t="shared" si="13"/>
        <v>2332</v>
      </c>
      <c r="F81" s="201">
        <f t="shared" si="13"/>
        <v>3315</v>
      </c>
      <c r="G81" s="201">
        <f t="shared" si="13"/>
        <v>6829</v>
      </c>
      <c r="H81" s="201">
        <f t="shared" si="13"/>
        <v>17603</v>
      </c>
      <c r="I81" s="201">
        <f t="shared" si="13"/>
        <v>25893</v>
      </c>
      <c r="J81" s="201">
        <f t="shared" si="13"/>
        <v>81727</v>
      </c>
      <c r="K81" s="201">
        <f t="shared" si="13"/>
        <v>35461</v>
      </c>
      <c r="L81" s="201">
        <f t="shared" si="13"/>
        <v>53438</v>
      </c>
      <c r="M81" s="201">
        <f t="shared" si="13"/>
        <v>47442</v>
      </c>
      <c r="N81" s="201">
        <f t="shared" si="13"/>
        <v>58716</v>
      </c>
      <c r="O81" s="201">
        <f t="shared" si="13"/>
        <v>45718</v>
      </c>
      <c r="P81" s="201">
        <f t="shared" si="13"/>
        <v>34968</v>
      </c>
      <c r="Q81" s="201">
        <f t="shared" si="13"/>
        <v>25228</v>
      </c>
      <c r="R81" s="201">
        <f t="shared" si="13"/>
        <v>22101</v>
      </c>
      <c r="S81" s="201">
        <f t="shared" si="13"/>
        <v>43917</v>
      </c>
      <c r="T81" s="201">
        <f t="shared" si="13"/>
        <v>33432</v>
      </c>
      <c r="U81" s="201">
        <f>C81+E81+G81+I81+K81+M81+O81+Q81+S81</f>
        <v>233965</v>
      </c>
      <c r="V81" s="202">
        <f>D81+F81+H81+J81+L81+N81+P81+R81+T81</f>
        <v>306555</v>
      </c>
      <c r="W81" s="1"/>
      <c r="X81" s="1"/>
      <c r="Y81" s="463"/>
      <c r="Z81" s="463"/>
      <c r="AA81" s="463"/>
      <c r="AB81" s="463"/>
      <c r="AC81" s="463"/>
      <c r="AD81" s="463"/>
      <c r="AE81" s="463"/>
      <c r="AF81" s="463"/>
      <c r="AG81" s="463"/>
      <c r="AH81" s="463"/>
      <c r="AJ81" s="467"/>
      <c r="AK81" s="467"/>
      <c r="AL81" s="467"/>
      <c r="AM81" s="467"/>
      <c r="AN81" s="467"/>
      <c r="AO81" s="467"/>
      <c r="AP81" s="467"/>
      <c r="AQ81" s="467"/>
    </row>
    <row r="82" spans="1:64" x14ac:dyDescent="0.25">
      <c r="W82" s="1"/>
      <c r="X82" s="1"/>
      <c r="Y82" s="463"/>
      <c r="Z82" s="463"/>
      <c r="AA82" s="463"/>
      <c r="AB82" s="463"/>
      <c r="AC82" s="463"/>
      <c r="AD82" s="463"/>
      <c r="AE82" s="463"/>
      <c r="AF82" s="463"/>
      <c r="AG82" s="463"/>
      <c r="AH82" s="463"/>
      <c r="AJ82" s="467"/>
      <c r="AK82" s="467"/>
      <c r="AL82" s="467"/>
      <c r="AM82" s="467"/>
      <c r="AN82" s="467"/>
      <c r="AO82" s="467"/>
      <c r="AP82" s="467"/>
      <c r="AQ82" s="467"/>
    </row>
    <row r="83" spans="1:64" hidden="1" x14ac:dyDescent="0.25">
      <c r="A83" s="342" t="s">
        <v>269</v>
      </c>
      <c r="B83" s="343" t="s">
        <v>268</v>
      </c>
      <c r="C83" s="136" t="s">
        <v>265</v>
      </c>
      <c r="D83" s="136" t="s">
        <v>265</v>
      </c>
      <c r="E83" s="136" t="s">
        <v>268</v>
      </c>
      <c r="F83" s="136" t="s">
        <v>268</v>
      </c>
      <c r="G83" s="136" t="s">
        <v>271</v>
      </c>
      <c r="H83" s="136" t="s">
        <v>271</v>
      </c>
      <c r="I83" s="136" t="s">
        <v>272</v>
      </c>
      <c r="J83" s="136" t="s">
        <v>272</v>
      </c>
      <c r="K83" s="136" t="s">
        <v>273</v>
      </c>
      <c r="L83" s="136" t="s">
        <v>273</v>
      </c>
      <c r="M83" s="136" t="s">
        <v>274</v>
      </c>
      <c r="N83" s="136" t="s">
        <v>274</v>
      </c>
      <c r="O83" s="136" t="s">
        <v>275</v>
      </c>
      <c r="P83" s="136" t="s">
        <v>275</v>
      </c>
      <c r="Q83" s="136" t="s">
        <v>276</v>
      </c>
      <c r="R83" s="136" t="s">
        <v>276</v>
      </c>
      <c r="S83" s="136" t="s">
        <v>277</v>
      </c>
      <c r="T83" s="136" t="s">
        <v>277</v>
      </c>
      <c r="W83" s="1"/>
      <c r="X83" s="1"/>
      <c r="Y83" s="463"/>
      <c r="Z83" s="463"/>
      <c r="AA83" s="463"/>
      <c r="AB83" s="463"/>
      <c r="AC83" s="463"/>
      <c r="AD83" s="463"/>
      <c r="AE83" s="463"/>
      <c r="AF83" s="463"/>
      <c r="AG83" s="463"/>
      <c r="AH83" s="463"/>
      <c r="AJ83" s="467"/>
      <c r="AK83" s="467"/>
      <c r="AL83" s="467"/>
      <c r="AM83" s="467"/>
      <c r="AN83" s="467"/>
      <c r="AO83" s="467"/>
      <c r="AP83" s="467"/>
      <c r="AQ83" s="467"/>
    </row>
    <row r="84" spans="1:64" s="369" customFormat="1" hidden="1" x14ac:dyDescent="0.25">
      <c r="A84" s="342"/>
      <c r="B84" s="494"/>
      <c r="C84" s="492" t="s">
        <v>269</v>
      </c>
      <c r="D84" s="492" t="s">
        <v>270</v>
      </c>
      <c r="E84" s="492" t="s">
        <v>269</v>
      </c>
      <c r="F84" s="492" t="s">
        <v>270</v>
      </c>
      <c r="G84" s="492" t="s">
        <v>269</v>
      </c>
      <c r="H84" s="492" t="s">
        <v>270</v>
      </c>
      <c r="I84" s="492" t="s">
        <v>269</v>
      </c>
      <c r="J84" s="492" t="s">
        <v>270</v>
      </c>
      <c r="K84" s="492" t="s">
        <v>269</v>
      </c>
      <c r="L84" s="492" t="s">
        <v>270</v>
      </c>
      <c r="M84" s="492" t="s">
        <v>269</v>
      </c>
      <c r="N84" s="492" t="s">
        <v>270</v>
      </c>
      <c r="O84" s="492" t="s">
        <v>269</v>
      </c>
      <c r="P84" s="492" t="s">
        <v>270</v>
      </c>
      <c r="Q84" s="492" t="s">
        <v>269</v>
      </c>
      <c r="R84" s="492" t="s">
        <v>270</v>
      </c>
      <c r="S84" s="492" t="s">
        <v>269</v>
      </c>
      <c r="T84" s="495" t="s">
        <v>270</v>
      </c>
      <c r="U84" s="492"/>
      <c r="V84" s="492"/>
      <c r="Y84" s="496"/>
      <c r="Z84" s="496"/>
      <c r="AA84" s="496"/>
      <c r="AB84" s="496"/>
      <c r="AC84" s="496"/>
      <c r="AD84" s="496"/>
      <c r="AE84" s="496"/>
      <c r="AF84" s="496"/>
      <c r="AG84" s="496"/>
      <c r="AH84" s="496"/>
      <c r="AI84" s="496"/>
      <c r="AJ84" s="497"/>
      <c r="AK84" s="497"/>
      <c r="AL84" s="497"/>
      <c r="AM84" s="497"/>
      <c r="AN84" s="497"/>
      <c r="AO84" s="497"/>
      <c r="AP84" s="497"/>
      <c r="AQ84" s="497"/>
      <c r="AR84" s="496"/>
      <c r="AS84" s="496"/>
      <c r="AT84" s="496"/>
      <c r="AU84" s="496"/>
      <c r="AV84" s="496"/>
      <c r="AW84" s="496"/>
      <c r="AX84" s="496"/>
      <c r="AY84" s="496"/>
      <c r="AZ84" s="496"/>
      <c r="BA84" s="496"/>
      <c r="BB84" s="496"/>
      <c r="BC84" s="496"/>
      <c r="BD84" s="496"/>
      <c r="BE84" s="496"/>
      <c r="BF84" s="496"/>
      <c r="BG84" s="496"/>
      <c r="BH84" s="496"/>
      <c r="BI84" s="496"/>
      <c r="BJ84" s="496"/>
      <c r="BK84" s="496"/>
      <c r="BL84" s="496"/>
    </row>
    <row r="85" spans="1:64" x14ac:dyDescent="0.25">
      <c r="W85" s="1"/>
      <c r="X85" s="1"/>
      <c r="Y85" s="463"/>
      <c r="Z85" s="463"/>
      <c r="AA85" s="463"/>
      <c r="AB85" s="463"/>
      <c r="AC85" s="463"/>
      <c r="AD85" s="463"/>
      <c r="AE85" s="463"/>
      <c r="AF85" s="463"/>
      <c r="AG85" s="463"/>
      <c r="AH85" s="463"/>
      <c r="AJ85" s="467"/>
      <c r="AK85" s="467"/>
      <c r="AL85" s="467"/>
      <c r="AM85" s="467"/>
      <c r="AN85" s="467"/>
      <c r="AO85" s="467"/>
      <c r="AP85" s="467"/>
      <c r="AQ85" s="467"/>
    </row>
    <row r="86" spans="1:64" x14ac:dyDescent="0.25">
      <c r="W86" s="1"/>
      <c r="X86" s="1"/>
      <c r="Y86" s="463"/>
      <c r="Z86" s="463"/>
      <c r="AA86" s="463"/>
      <c r="AB86" s="463"/>
      <c r="AC86" s="463"/>
      <c r="AD86" s="463"/>
      <c r="AE86" s="463"/>
      <c r="AF86" s="463"/>
      <c r="AG86" s="463"/>
      <c r="AH86" s="463"/>
      <c r="AJ86" s="467"/>
      <c r="AK86" s="467"/>
      <c r="AL86" s="467"/>
      <c r="AM86" s="467"/>
      <c r="AN86" s="467"/>
      <c r="AO86" s="467"/>
      <c r="AP86" s="467"/>
      <c r="AQ86" s="467"/>
    </row>
    <row r="87" spans="1:64" x14ac:dyDescent="0.25">
      <c r="AJ87" s="467"/>
      <c r="AK87" s="467"/>
      <c r="AL87" s="467"/>
      <c r="AM87" s="467"/>
      <c r="AN87" s="467"/>
      <c r="AO87" s="467"/>
      <c r="AP87" s="467"/>
      <c r="AQ87" s="467"/>
    </row>
    <row r="88" spans="1:64" x14ac:dyDescent="0.25">
      <c r="AJ88" s="467"/>
      <c r="AK88" s="467"/>
      <c r="AL88" s="467"/>
      <c r="AM88" s="467"/>
      <c r="AN88" s="467"/>
      <c r="AO88" s="467"/>
      <c r="AP88" s="467"/>
      <c r="AQ88" s="467"/>
    </row>
    <row r="89" spans="1:64" x14ac:dyDescent="0.25">
      <c r="AJ89" s="467"/>
      <c r="AK89" s="467"/>
      <c r="AL89" s="467"/>
      <c r="AM89" s="467"/>
      <c r="AN89" s="467"/>
      <c r="AO89" s="467"/>
      <c r="AP89" s="467"/>
      <c r="AQ89" s="467"/>
    </row>
    <row r="90" spans="1:64" x14ac:dyDescent="0.25">
      <c r="AJ90" s="467"/>
      <c r="AK90" s="467"/>
      <c r="AL90" s="467"/>
      <c r="AM90" s="467"/>
      <c r="AN90" s="467"/>
      <c r="AO90" s="467"/>
      <c r="AP90" s="467"/>
      <c r="AQ90" s="467"/>
    </row>
    <row r="91" spans="1:64" x14ac:dyDescent="0.25">
      <c r="AJ91" s="467"/>
      <c r="AK91" s="467"/>
      <c r="AL91" s="467"/>
      <c r="AM91" s="467"/>
      <c r="AN91" s="467"/>
      <c r="AO91" s="467"/>
      <c r="AP91" s="467"/>
      <c r="AQ91" s="467"/>
    </row>
    <row r="92" spans="1:64" x14ac:dyDescent="0.25">
      <c r="AJ92" s="467"/>
      <c r="AK92" s="467"/>
      <c r="AL92" s="467"/>
      <c r="AM92" s="467"/>
      <c r="AN92" s="467"/>
      <c r="AO92" s="467"/>
      <c r="AP92" s="467"/>
      <c r="AQ92" s="467"/>
    </row>
    <row r="93" spans="1:64" x14ac:dyDescent="0.25">
      <c r="AJ93" s="467"/>
      <c r="AK93" s="467"/>
      <c r="AL93" s="467"/>
      <c r="AM93" s="467"/>
      <c r="AN93" s="467"/>
      <c r="AO93" s="467"/>
      <c r="AP93" s="467"/>
      <c r="AQ93" s="467"/>
    </row>
    <row r="94" spans="1:64" x14ac:dyDescent="0.25">
      <c r="AJ94" s="467"/>
      <c r="AK94" s="467"/>
      <c r="AL94" s="467"/>
      <c r="AM94" s="467"/>
      <c r="AN94" s="467"/>
      <c r="AO94" s="467"/>
      <c r="AP94" s="467"/>
      <c r="AQ94" s="467"/>
    </row>
    <row r="95" spans="1:64" x14ac:dyDescent="0.25">
      <c r="AJ95" s="467"/>
      <c r="AK95" s="467"/>
      <c r="AL95" s="467"/>
      <c r="AM95" s="467"/>
      <c r="AN95" s="467"/>
      <c r="AO95" s="467"/>
      <c r="AP95" s="467"/>
      <c r="AQ95" s="467"/>
    </row>
    <row r="96" spans="1:64" x14ac:dyDescent="0.25">
      <c r="AJ96" s="467"/>
      <c r="AK96" s="467"/>
      <c r="AL96" s="467"/>
      <c r="AM96" s="467"/>
      <c r="AN96" s="467"/>
      <c r="AO96" s="467"/>
      <c r="AP96" s="467"/>
      <c r="AQ96" s="467"/>
    </row>
    <row r="97" spans="36:43" x14ac:dyDescent="0.25">
      <c r="AJ97" s="467"/>
      <c r="AK97" s="467"/>
      <c r="AL97" s="467"/>
      <c r="AM97" s="467"/>
      <c r="AN97" s="467"/>
      <c r="AO97" s="467"/>
      <c r="AP97" s="467"/>
      <c r="AQ97" s="467"/>
    </row>
  </sheetData>
  <mergeCells count="16"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I7:J7"/>
    <mergeCell ref="K7:L7"/>
    <mergeCell ref="M7:N7"/>
    <mergeCell ref="O7:P7"/>
    <mergeCell ref="Q7:R7"/>
  </mergeCells>
  <printOptions horizontalCentered="1"/>
  <pageMargins left="0.39370078740157483" right="0.39370078740157483" top="0.78740157480314965" bottom="0.70866141732283472" header="0.31496062992125984" footer="0.31496062992125984"/>
  <pageSetup paperSize="9" scale="50" fitToHeight="2" orientation="landscape" horizontalDpi="4294967292" verticalDpi="4294967292" r:id="rId1"/>
  <headerFooter alignWithMargins="0"/>
  <rowBreaks count="1" manualBreakCount="1">
    <brk id="42" max="21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S251"/>
  <sheetViews>
    <sheetView view="pageBreakPreview" zoomScale="56" zoomScaleNormal="70" zoomScaleSheetLayoutView="56" workbookViewId="0">
      <selection sqref="A1:M1"/>
    </sheetView>
  </sheetViews>
  <sheetFormatPr baseColWidth="10" defaultColWidth="7.6640625" defaultRowHeight="15.6" x14ac:dyDescent="0.3"/>
  <cols>
    <col min="1" max="1" width="3.44140625" customWidth="1"/>
    <col min="2" max="2" width="3.6640625" style="376" customWidth="1"/>
    <col min="3" max="3" width="27.6640625" style="377" customWidth="1"/>
    <col min="4" max="13" width="13.6640625" style="378" customWidth="1"/>
    <col min="14" max="14" width="7.6640625" customWidth="1"/>
    <col min="15" max="15" width="12.6640625" style="511" customWidth="1"/>
    <col min="16" max="25" width="7.6640625" style="376" customWidth="1"/>
    <col min="26" max="26" width="12.6640625" style="511" customWidth="1"/>
    <col min="27" max="45" width="7.6640625" style="376" customWidth="1"/>
    <col min="46" max="49" width="7.6640625" customWidth="1"/>
  </cols>
  <sheetData>
    <row r="1" spans="1:45" s="1" customFormat="1" ht="39.75" customHeight="1" x14ac:dyDescent="0.5">
      <c r="A1" s="805" t="str">
        <f>"Indeling van de vestigingseenheden naar plaats en naar dimensieklasse op "&amp;Feuil1!A7&amp;" "&amp;Feuil1!A8&amp;" "</f>
        <v xml:space="preserve">Indeling van de vestigingseenheden naar plaats en naar dimensieklasse op 31 december 2023 </v>
      </c>
      <c r="B1" s="805"/>
      <c r="C1" s="805"/>
      <c r="D1" s="805"/>
      <c r="E1" s="805"/>
      <c r="F1" s="805"/>
      <c r="G1" s="805"/>
      <c r="H1" s="805"/>
      <c r="I1" s="805"/>
      <c r="J1" s="805"/>
      <c r="K1" s="805"/>
      <c r="L1" s="805"/>
      <c r="M1" s="805"/>
      <c r="N1" s="353"/>
      <c r="O1" s="499"/>
      <c r="P1" s="353"/>
      <c r="Q1" s="353"/>
      <c r="R1" s="353"/>
      <c r="S1" s="353"/>
      <c r="T1" s="353"/>
      <c r="U1" s="353"/>
      <c r="V1" s="353"/>
      <c r="W1" s="353"/>
      <c r="X1" s="353"/>
      <c r="Y1" s="353"/>
      <c r="Z1" s="499"/>
      <c r="AA1" s="353"/>
      <c r="AB1" s="353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</row>
    <row r="2" spans="1:45" s="1" customFormat="1" ht="18" customHeight="1" x14ac:dyDescent="0.3">
      <c r="A2" s="354"/>
      <c r="B2" s="355"/>
      <c r="C2" s="356"/>
      <c r="D2" s="357"/>
      <c r="E2" s="357"/>
      <c r="F2" s="357"/>
      <c r="G2" s="357"/>
      <c r="H2" s="357"/>
      <c r="I2" s="357"/>
      <c r="J2" s="357"/>
      <c r="K2" s="357"/>
      <c r="L2" s="357"/>
      <c r="M2" s="357"/>
      <c r="O2" s="500"/>
      <c r="P2" s="15"/>
      <c r="Q2" s="15"/>
      <c r="R2" s="15"/>
      <c r="S2" s="15"/>
      <c r="T2" s="15"/>
      <c r="U2" s="15"/>
      <c r="V2" s="15"/>
      <c r="W2" s="15"/>
      <c r="X2" s="15"/>
      <c r="Y2" s="15"/>
      <c r="Z2" s="500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</row>
    <row r="3" spans="1:45" s="1" customFormat="1" ht="15" customHeight="1" x14ac:dyDescent="0.4">
      <c r="A3" s="806"/>
      <c r="B3" s="806"/>
      <c r="C3" s="806"/>
      <c r="D3" s="358"/>
      <c r="E3" s="358"/>
      <c r="F3" s="358"/>
      <c r="G3" s="358"/>
      <c r="H3" s="358"/>
      <c r="I3" s="358"/>
      <c r="J3" s="358"/>
      <c r="K3" s="358"/>
      <c r="L3" s="358"/>
      <c r="M3" s="358"/>
      <c r="O3" s="501"/>
      <c r="P3" s="15"/>
      <c r="Q3" s="15"/>
      <c r="R3" s="15"/>
      <c r="S3" s="15"/>
      <c r="T3" s="15"/>
      <c r="U3" s="15"/>
      <c r="V3" s="15"/>
      <c r="W3" s="15"/>
      <c r="X3" s="15"/>
      <c r="Y3" s="15"/>
      <c r="Z3" s="501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</row>
    <row r="4" spans="1:45" s="1" customFormat="1" ht="18" customHeight="1" thickBot="1" x14ac:dyDescent="0.3">
      <c r="A4" s="807" t="s">
        <v>251</v>
      </c>
      <c r="B4" s="807"/>
      <c r="C4" s="807"/>
      <c r="D4" s="358"/>
      <c r="E4" s="358"/>
      <c r="F4" s="358"/>
      <c r="G4" s="358"/>
      <c r="H4" s="358"/>
      <c r="I4" s="358"/>
      <c r="J4" s="358"/>
      <c r="K4" s="358"/>
      <c r="L4" s="358"/>
      <c r="M4" s="358"/>
      <c r="O4" s="502"/>
      <c r="P4" s="15"/>
      <c r="Q4" s="15"/>
      <c r="R4" s="15"/>
      <c r="S4" s="15"/>
      <c r="T4" s="15"/>
      <c r="U4" s="15"/>
      <c r="V4" s="15"/>
      <c r="W4" s="15"/>
      <c r="X4" s="15"/>
      <c r="Y4" s="15"/>
      <c r="Z4" s="502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</row>
    <row r="5" spans="1:45" s="1" customFormat="1" ht="24.9" customHeight="1" x14ac:dyDescent="0.25">
      <c r="A5" s="709" t="s">
        <v>51</v>
      </c>
      <c r="B5" s="710"/>
      <c r="C5" s="711"/>
      <c r="D5" s="808" t="s">
        <v>233</v>
      </c>
      <c r="E5" s="682"/>
      <c r="F5" s="682"/>
      <c r="G5" s="682"/>
      <c r="H5" s="682"/>
      <c r="I5" s="682"/>
      <c r="J5" s="682"/>
      <c r="K5" s="682"/>
      <c r="L5" s="809"/>
      <c r="M5" s="777" t="s">
        <v>9</v>
      </c>
      <c r="O5" s="503"/>
      <c r="P5" s="15"/>
      <c r="Q5" s="15"/>
      <c r="R5" s="15"/>
      <c r="S5" s="15"/>
      <c r="T5" s="15"/>
      <c r="U5" s="15"/>
      <c r="V5" s="15"/>
      <c r="W5" s="15"/>
      <c r="X5" s="15"/>
      <c r="Y5" s="15"/>
      <c r="Z5" s="50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</row>
    <row r="6" spans="1:45" s="1" customFormat="1" ht="54.9" customHeight="1" x14ac:dyDescent="0.25">
      <c r="A6" s="712"/>
      <c r="B6" s="713"/>
      <c r="C6" s="714"/>
      <c r="D6" s="359" t="s">
        <v>18</v>
      </c>
      <c r="E6" s="359" t="s">
        <v>234</v>
      </c>
      <c r="F6" s="359" t="s">
        <v>235</v>
      </c>
      <c r="G6" s="359" t="s">
        <v>236</v>
      </c>
      <c r="H6" s="359" t="s">
        <v>237</v>
      </c>
      <c r="I6" s="359" t="s">
        <v>238</v>
      </c>
      <c r="J6" s="359" t="s">
        <v>239</v>
      </c>
      <c r="K6" s="359" t="s">
        <v>240</v>
      </c>
      <c r="L6" s="107" t="s">
        <v>241</v>
      </c>
      <c r="M6" s="810"/>
      <c r="O6" s="504"/>
      <c r="P6" s="15"/>
      <c r="Q6" s="15"/>
      <c r="R6" s="15"/>
      <c r="S6" s="15"/>
      <c r="T6" s="15"/>
      <c r="U6" s="15"/>
      <c r="V6" s="15"/>
      <c r="W6" s="15"/>
      <c r="X6" s="15"/>
      <c r="Y6" s="15"/>
      <c r="Z6" s="504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</row>
    <row r="7" spans="1:45" s="1" customFormat="1" ht="33" customHeight="1" x14ac:dyDescent="0.35">
      <c r="A7" s="232" t="s">
        <v>252</v>
      </c>
      <c r="B7" s="111"/>
      <c r="C7" s="360"/>
      <c r="D7" s="652">
        <f>D8</f>
        <v>24459</v>
      </c>
      <c r="E7" s="638">
        <f t="shared" ref="E7:L7" si="0">E8</f>
        <v>5753</v>
      </c>
      <c r="F7" s="638">
        <f t="shared" si="0"/>
        <v>3581</v>
      </c>
      <c r="G7" s="638">
        <f t="shared" si="0"/>
        <v>2712</v>
      </c>
      <c r="H7" s="638">
        <f t="shared" si="0"/>
        <v>931</v>
      </c>
      <c r="I7" s="638">
        <f t="shared" si="0"/>
        <v>509</v>
      </c>
      <c r="J7" s="638">
        <f t="shared" si="0"/>
        <v>296</v>
      </c>
      <c r="K7" s="638">
        <f t="shared" si="0"/>
        <v>98</v>
      </c>
      <c r="L7" s="638">
        <f t="shared" si="0"/>
        <v>76</v>
      </c>
      <c r="M7" s="630">
        <f>SUM(D7:L7)</f>
        <v>38415</v>
      </c>
      <c r="N7" s="2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</row>
    <row r="8" spans="1:45" s="1" customFormat="1" ht="18" customHeight="1" x14ac:dyDescent="0.35">
      <c r="A8" s="114"/>
      <c r="B8" s="361"/>
      <c r="C8" s="361" t="s">
        <v>54</v>
      </c>
      <c r="D8" s="653">
        <v>24459</v>
      </c>
      <c r="E8" s="631">
        <v>5753</v>
      </c>
      <c r="F8" s="631">
        <v>3581</v>
      </c>
      <c r="G8" s="631">
        <v>2712</v>
      </c>
      <c r="H8" s="631">
        <v>931</v>
      </c>
      <c r="I8" s="631">
        <v>509</v>
      </c>
      <c r="J8" s="631">
        <v>296</v>
      </c>
      <c r="K8" s="631">
        <v>98</v>
      </c>
      <c r="L8" s="631">
        <v>76</v>
      </c>
      <c r="M8" s="632">
        <f t="shared" ref="M8:M63" si="1">SUM(D8:L8)</f>
        <v>38415</v>
      </c>
      <c r="N8" s="2"/>
      <c r="O8" s="505"/>
      <c r="P8" s="506"/>
      <c r="Q8" s="506"/>
      <c r="R8" s="506"/>
      <c r="S8" s="506"/>
      <c r="T8" s="506"/>
      <c r="U8" s="506"/>
      <c r="V8" s="506"/>
      <c r="W8" s="506"/>
      <c r="X8" s="506"/>
      <c r="Y8" s="15"/>
      <c r="Z8" s="50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</row>
    <row r="9" spans="1:45" s="365" customFormat="1" ht="33" customHeight="1" x14ac:dyDescent="0.35">
      <c r="A9" s="232" t="s">
        <v>55</v>
      </c>
      <c r="B9" s="362"/>
      <c r="C9" s="363"/>
      <c r="D9" s="638">
        <f>D10+D14+D17+D21+D28+D37</f>
        <v>107660</v>
      </c>
      <c r="E9" s="638">
        <f t="shared" ref="E9:M9" si="2">E10+E14+E17+E21+E28+E37</f>
        <v>27808</v>
      </c>
      <c r="F9" s="638">
        <f t="shared" si="2"/>
        <v>16977</v>
      </c>
      <c r="G9" s="638">
        <f t="shared" si="2"/>
        <v>13610</v>
      </c>
      <c r="H9" s="638">
        <f t="shared" si="2"/>
        <v>5137</v>
      </c>
      <c r="I9" s="638">
        <f t="shared" si="2"/>
        <v>2579</v>
      </c>
      <c r="J9" s="638">
        <f t="shared" si="2"/>
        <v>1075</v>
      </c>
      <c r="K9" s="638">
        <f t="shared" si="2"/>
        <v>267</v>
      </c>
      <c r="L9" s="638">
        <f t="shared" si="2"/>
        <v>120</v>
      </c>
      <c r="M9" s="630">
        <f t="shared" si="2"/>
        <v>175233</v>
      </c>
      <c r="N9" s="364"/>
      <c r="O9" s="505"/>
      <c r="P9" s="506"/>
      <c r="Q9" s="506"/>
      <c r="R9" s="506"/>
      <c r="S9" s="506"/>
      <c r="T9" s="506"/>
      <c r="U9" s="506"/>
      <c r="V9" s="506"/>
      <c r="W9" s="506"/>
      <c r="X9" s="506"/>
      <c r="Y9" s="15"/>
      <c r="Z9" s="505"/>
      <c r="AA9" s="15"/>
      <c r="AB9" s="15"/>
      <c r="AC9" s="15"/>
      <c r="AD9" s="15"/>
      <c r="AE9" s="15"/>
      <c r="AF9" s="15"/>
      <c r="AG9" s="15"/>
      <c r="AH9" s="15"/>
      <c r="AI9" s="15"/>
      <c r="AJ9" s="375"/>
      <c r="AK9" s="375"/>
      <c r="AL9" s="375"/>
      <c r="AM9" s="375"/>
      <c r="AN9" s="375"/>
      <c r="AO9" s="375"/>
      <c r="AP9" s="375"/>
      <c r="AQ9" s="375"/>
      <c r="AR9" s="375"/>
      <c r="AS9" s="375"/>
    </row>
    <row r="10" spans="1:45" s="369" customFormat="1" ht="24" customHeight="1" x14ac:dyDescent="0.35">
      <c r="A10" s="119"/>
      <c r="B10" s="366" t="s">
        <v>56</v>
      </c>
      <c r="C10" s="367"/>
      <c r="D10" s="634">
        <f>SUM(D11:D13)</f>
        <v>29441</v>
      </c>
      <c r="E10" s="633">
        <f t="shared" ref="E10:L10" si="3">SUM(E11:E13)</f>
        <v>8008</v>
      </c>
      <c r="F10" s="633">
        <f t="shared" si="3"/>
        <v>5065</v>
      </c>
      <c r="G10" s="633">
        <f t="shared" si="3"/>
        <v>3930</v>
      </c>
      <c r="H10" s="633">
        <f t="shared" si="3"/>
        <v>1460</v>
      </c>
      <c r="I10" s="633">
        <f t="shared" si="3"/>
        <v>752</v>
      </c>
      <c r="J10" s="633">
        <f t="shared" si="3"/>
        <v>340</v>
      </c>
      <c r="K10" s="633">
        <f t="shared" si="3"/>
        <v>83</v>
      </c>
      <c r="L10" s="633">
        <f t="shared" si="3"/>
        <v>41</v>
      </c>
      <c r="M10" s="635">
        <f t="shared" si="1"/>
        <v>49120</v>
      </c>
      <c r="N10" s="368"/>
      <c r="O10" s="505"/>
      <c r="P10" s="506"/>
      <c r="Q10" s="506"/>
      <c r="R10" s="506"/>
      <c r="S10" s="506"/>
      <c r="T10" s="506"/>
      <c r="U10" s="506"/>
      <c r="V10" s="506"/>
      <c r="W10" s="506"/>
      <c r="X10" s="506"/>
      <c r="Y10" s="15"/>
      <c r="Z10" s="505"/>
      <c r="AA10" s="15"/>
      <c r="AB10" s="15"/>
      <c r="AC10" s="15"/>
      <c r="AD10" s="15"/>
      <c r="AE10" s="15"/>
      <c r="AF10" s="15"/>
      <c r="AG10" s="15"/>
      <c r="AH10" s="15"/>
      <c r="AI10" s="15"/>
      <c r="AJ10" s="507"/>
      <c r="AK10" s="507"/>
      <c r="AL10" s="507"/>
      <c r="AM10" s="507"/>
      <c r="AN10" s="507"/>
      <c r="AO10" s="507"/>
      <c r="AP10" s="507"/>
      <c r="AQ10" s="507"/>
      <c r="AR10" s="507"/>
      <c r="AS10" s="507"/>
    </row>
    <row r="11" spans="1:45" s="1" customFormat="1" ht="18" customHeight="1" x14ac:dyDescent="0.35">
      <c r="A11" s="122"/>
      <c r="B11" s="123"/>
      <c r="C11" s="361" t="s">
        <v>56</v>
      </c>
      <c r="D11" s="653">
        <v>17322</v>
      </c>
      <c r="E11" s="631">
        <v>4688</v>
      </c>
      <c r="F11" s="631">
        <v>2948</v>
      </c>
      <c r="G11" s="631">
        <v>2296</v>
      </c>
      <c r="H11" s="631">
        <v>831</v>
      </c>
      <c r="I11" s="631">
        <v>395</v>
      </c>
      <c r="J11" s="631">
        <v>199</v>
      </c>
      <c r="K11" s="631">
        <v>50</v>
      </c>
      <c r="L11" s="631">
        <v>26</v>
      </c>
      <c r="M11" s="632">
        <f t="shared" si="1"/>
        <v>28755</v>
      </c>
      <c r="N11" s="2"/>
      <c r="O11" s="505"/>
      <c r="P11" s="506"/>
      <c r="Q11" s="506"/>
      <c r="R11" s="506"/>
      <c r="S11" s="506"/>
      <c r="T11" s="506"/>
      <c r="U11" s="506"/>
      <c r="V11" s="506"/>
      <c r="W11" s="506"/>
      <c r="X11" s="506"/>
      <c r="Y11" s="507"/>
      <c r="Z11" s="50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</row>
    <row r="12" spans="1:45" s="1" customFormat="1" ht="18" customHeight="1" x14ac:dyDescent="0.35">
      <c r="A12" s="122"/>
      <c r="B12" s="123"/>
      <c r="C12" s="361" t="s">
        <v>57</v>
      </c>
      <c r="D12" s="653">
        <v>5218</v>
      </c>
      <c r="E12" s="631">
        <v>1379</v>
      </c>
      <c r="F12" s="631">
        <v>907</v>
      </c>
      <c r="G12" s="631">
        <v>713</v>
      </c>
      <c r="H12" s="631">
        <v>276</v>
      </c>
      <c r="I12" s="631">
        <v>161</v>
      </c>
      <c r="J12" s="631">
        <v>60</v>
      </c>
      <c r="K12" s="631">
        <v>16</v>
      </c>
      <c r="L12" s="631">
        <v>8</v>
      </c>
      <c r="M12" s="632">
        <f t="shared" si="1"/>
        <v>8738</v>
      </c>
      <c r="N12" s="2"/>
      <c r="O12" s="505"/>
      <c r="P12" s="506"/>
      <c r="Q12" s="506"/>
      <c r="R12" s="506"/>
      <c r="S12" s="506"/>
      <c r="T12" s="506"/>
      <c r="U12" s="506"/>
      <c r="V12" s="506"/>
      <c r="W12" s="506"/>
      <c r="X12" s="506"/>
      <c r="Y12" s="15"/>
      <c r="Z12" s="50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</row>
    <row r="13" spans="1:45" s="1" customFormat="1" ht="18" customHeight="1" x14ac:dyDescent="0.35">
      <c r="A13" s="122"/>
      <c r="B13" s="123"/>
      <c r="C13" s="361" t="s">
        <v>58</v>
      </c>
      <c r="D13" s="653">
        <v>6901</v>
      </c>
      <c r="E13" s="631">
        <v>1941</v>
      </c>
      <c r="F13" s="631">
        <v>1210</v>
      </c>
      <c r="G13" s="631">
        <v>921</v>
      </c>
      <c r="H13" s="631">
        <v>353</v>
      </c>
      <c r="I13" s="631">
        <v>196</v>
      </c>
      <c r="J13" s="631">
        <v>81</v>
      </c>
      <c r="K13" s="631">
        <v>17</v>
      </c>
      <c r="L13" s="631">
        <v>7</v>
      </c>
      <c r="M13" s="632">
        <f t="shared" si="1"/>
        <v>11627</v>
      </c>
      <c r="N13" s="2"/>
      <c r="O13" s="505"/>
      <c r="P13" s="506"/>
      <c r="Q13" s="506"/>
      <c r="R13" s="506"/>
      <c r="S13" s="506"/>
      <c r="T13" s="506"/>
      <c r="U13" s="506"/>
      <c r="V13" s="506"/>
      <c r="W13" s="506"/>
      <c r="X13" s="506"/>
      <c r="Y13" s="15"/>
      <c r="Z13" s="50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</row>
    <row r="14" spans="1:45" s="369" customFormat="1" ht="24" customHeight="1" x14ac:dyDescent="0.35">
      <c r="A14" s="124"/>
      <c r="B14" s="366" t="s">
        <v>59</v>
      </c>
      <c r="C14" s="367"/>
      <c r="D14" s="634">
        <f>SUM(D15:D16)</f>
        <v>15664</v>
      </c>
      <c r="E14" s="633">
        <f t="shared" ref="E14:L14" si="4">SUM(E15:E16)</f>
        <v>3964</v>
      </c>
      <c r="F14" s="633">
        <f t="shared" si="4"/>
        <v>2466</v>
      </c>
      <c r="G14" s="633">
        <f t="shared" si="4"/>
        <v>2123</v>
      </c>
      <c r="H14" s="633">
        <f t="shared" si="4"/>
        <v>847</v>
      </c>
      <c r="I14" s="633">
        <f t="shared" si="4"/>
        <v>396</v>
      </c>
      <c r="J14" s="633">
        <f t="shared" si="4"/>
        <v>204</v>
      </c>
      <c r="K14" s="633">
        <f t="shared" si="4"/>
        <v>56</v>
      </c>
      <c r="L14" s="633">
        <f t="shared" si="4"/>
        <v>26</v>
      </c>
      <c r="M14" s="635">
        <f t="shared" si="1"/>
        <v>25746</v>
      </c>
      <c r="N14" s="368"/>
      <c r="O14" s="505"/>
      <c r="P14" s="506"/>
      <c r="Q14" s="506"/>
      <c r="R14" s="506"/>
      <c r="S14" s="506"/>
      <c r="T14" s="506"/>
      <c r="U14" s="506"/>
      <c r="V14" s="506"/>
      <c r="W14" s="506"/>
      <c r="X14" s="506"/>
      <c r="Y14" s="15"/>
      <c r="Z14" s="505"/>
      <c r="AA14" s="15"/>
      <c r="AB14" s="15"/>
      <c r="AC14" s="15"/>
      <c r="AD14" s="15"/>
      <c r="AE14" s="15"/>
      <c r="AF14" s="15"/>
      <c r="AG14" s="15"/>
      <c r="AH14" s="15"/>
      <c r="AI14" s="15"/>
      <c r="AJ14" s="507"/>
      <c r="AK14" s="507"/>
      <c r="AL14" s="507"/>
      <c r="AM14" s="507"/>
      <c r="AN14" s="507"/>
      <c r="AO14" s="507"/>
      <c r="AP14" s="507"/>
      <c r="AQ14" s="507"/>
      <c r="AR14" s="507"/>
      <c r="AS14" s="507"/>
    </row>
    <row r="15" spans="1:45" s="1" customFormat="1" ht="18" customHeight="1" x14ac:dyDescent="0.35">
      <c r="A15" s="122"/>
      <c r="B15" s="123"/>
      <c r="C15" s="361" t="s">
        <v>60</v>
      </c>
      <c r="D15" s="653">
        <v>8777</v>
      </c>
      <c r="E15" s="631">
        <v>2317</v>
      </c>
      <c r="F15" s="631">
        <v>1417</v>
      </c>
      <c r="G15" s="631">
        <v>1281</v>
      </c>
      <c r="H15" s="631">
        <v>520</v>
      </c>
      <c r="I15" s="631">
        <v>244</v>
      </c>
      <c r="J15" s="631">
        <v>132</v>
      </c>
      <c r="K15" s="631">
        <v>34</v>
      </c>
      <c r="L15" s="631">
        <v>16</v>
      </c>
      <c r="M15" s="632">
        <f t="shared" si="1"/>
        <v>14738</v>
      </c>
      <c r="N15" s="2"/>
      <c r="O15" s="505"/>
      <c r="P15" s="506"/>
      <c r="Q15" s="506"/>
      <c r="R15" s="506"/>
      <c r="S15" s="506"/>
      <c r="T15" s="506"/>
      <c r="U15" s="506"/>
      <c r="V15" s="506"/>
      <c r="W15" s="506"/>
      <c r="X15" s="506"/>
      <c r="Y15" s="507"/>
      <c r="Z15" s="50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</row>
    <row r="16" spans="1:45" s="1" customFormat="1" ht="18" customHeight="1" x14ac:dyDescent="0.35">
      <c r="A16" s="122"/>
      <c r="B16" s="123"/>
      <c r="C16" s="361" t="s">
        <v>61</v>
      </c>
      <c r="D16" s="653">
        <v>6887</v>
      </c>
      <c r="E16" s="631">
        <v>1647</v>
      </c>
      <c r="F16" s="631">
        <v>1049</v>
      </c>
      <c r="G16" s="631">
        <v>842</v>
      </c>
      <c r="H16" s="631">
        <v>327</v>
      </c>
      <c r="I16" s="631">
        <v>152</v>
      </c>
      <c r="J16" s="631">
        <v>72</v>
      </c>
      <c r="K16" s="631">
        <v>22</v>
      </c>
      <c r="L16" s="631">
        <v>10</v>
      </c>
      <c r="M16" s="632">
        <f t="shared" si="1"/>
        <v>11008</v>
      </c>
      <c r="N16" s="2"/>
      <c r="O16" s="505"/>
      <c r="P16" s="506"/>
      <c r="Q16" s="506"/>
      <c r="R16" s="506"/>
      <c r="S16" s="506"/>
      <c r="T16" s="506"/>
      <c r="U16" s="506"/>
      <c r="V16" s="506"/>
      <c r="W16" s="506"/>
      <c r="X16" s="506"/>
      <c r="Y16" s="15"/>
      <c r="Z16" s="50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</row>
    <row r="17" spans="1:45" s="369" customFormat="1" ht="24" customHeight="1" x14ac:dyDescent="0.35">
      <c r="A17" s="119"/>
      <c r="B17" s="366" t="s">
        <v>62</v>
      </c>
      <c r="C17" s="367"/>
      <c r="D17" s="634">
        <f>SUM(D18:D20)</f>
        <v>13691</v>
      </c>
      <c r="E17" s="633">
        <f t="shared" ref="E17:L17" si="5">SUM(E18:E20)</f>
        <v>3610</v>
      </c>
      <c r="F17" s="633">
        <f t="shared" si="5"/>
        <v>2264</v>
      </c>
      <c r="G17" s="633">
        <f t="shared" si="5"/>
        <v>1877</v>
      </c>
      <c r="H17" s="633">
        <f t="shared" si="5"/>
        <v>705</v>
      </c>
      <c r="I17" s="633">
        <f t="shared" si="5"/>
        <v>315</v>
      </c>
      <c r="J17" s="633">
        <f t="shared" si="5"/>
        <v>131</v>
      </c>
      <c r="K17" s="633">
        <f t="shared" si="5"/>
        <v>32</v>
      </c>
      <c r="L17" s="633">
        <f t="shared" si="5"/>
        <v>10</v>
      </c>
      <c r="M17" s="635">
        <f t="shared" si="1"/>
        <v>22635</v>
      </c>
      <c r="N17" s="368"/>
      <c r="O17" s="505"/>
      <c r="P17" s="506"/>
      <c r="Q17" s="506"/>
      <c r="R17" s="506"/>
      <c r="S17" s="506"/>
      <c r="T17" s="506"/>
      <c r="U17" s="506"/>
      <c r="V17" s="506"/>
      <c r="W17" s="506"/>
      <c r="X17" s="506"/>
      <c r="Y17" s="15"/>
      <c r="Z17" s="505"/>
      <c r="AA17" s="15"/>
      <c r="AB17" s="15"/>
      <c r="AC17" s="15"/>
      <c r="AD17" s="15"/>
      <c r="AE17" s="15"/>
      <c r="AF17" s="15"/>
      <c r="AG17" s="15"/>
      <c r="AH17" s="15"/>
      <c r="AI17" s="15"/>
      <c r="AJ17" s="507"/>
      <c r="AK17" s="507"/>
      <c r="AL17" s="507"/>
      <c r="AM17" s="507"/>
      <c r="AN17" s="507"/>
      <c r="AO17" s="507"/>
      <c r="AP17" s="507"/>
      <c r="AQ17" s="507"/>
      <c r="AR17" s="507"/>
      <c r="AS17" s="507"/>
    </row>
    <row r="18" spans="1:45" s="1" customFormat="1" ht="18" customHeight="1" x14ac:dyDescent="0.35">
      <c r="A18" s="122"/>
      <c r="B18" s="123"/>
      <c r="C18" s="361" t="s">
        <v>63</v>
      </c>
      <c r="D18" s="653">
        <v>7139</v>
      </c>
      <c r="E18" s="631">
        <v>1901</v>
      </c>
      <c r="F18" s="631">
        <v>1254</v>
      </c>
      <c r="G18" s="631">
        <v>1027</v>
      </c>
      <c r="H18" s="631">
        <v>398</v>
      </c>
      <c r="I18" s="631">
        <v>176</v>
      </c>
      <c r="J18" s="631">
        <v>94</v>
      </c>
      <c r="K18" s="631">
        <v>19</v>
      </c>
      <c r="L18" s="631">
        <v>8</v>
      </c>
      <c r="M18" s="632">
        <v>12016</v>
      </c>
      <c r="N18" s="2"/>
      <c r="O18" s="505"/>
      <c r="P18" s="506"/>
      <c r="Q18" s="506"/>
      <c r="R18" s="506"/>
      <c r="S18" s="506"/>
      <c r="T18" s="506"/>
      <c r="U18" s="506"/>
      <c r="V18" s="506"/>
      <c r="W18" s="506"/>
      <c r="X18" s="506"/>
      <c r="Y18" s="507"/>
      <c r="Z18" s="50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</row>
    <row r="19" spans="1:45" s="1" customFormat="1" ht="18" customHeight="1" x14ac:dyDescent="0.35">
      <c r="A19" s="122"/>
      <c r="B19" s="123"/>
      <c r="C19" s="361" t="s">
        <v>64</v>
      </c>
      <c r="D19" s="653">
        <v>3519</v>
      </c>
      <c r="E19" s="631">
        <v>950</v>
      </c>
      <c r="F19" s="631">
        <v>594</v>
      </c>
      <c r="G19" s="631">
        <v>505</v>
      </c>
      <c r="H19" s="631">
        <v>192</v>
      </c>
      <c r="I19" s="631">
        <v>83</v>
      </c>
      <c r="J19" s="631">
        <v>27</v>
      </c>
      <c r="K19" s="631">
        <v>7</v>
      </c>
      <c r="L19" s="631">
        <v>2</v>
      </c>
      <c r="M19" s="632">
        <v>5879</v>
      </c>
      <c r="N19" s="2"/>
      <c r="O19" s="505"/>
      <c r="P19" s="506"/>
      <c r="Q19" s="506"/>
      <c r="R19" s="506"/>
      <c r="S19" s="506"/>
      <c r="T19" s="506"/>
      <c r="U19" s="506"/>
      <c r="V19" s="506"/>
      <c r="W19" s="506"/>
      <c r="X19" s="506"/>
      <c r="Y19" s="15"/>
      <c r="Z19" s="50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</row>
    <row r="20" spans="1:45" s="1" customFormat="1" ht="18" customHeight="1" x14ac:dyDescent="0.35">
      <c r="A20" s="122"/>
      <c r="B20" s="123"/>
      <c r="C20" s="361" t="s">
        <v>65</v>
      </c>
      <c r="D20" s="653">
        <v>3033</v>
      </c>
      <c r="E20" s="631">
        <v>759</v>
      </c>
      <c r="F20" s="631">
        <v>416</v>
      </c>
      <c r="G20" s="631">
        <v>345</v>
      </c>
      <c r="H20" s="631">
        <v>115</v>
      </c>
      <c r="I20" s="631">
        <v>56</v>
      </c>
      <c r="J20" s="631">
        <v>10</v>
      </c>
      <c r="K20" s="631">
        <v>6</v>
      </c>
      <c r="L20" s="631">
        <v>0</v>
      </c>
      <c r="M20" s="632">
        <v>4740</v>
      </c>
      <c r="N20" s="2"/>
      <c r="O20" s="505"/>
      <c r="P20" s="506"/>
      <c r="Q20" s="506"/>
      <c r="R20" s="506"/>
      <c r="S20" s="506"/>
      <c r="T20" s="506"/>
      <c r="U20" s="506"/>
      <c r="V20" s="506"/>
      <c r="W20" s="506"/>
      <c r="X20" s="506"/>
      <c r="Y20" s="15"/>
      <c r="Z20" s="50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</row>
    <row r="21" spans="1:45" s="369" customFormat="1" ht="24" customHeight="1" x14ac:dyDescent="0.35">
      <c r="A21" s="119"/>
      <c r="B21" s="366" t="s">
        <v>66</v>
      </c>
      <c r="C21" s="367"/>
      <c r="D21" s="634">
        <f>SUM(D22:D27)</f>
        <v>23618</v>
      </c>
      <c r="E21" s="633">
        <f t="shared" ref="E21:L21" si="6">SUM(E22:E27)</f>
        <v>6175</v>
      </c>
      <c r="F21" s="633">
        <f t="shared" si="6"/>
        <v>3750</v>
      </c>
      <c r="G21" s="633">
        <f t="shared" si="6"/>
        <v>3098</v>
      </c>
      <c r="H21" s="633">
        <f t="shared" si="6"/>
        <v>1169</v>
      </c>
      <c r="I21" s="633">
        <f t="shared" si="6"/>
        <v>617</v>
      </c>
      <c r="J21" s="633">
        <f t="shared" si="6"/>
        <v>221</v>
      </c>
      <c r="K21" s="633">
        <f t="shared" si="6"/>
        <v>45</v>
      </c>
      <c r="L21" s="633">
        <f t="shared" si="6"/>
        <v>29</v>
      </c>
      <c r="M21" s="635">
        <f t="shared" si="1"/>
        <v>38722</v>
      </c>
      <c r="N21" s="368"/>
      <c r="O21" s="505"/>
      <c r="P21" s="506"/>
      <c r="Q21" s="506"/>
      <c r="R21" s="506"/>
      <c r="S21" s="506"/>
      <c r="T21" s="506"/>
      <c r="U21" s="506"/>
      <c r="V21" s="506"/>
      <c r="W21" s="506"/>
      <c r="X21" s="506"/>
      <c r="Y21" s="15"/>
      <c r="Z21" s="505"/>
      <c r="AA21" s="15"/>
      <c r="AB21" s="15"/>
      <c r="AC21" s="15"/>
      <c r="AD21" s="15"/>
      <c r="AE21" s="15"/>
      <c r="AF21" s="15"/>
      <c r="AG21" s="15"/>
      <c r="AH21" s="15"/>
      <c r="AI21" s="15"/>
      <c r="AJ21" s="507"/>
      <c r="AK21" s="507"/>
      <c r="AL21" s="507"/>
      <c r="AM21" s="507"/>
      <c r="AN21" s="507"/>
      <c r="AO21" s="507"/>
      <c r="AP21" s="507"/>
      <c r="AQ21" s="507"/>
      <c r="AR21" s="507"/>
      <c r="AS21" s="507"/>
    </row>
    <row r="22" spans="1:45" s="1" customFormat="1" ht="18" customHeight="1" x14ac:dyDescent="0.35">
      <c r="A22" s="122"/>
      <c r="B22" s="123"/>
      <c r="C22" s="361" t="s">
        <v>67</v>
      </c>
      <c r="D22" s="653">
        <v>3659</v>
      </c>
      <c r="E22" s="631">
        <v>952</v>
      </c>
      <c r="F22" s="631">
        <v>539</v>
      </c>
      <c r="G22" s="631">
        <v>399</v>
      </c>
      <c r="H22" s="631">
        <v>167</v>
      </c>
      <c r="I22" s="631">
        <v>85</v>
      </c>
      <c r="J22" s="631">
        <v>34</v>
      </c>
      <c r="K22" s="631">
        <v>7</v>
      </c>
      <c r="L22" s="631">
        <v>2</v>
      </c>
      <c r="M22" s="632">
        <f t="shared" si="1"/>
        <v>5844</v>
      </c>
      <c r="N22" s="2"/>
      <c r="O22" s="505"/>
      <c r="P22" s="506"/>
      <c r="Q22" s="506"/>
      <c r="R22" s="506"/>
      <c r="S22" s="506"/>
      <c r="T22" s="506"/>
      <c r="U22" s="506"/>
      <c r="V22" s="506"/>
      <c r="W22" s="506"/>
      <c r="X22" s="506"/>
      <c r="Y22" s="507"/>
      <c r="Z22" s="50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</row>
    <row r="23" spans="1:45" s="1" customFormat="1" ht="18" customHeight="1" x14ac:dyDescent="0.35">
      <c r="A23" s="122"/>
      <c r="B23" s="123"/>
      <c r="C23" s="361" t="s">
        <v>68</v>
      </c>
      <c r="D23" s="653">
        <v>2911</v>
      </c>
      <c r="E23" s="631">
        <v>700</v>
      </c>
      <c r="F23" s="631">
        <v>437</v>
      </c>
      <c r="G23" s="631">
        <v>340</v>
      </c>
      <c r="H23" s="631">
        <v>123</v>
      </c>
      <c r="I23" s="631">
        <v>65</v>
      </c>
      <c r="J23" s="631">
        <v>12</v>
      </c>
      <c r="K23" s="631">
        <v>2</v>
      </c>
      <c r="L23" s="631">
        <v>2</v>
      </c>
      <c r="M23" s="632">
        <f t="shared" si="1"/>
        <v>4592</v>
      </c>
      <c r="N23" s="2"/>
      <c r="O23" s="505"/>
      <c r="P23" s="506"/>
      <c r="Q23" s="506"/>
      <c r="R23" s="506"/>
      <c r="S23" s="506"/>
      <c r="T23" s="506"/>
      <c r="U23" s="506"/>
      <c r="V23" s="506"/>
      <c r="W23" s="506"/>
      <c r="X23" s="506"/>
      <c r="Y23" s="15"/>
      <c r="Z23" s="50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</row>
    <row r="24" spans="1:45" s="1" customFormat="1" ht="18" x14ac:dyDescent="0.35">
      <c r="A24" s="122"/>
      <c r="B24" s="123"/>
      <c r="C24" s="361" t="s">
        <v>69</v>
      </c>
      <c r="D24" s="653">
        <v>1338</v>
      </c>
      <c r="E24" s="631">
        <v>309</v>
      </c>
      <c r="F24" s="631">
        <v>174</v>
      </c>
      <c r="G24" s="631">
        <v>152</v>
      </c>
      <c r="H24" s="631">
        <v>60</v>
      </c>
      <c r="I24" s="631">
        <v>25</v>
      </c>
      <c r="J24" s="631">
        <v>7</v>
      </c>
      <c r="K24" s="631">
        <v>2</v>
      </c>
      <c r="L24" s="631">
        <v>1</v>
      </c>
      <c r="M24" s="632">
        <f t="shared" si="1"/>
        <v>2068</v>
      </c>
      <c r="N24" s="2"/>
      <c r="O24" s="505"/>
      <c r="P24" s="506"/>
      <c r="Q24" s="506"/>
      <c r="R24" s="506"/>
      <c r="S24" s="506"/>
      <c r="T24" s="506"/>
      <c r="U24" s="506"/>
      <c r="V24" s="506"/>
      <c r="W24" s="506"/>
      <c r="X24" s="506"/>
      <c r="Y24" s="15"/>
      <c r="Z24" s="50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</row>
    <row r="25" spans="1:45" s="1" customFormat="1" ht="18" customHeight="1" x14ac:dyDescent="0.35">
      <c r="A25" s="122"/>
      <c r="B25" s="123"/>
      <c r="C25" s="361" t="s">
        <v>70</v>
      </c>
      <c r="D25" s="653">
        <v>9805</v>
      </c>
      <c r="E25" s="631">
        <v>2667</v>
      </c>
      <c r="F25" s="631">
        <v>1637</v>
      </c>
      <c r="G25" s="631">
        <v>1375</v>
      </c>
      <c r="H25" s="631">
        <v>524</v>
      </c>
      <c r="I25" s="631">
        <v>280</v>
      </c>
      <c r="J25" s="631">
        <v>118</v>
      </c>
      <c r="K25" s="631">
        <v>28</v>
      </c>
      <c r="L25" s="631">
        <v>22</v>
      </c>
      <c r="M25" s="632">
        <f t="shared" si="1"/>
        <v>16456</v>
      </c>
      <c r="N25" s="2"/>
      <c r="O25" s="505"/>
      <c r="P25" s="506"/>
      <c r="Q25" s="506"/>
      <c r="R25" s="506"/>
      <c r="S25" s="506"/>
      <c r="T25" s="506"/>
      <c r="U25" s="506"/>
      <c r="V25" s="506"/>
      <c r="W25" s="506"/>
      <c r="X25" s="506"/>
      <c r="Y25" s="15"/>
      <c r="Z25" s="50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</row>
    <row r="26" spans="1:45" s="1" customFormat="1" ht="18" customHeight="1" x14ac:dyDescent="0.35">
      <c r="A26" s="122"/>
      <c r="B26" s="123"/>
      <c r="C26" s="361" t="s">
        <v>71</v>
      </c>
      <c r="D26" s="653">
        <v>1952</v>
      </c>
      <c r="E26" s="631">
        <v>460</v>
      </c>
      <c r="F26" s="631">
        <v>268</v>
      </c>
      <c r="G26" s="631">
        <v>244</v>
      </c>
      <c r="H26" s="631">
        <v>96</v>
      </c>
      <c r="I26" s="631">
        <v>36</v>
      </c>
      <c r="J26" s="631">
        <v>9</v>
      </c>
      <c r="K26" s="631">
        <v>3</v>
      </c>
      <c r="L26" s="631">
        <v>0</v>
      </c>
      <c r="M26" s="632">
        <f t="shared" si="1"/>
        <v>3068</v>
      </c>
      <c r="N26" s="2"/>
      <c r="O26" s="505"/>
      <c r="P26" s="506"/>
      <c r="Q26" s="506"/>
      <c r="R26" s="506"/>
      <c r="S26" s="506"/>
      <c r="T26" s="506"/>
      <c r="U26" s="506"/>
      <c r="V26" s="506"/>
      <c r="W26" s="506"/>
      <c r="X26" s="506"/>
      <c r="Y26" s="15"/>
      <c r="Z26" s="50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</row>
    <row r="27" spans="1:45" s="1" customFormat="1" ht="18" x14ac:dyDescent="0.3">
      <c r="A27" s="122"/>
      <c r="B27" s="123"/>
      <c r="C27" s="370" t="s">
        <v>72</v>
      </c>
      <c r="D27" s="653">
        <v>3953</v>
      </c>
      <c r="E27" s="631">
        <v>1087</v>
      </c>
      <c r="F27" s="631">
        <v>695</v>
      </c>
      <c r="G27" s="631">
        <v>588</v>
      </c>
      <c r="H27" s="631">
        <v>199</v>
      </c>
      <c r="I27" s="631">
        <v>126</v>
      </c>
      <c r="J27" s="631">
        <v>41</v>
      </c>
      <c r="K27" s="631">
        <v>3</v>
      </c>
      <c r="L27" s="631">
        <v>2</v>
      </c>
      <c r="M27" s="632">
        <f t="shared" si="1"/>
        <v>6694</v>
      </c>
      <c r="N27" s="22"/>
      <c r="O27" s="505"/>
      <c r="P27" s="506"/>
      <c r="Q27" s="506"/>
      <c r="R27" s="506"/>
      <c r="S27" s="506"/>
      <c r="T27" s="506"/>
      <c r="U27" s="506"/>
      <c r="V27" s="506"/>
      <c r="W27" s="506"/>
      <c r="X27" s="506"/>
      <c r="Y27" s="15"/>
      <c r="Z27" s="50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</row>
    <row r="28" spans="1:45" s="369" customFormat="1" ht="24" customHeight="1" x14ac:dyDescent="0.35">
      <c r="A28" s="119"/>
      <c r="B28" s="366" t="s">
        <v>73</v>
      </c>
      <c r="C28" s="367"/>
      <c r="D28" s="634">
        <f>SUM(D29:D36)</f>
        <v>22747</v>
      </c>
      <c r="E28" s="633">
        <f t="shared" ref="E28:L28" si="7">SUM(E29:E36)</f>
        <v>5912</v>
      </c>
      <c r="F28" s="633">
        <f t="shared" si="7"/>
        <v>3401</v>
      </c>
      <c r="G28" s="633">
        <f t="shared" si="7"/>
        <v>2572</v>
      </c>
      <c r="H28" s="633">
        <f t="shared" si="7"/>
        <v>952</v>
      </c>
      <c r="I28" s="633">
        <f t="shared" si="7"/>
        <v>499</v>
      </c>
      <c r="J28" s="633">
        <f t="shared" si="7"/>
        <v>179</v>
      </c>
      <c r="K28" s="633">
        <f t="shared" si="7"/>
        <v>51</v>
      </c>
      <c r="L28" s="633">
        <f t="shared" si="7"/>
        <v>14</v>
      </c>
      <c r="M28" s="635">
        <f t="shared" si="1"/>
        <v>36327</v>
      </c>
      <c r="N28" s="368"/>
      <c r="O28" s="505"/>
      <c r="P28" s="506"/>
      <c r="Q28" s="506"/>
      <c r="R28" s="506"/>
      <c r="S28" s="506"/>
      <c r="T28" s="506"/>
      <c r="U28" s="506"/>
      <c r="V28" s="506"/>
      <c r="W28" s="506"/>
      <c r="X28" s="506"/>
      <c r="Y28" s="15"/>
      <c r="Z28" s="505"/>
      <c r="AA28" s="15"/>
      <c r="AB28" s="15"/>
      <c r="AC28" s="15"/>
      <c r="AD28" s="15"/>
      <c r="AE28" s="15"/>
      <c r="AF28" s="15"/>
      <c r="AG28" s="15"/>
      <c r="AH28" s="15"/>
      <c r="AI28" s="15"/>
      <c r="AJ28" s="507"/>
      <c r="AK28" s="507"/>
      <c r="AL28" s="507"/>
      <c r="AM28" s="507"/>
      <c r="AN28" s="507"/>
      <c r="AO28" s="507"/>
      <c r="AP28" s="507"/>
      <c r="AQ28" s="507"/>
      <c r="AR28" s="507"/>
      <c r="AS28" s="507"/>
    </row>
    <row r="29" spans="1:45" s="1" customFormat="1" ht="18" customHeight="1" x14ac:dyDescent="0.35">
      <c r="A29" s="122"/>
      <c r="B29" s="123"/>
      <c r="C29" s="361" t="s">
        <v>74</v>
      </c>
      <c r="D29" s="653">
        <v>5795</v>
      </c>
      <c r="E29" s="631">
        <v>1520</v>
      </c>
      <c r="F29" s="631">
        <v>845</v>
      </c>
      <c r="G29" s="631">
        <v>581</v>
      </c>
      <c r="H29" s="631">
        <v>211</v>
      </c>
      <c r="I29" s="631">
        <v>111</v>
      </c>
      <c r="J29" s="631">
        <v>43</v>
      </c>
      <c r="K29" s="631">
        <v>13</v>
      </c>
      <c r="L29" s="631">
        <v>5</v>
      </c>
      <c r="M29" s="632">
        <f t="shared" si="1"/>
        <v>9124</v>
      </c>
      <c r="N29" s="2"/>
      <c r="O29" s="505"/>
      <c r="P29" s="506"/>
      <c r="Q29" s="506"/>
      <c r="R29" s="506"/>
      <c r="S29" s="506"/>
      <c r="T29" s="506"/>
      <c r="U29" s="506"/>
      <c r="V29" s="506"/>
      <c r="W29" s="506"/>
      <c r="X29" s="506"/>
      <c r="Y29" s="507"/>
      <c r="Z29" s="50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</row>
    <row r="30" spans="1:45" s="1" customFormat="1" ht="18" customHeight="1" x14ac:dyDescent="0.35">
      <c r="A30" s="122"/>
      <c r="B30" s="123"/>
      <c r="C30" s="361" t="s">
        <v>75</v>
      </c>
      <c r="D30" s="653">
        <v>949</v>
      </c>
      <c r="E30" s="631">
        <v>195</v>
      </c>
      <c r="F30" s="631">
        <v>146</v>
      </c>
      <c r="G30" s="631">
        <v>99</v>
      </c>
      <c r="H30" s="631">
        <v>28</v>
      </c>
      <c r="I30" s="631">
        <v>15</v>
      </c>
      <c r="J30" s="631">
        <v>2</v>
      </c>
      <c r="K30" s="631">
        <v>1</v>
      </c>
      <c r="L30" s="631">
        <v>0</v>
      </c>
      <c r="M30" s="632">
        <f t="shared" si="1"/>
        <v>1435</v>
      </c>
      <c r="N30" s="2"/>
      <c r="O30" s="505"/>
      <c r="P30" s="506"/>
      <c r="Q30" s="506"/>
      <c r="R30" s="506"/>
      <c r="S30" s="506"/>
      <c r="T30" s="506"/>
      <c r="U30" s="506"/>
      <c r="V30" s="506"/>
      <c r="W30" s="506"/>
      <c r="X30" s="506"/>
      <c r="Y30" s="15"/>
      <c r="Z30" s="50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</row>
    <row r="31" spans="1:45" s="1" customFormat="1" ht="18" x14ac:dyDescent="0.35">
      <c r="A31" s="122"/>
      <c r="B31" s="123"/>
      <c r="C31" s="361" t="s">
        <v>76</v>
      </c>
      <c r="D31" s="653">
        <v>1874</v>
      </c>
      <c r="E31" s="631">
        <v>461</v>
      </c>
      <c r="F31" s="631">
        <v>295</v>
      </c>
      <c r="G31" s="631">
        <v>202</v>
      </c>
      <c r="H31" s="631">
        <v>79</v>
      </c>
      <c r="I31" s="631">
        <v>50</v>
      </c>
      <c r="J31" s="631">
        <v>9</v>
      </c>
      <c r="K31" s="631">
        <v>7</v>
      </c>
      <c r="L31" s="631">
        <v>1</v>
      </c>
      <c r="M31" s="632">
        <f t="shared" si="1"/>
        <v>2978</v>
      </c>
      <c r="N31" s="2"/>
      <c r="O31" s="505"/>
      <c r="P31" s="506"/>
      <c r="Q31" s="506"/>
      <c r="R31" s="506"/>
      <c r="S31" s="506"/>
      <c r="T31" s="506"/>
      <c r="U31" s="506"/>
      <c r="V31" s="506"/>
      <c r="W31" s="506"/>
      <c r="X31" s="506"/>
      <c r="Y31" s="15"/>
      <c r="Z31" s="50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</row>
    <row r="32" spans="1:45" s="1" customFormat="1" ht="18" customHeight="1" x14ac:dyDescent="0.35">
      <c r="A32" s="122"/>
      <c r="B32" s="123"/>
      <c r="C32" s="361" t="s">
        <v>77</v>
      </c>
      <c r="D32" s="653">
        <v>5250</v>
      </c>
      <c r="E32" s="631">
        <v>1403</v>
      </c>
      <c r="F32" s="631">
        <v>844</v>
      </c>
      <c r="G32" s="631">
        <v>750</v>
      </c>
      <c r="H32" s="631">
        <v>295</v>
      </c>
      <c r="I32" s="631">
        <v>135</v>
      </c>
      <c r="J32" s="631">
        <v>52</v>
      </c>
      <c r="K32" s="631">
        <v>15</v>
      </c>
      <c r="L32" s="631">
        <v>4</v>
      </c>
      <c r="M32" s="632">
        <f t="shared" si="1"/>
        <v>8748</v>
      </c>
      <c r="N32" s="2"/>
      <c r="O32" s="505"/>
      <c r="P32" s="506"/>
      <c r="Q32" s="506"/>
      <c r="R32" s="506"/>
      <c r="S32" s="506"/>
      <c r="T32" s="506"/>
      <c r="U32" s="506"/>
      <c r="V32" s="506"/>
      <c r="W32" s="506"/>
      <c r="X32" s="506"/>
      <c r="Y32" s="15"/>
      <c r="Z32" s="50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</row>
    <row r="33" spans="1:45" s="1" customFormat="1" ht="18" customHeight="1" x14ac:dyDescent="0.35">
      <c r="A33" s="122"/>
      <c r="B33" s="123"/>
      <c r="C33" s="361" t="s">
        <v>78</v>
      </c>
      <c r="D33" s="653">
        <v>2587</v>
      </c>
      <c r="E33" s="631">
        <v>673</v>
      </c>
      <c r="F33" s="631">
        <v>361</v>
      </c>
      <c r="G33" s="631">
        <v>240</v>
      </c>
      <c r="H33" s="631">
        <v>74</v>
      </c>
      <c r="I33" s="631">
        <v>52</v>
      </c>
      <c r="J33" s="631">
        <v>18</v>
      </c>
      <c r="K33" s="631">
        <v>0</v>
      </c>
      <c r="L33" s="631">
        <v>2</v>
      </c>
      <c r="M33" s="632">
        <f t="shared" si="1"/>
        <v>4007</v>
      </c>
      <c r="N33" s="2"/>
      <c r="O33" s="505"/>
      <c r="P33" s="506"/>
      <c r="Q33" s="506"/>
      <c r="R33" s="506"/>
      <c r="S33" s="506"/>
      <c r="T33" s="506"/>
      <c r="U33" s="506"/>
      <c r="V33" s="506"/>
      <c r="W33" s="506"/>
      <c r="X33" s="506"/>
      <c r="Y33" s="15"/>
      <c r="Z33" s="50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</row>
    <row r="34" spans="1:45" s="1" customFormat="1" ht="18" customHeight="1" x14ac:dyDescent="0.35">
      <c r="A34" s="122"/>
      <c r="B34" s="123"/>
      <c r="C34" s="361" t="s">
        <v>79</v>
      </c>
      <c r="D34" s="653">
        <v>2943</v>
      </c>
      <c r="E34" s="631">
        <v>834</v>
      </c>
      <c r="F34" s="631">
        <v>463</v>
      </c>
      <c r="G34" s="631">
        <v>386</v>
      </c>
      <c r="H34" s="631">
        <v>152</v>
      </c>
      <c r="I34" s="631">
        <v>82</v>
      </c>
      <c r="J34" s="631">
        <v>28</v>
      </c>
      <c r="K34" s="631">
        <v>10</v>
      </c>
      <c r="L34" s="631">
        <v>2</v>
      </c>
      <c r="M34" s="632">
        <f t="shared" si="1"/>
        <v>4900</v>
      </c>
      <c r="N34" s="2"/>
      <c r="O34" s="505"/>
      <c r="P34" s="506"/>
      <c r="Q34" s="506"/>
      <c r="R34" s="506"/>
      <c r="S34" s="506"/>
      <c r="T34" s="506"/>
      <c r="U34" s="506"/>
      <c r="V34" s="506"/>
      <c r="W34" s="506"/>
      <c r="X34" s="506"/>
      <c r="Y34" s="15"/>
      <c r="Z34" s="50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</row>
    <row r="35" spans="1:45" s="15" customFormat="1" ht="18" customHeight="1" x14ac:dyDescent="0.35">
      <c r="A35" s="122"/>
      <c r="B35" s="123"/>
      <c r="C35" s="361" t="s">
        <v>80</v>
      </c>
      <c r="D35" s="653">
        <v>1940</v>
      </c>
      <c r="E35" s="631">
        <v>469</v>
      </c>
      <c r="F35" s="631">
        <v>280</v>
      </c>
      <c r="G35" s="631">
        <v>208</v>
      </c>
      <c r="H35" s="631">
        <v>71</v>
      </c>
      <c r="I35" s="631">
        <v>25</v>
      </c>
      <c r="J35" s="631">
        <v>21</v>
      </c>
      <c r="K35" s="631">
        <v>3</v>
      </c>
      <c r="L35" s="631">
        <v>0</v>
      </c>
      <c r="M35" s="632">
        <f t="shared" si="1"/>
        <v>3017</v>
      </c>
      <c r="N35" s="371"/>
      <c r="O35" s="505"/>
      <c r="P35" s="506"/>
      <c r="Q35" s="506"/>
      <c r="R35" s="506"/>
      <c r="S35" s="506"/>
      <c r="T35" s="506"/>
      <c r="U35" s="506"/>
      <c r="V35" s="506"/>
      <c r="W35" s="506"/>
      <c r="X35" s="506"/>
      <c r="Z35" s="505"/>
    </row>
    <row r="36" spans="1:45" s="15" customFormat="1" ht="18" customHeight="1" x14ac:dyDescent="0.35">
      <c r="A36" s="122"/>
      <c r="B36" s="123"/>
      <c r="C36" s="361" t="s">
        <v>81</v>
      </c>
      <c r="D36" s="653">
        <v>1409</v>
      </c>
      <c r="E36" s="631">
        <v>357</v>
      </c>
      <c r="F36" s="631">
        <v>167</v>
      </c>
      <c r="G36" s="631">
        <v>106</v>
      </c>
      <c r="H36" s="631">
        <v>42</v>
      </c>
      <c r="I36" s="631">
        <v>29</v>
      </c>
      <c r="J36" s="631">
        <v>6</v>
      </c>
      <c r="K36" s="631">
        <v>2</v>
      </c>
      <c r="L36" s="631">
        <v>0</v>
      </c>
      <c r="M36" s="632">
        <f t="shared" si="1"/>
        <v>2118</v>
      </c>
      <c r="N36" s="371"/>
      <c r="O36" s="505"/>
      <c r="P36" s="506"/>
      <c r="Q36" s="506"/>
      <c r="R36" s="506"/>
      <c r="S36" s="506"/>
      <c r="T36" s="506"/>
      <c r="U36" s="506"/>
      <c r="V36" s="506"/>
      <c r="W36" s="506"/>
      <c r="X36" s="506"/>
      <c r="Z36" s="505"/>
    </row>
    <row r="37" spans="1:45" s="15" customFormat="1" ht="42" customHeight="1" x14ac:dyDescent="0.35">
      <c r="A37" s="122"/>
      <c r="B37" s="811" t="s">
        <v>279</v>
      </c>
      <c r="C37" s="812"/>
      <c r="D37" s="634">
        <v>2499</v>
      </c>
      <c r="E37" s="633">
        <v>139</v>
      </c>
      <c r="F37" s="633">
        <v>31</v>
      </c>
      <c r="G37" s="633">
        <v>10</v>
      </c>
      <c r="H37" s="633">
        <v>4</v>
      </c>
      <c r="I37" s="633">
        <v>0</v>
      </c>
      <c r="J37" s="633">
        <v>0</v>
      </c>
      <c r="K37" s="633">
        <v>0</v>
      </c>
      <c r="L37" s="633">
        <v>0</v>
      </c>
      <c r="M37" s="635">
        <f>SUM(D37:L37)</f>
        <v>2683</v>
      </c>
      <c r="N37" s="519"/>
      <c r="O37" s="505"/>
      <c r="P37" s="506"/>
      <c r="Q37" s="506"/>
      <c r="R37" s="506"/>
      <c r="S37" s="506"/>
      <c r="T37" s="506"/>
      <c r="U37" s="506"/>
      <c r="V37" s="506"/>
      <c r="W37" s="506"/>
      <c r="X37" s="506"/>
      <c r="Z37" s="505"/>
    </row>
    <row r="38" spans="1:45" s="362" customFormat="1" ht="33" customHeight="1" x14ac:dyDescent="0.35">
      <c r="A38" s="744" t="s">
        <v>296</v>
      </c>
      <c r="B38" s="813"/>
      <c r="C38" s="745"/>
      <c r="D38" s="638">
        <f t="shared" ref="D38:M38" si="8">D39+D41+D49+D54+D60+D64</f>
        <v>55876</v>
      </c>
      <c r="E38" s="638">
        <f t="shared" si="8"/>
        <v>14468</v>
      </c>
      <c r="F38" s="638">
        <f t="shared" si="8"/>
        <v>8805</v>
      </c>
      <c r="G38" s="638">
        <f t="shared" si="8"/>
        <v>6488</v>
      </c>
      <c r="H38" s="638">
        <f t="shared" si="8"/>
        <v>2231</v>
      </c>
      <c r="I38" s="638">
        <f t="shared" si="8"/>
        <v>1204</v>
      </c>
      <c r="J38" s="638">
        <f t="shared" si="8"/>
        <v>457</v>
      </c>
      <c r="K38" s="638">
        <f t="shared" si="8"/>
        <v>108</v>
      </c>
      <c r="L38" s="638">
        <f t="shared" si="8"/>
        <v>46</v>
      </c>
      <c r="M38" s="630">
        <f t="shared" si="8"/>
        <v>89683</v>
      </c>
      <c r="O38" s="505"/>
      <c r="P38" s="506"/>
      <c r="Q38" s="506"/>
      <c r="R38" s="506"/>
      <c r="S38" s="506"/>
      <c r="T38" s="506"/>
      <c r="U38" s="506"/>
      <c r="V38" s="506"/>
      <c r="W38" s="506"/>
      <c r="X38" s="506"/>
      <c r="Y38" s="15"/>
      <c r="Z38" s="505"/>
      <c r="AA38" s="15"/>
      <c r="AB38" s="15"/>
      <c r="AC38" s="15"/>
      <c r="AD38" s="15"/>
      <c r="AE38" s="15"/>
      <c r="AF38" s="15"/>
      <c r="AG38" s="15"/>
      <c r="AH38" s="15"/>
      <c r="AI38" s="15"/>
    </row>
    <row r="39" spans="1:45" s="369" customFormat="1" ht="24" customHeight="1" x14ac:dyDescent="0.35">
      <c r="A39" s="119"/>
      <c r="B39" s="366" t="s">
        <v>82</v>
      </c>
      <c r="C39" s="367"/>
      <c r="D39" s="634">
        <f>D40</f>
        <v>7571</v>
      </c>
      <c r="E39" s="633">
        <f t="shared" ref="E39:L39" si="9">E40</f>
        <v>1838</v>
      </c>
      <c r="F39" s="633">
        <f t="shared" si="9"/>
        <v>1164</v>
      </c>
      <c r="G39" s="633">
        <f t="shared" si="9"/>
        <v>761</v>
      </c>
      <c r="H39" s="633">
        <f t="shared" si="9"/>
        <v>267</v>
      </c>
      <c r="I39" s="633">
        <f t="shared" si="9"/>
        <v>140</v>
      </c>
      <c r="J39" s="633">
        <f t="shared" si="9"/>
        <v>38</v>
      </c>
      <c r="K39" s="633">
        <f t="shared" si="9"/>
        <v>12</v>
      </c>
      <c r="L39" s="633">
        <f t="shared" si="9"/>
        <v>7</v>
      </c>
      <c r="M39" s="635">
        <f t="shared" si="1"/>
        <v>11798</v>
      </c>
      <c r="N39" s="368"/>
      <c r="O39" s="507"/>
      <c r="P39" s="507"/>
      <c r="Q39" s="507"/>
      <c r="R39" s="507"/>
      <c r="S39" s="507"/>
      <c r="T39" s="507"/>
      <c r="U39" s="507"/>
      <c r="V39" s="507"/>
      <c r="W39" s="507"/>
      <c r="X39" s="507"/>
      <c r="Y39" s="507"/>
      <c r="Z39" s="507"/>
      <c r="AA39" s="507"/>
      <c r="AB39" s="507"/>
      <c r="AC39" s="507"/>
      <c r="AD39" s="507"/>
      <c r="AE39" s="507"/>
      <c r="AF39" s="507"/>
      <c r="AG39" s="507"/>
      <c r="AH39" s="507"/>
      <c r="AI39" s="507"/>
      <c r="AJ39" s="507"/>
      <c r="AK39" s="507"/>
      <c r="AL39" s="507"/>
      <c r="AM39" s="507"/>
      <c r="AN39" s="507"/>
      <c r="AO39" s="507"/>
      <c r="AP39" s="507"/>
      <c r="AQ39" s="507"/>
      <c r="AR39" s="507"/>
      <c r="AS39" s="507"/>
    </row>
    <row r="40" spans="1:45" s="1" customFormat="1" ht="18" customHeight="1" x14ac:dyDescent="0.35">
      <c r="A40" s="122"/>
      <c r="B40" s="123"/>
      <c r="C40" s="361" t="s">
        <v>83</v>
      </c>
      <c r="D40" s="653">
        <v>7571</v>
      </c>
      <c r="E40" s="631">
        <v>1838</v>
      </c>
      <c r="F40" s="631">
        <v>1164</v>
      </c>
      <c r="G40" s="631">
        <v>761</v>
      </c>
      <c r="H40" s="631">
        <v>267</v>
      </c>
      <c r="I40" s="631">
        <v>140</v>
      </c>
      <c r="J40" s="631">
        <v>38</v>
      </c>
      <c r="K40" s="631">
        <v>12</v>
      </c>
      <c r="L40" s="631">
        <v>7</v>
      </c>
      <c r="M40" s="632">
        <f t="shared" si="1"/>
        <v>11798</v>
      </c>
      <c r="N40" s="2"/>
      <c r="O40" s="505"/>
      <c r="P40" s="506"/>
      <c r="Q40" s="506"/>
      <c r="R40" s="506"/>
      <c r="S40" s="506"/>
      <c r="T40" s="506"/>
      <c r="U40" s="506"/>
      <c r="V40" s="506"/>
      <c r="W40" s="506"/>
      <c r="X40" s="506"/>
      <c r="Y40" s="507"/>
      <c r="Z40" s="50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</row>
    <row r="41" spans="1:45" s="369" customFormat="1" ht="24" customHeight="1" x14ac:dyDescent="0.35">
      <c r="A41" s="119"/>
      <c r="B41" s="366" t="s">
        <v>84</v>
      </c>
      <c r="C41" s="367"/>
      <c r="D41" s="634">
        <f>SUM(D42:D48)</f>
        <v>17650</v>
      </c>
      <c r="E41" s="633">
        <f t="shared" ref="E41:L41" si="10">SUM(E42:E48)</f>
        <v>4560</v>
      </c>
      <c r="F41" s="633">
        <f t="shared" si="10"/>
        <v>2846</v>
      </c>
      <c r="G41" s="633">
        <f t="shared" si="10"/>
        <v>2254</v>
      </c>
      <c r="H41" s="633">
        <f t="shared" si="10"/>
        <v>767</v>
      </c>
      <c r="I41" s="633">
        <f t="shared" si="10"/>
        <v>455</v>
      </c>
      <c r="J41" s="633">
        <f t="shared" si="10"/>
        <v>185</v>
      </c>
      <c r="K41" s="633">
        <f t="shared" si="10"/>
        <v>41</v>
      </c>
      <c r="L41" s="633">
        <f t="shared" si="10"/>
        <v>17</v>
      </c>
      <c r="M41" s="635">
        <f t="shared" si="1"/>
        <v>28775</v>
      </c>
      <c r="N41" s="368"/>
      <c r="O41" s="505"/>
      <c r="P41" s="506"/>
      <c r="Q41" s="506"/>
      <c r="R41" s="506"/>
      <c r="S41" s="506"/>
      <c r="T41" s="506"/>
      <c r="U41" s="506"/>
      <c r="V41" s="506"/>
      <c r="W41" s="506"/>
      <c r="X41" s="506"/>
      <c r="Y41" s="15"/>
      <c r="Z41" s="505"/>
      <c r="AA41" s="15"/>
      <c r="AB41" s="15"/>
      <c r="AC41" s="15"/>
      <c r="AD41" s="15"/>
      <c r="AE41" s="15"/>
      <c r="AF41" s="15"/>
      <c r="AG41" s="15"/>
      <c r="AH41" s="15"/>
      <c r="AI41" s="15"/>
      <c r="AJ41" s="507"/>
      <c r="AK41" s="507"/>
      <c r="AL41" s="507"/>
      <c r="AM41" s="507"/>
      <c r="AN41" s="507"/>
      <c r="AO41" s="507"/>
      <c r="AP41" s="507"/>
      <c r="AQ41" s="507"/>
      <c r="AR41" s="507"/>
      <c r="AS41" s="507"/>
    </row>
    <row r="42" spans="1:45" s="1" customFormat="1" ht="18" customHeight="1" x14ac:dyDescent="0.35">
      <c r="A42" s="122"/>
      <c r="B42" s="123"/>
      <c r="C42" s="361" t="s">
        <v>85</v>
      </c>
      <c r="D42" s="653">
        <v>1689</v>
      </c>
      <c r="E42" s="631">
        <v>392</v>
      </c>
      <c r="F42" s="631">
        <v>226</v>
      </c>
      <c r="G42" s="631">
        <v>169</v>
      </c>
      <c r="H42" s="631">
        <v>68</v>
      </c>
      <c r="I42" s="631">
        <v>32</v>
      </c>
      <c r="J42" s="631">
        <v>8</v>
      </c>
      <c r="K42" s="631">
        <v>5</v>
      </c>
      <c r="L42" s="631">
        <v>1</v>
      </c>
      <c r="M42" s="632">
        <f t="shared" si="1"/>
        <v>2590</v>
      </c>
      <c r="N42" s="2"/>
      <c r="O42" s="505"/>
      <c r="P42" s="506"/>
      <c r="Q42" s="506"/>
      <c r="R42" s="506"/>
      <c r="S42" s="506"/>
      <c r="T42" s="506"/>
      <c r="U42" s="506"/>
      <c r="V42" s="506"/>
      <c r="W42" s="506"/>
      <c r="X42" s="506"/>
      <c r="Y42" s="507"/>
      <c r="Z42" s="50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</row>
    <row r="43" spans="1:45" s="1" customFormat="1" ht="18" customHeight="1" x14ac:dyDescent="0.35">
      <c r="A43" s="122"/>
      <c r="B43" s="123"/>
      <c r="C43" s="361" t="s">
        <v>86</v>
      </c>
      <c r="D43" s="653">
        <v>5010</v>
      </c>
      <c r="E43" s="631">
        <v>1289</v>
      </c>
      <c r="F43" s="631">
        <v>801</v>
      </c>
      <c r="G43" s="631">
        <v>708</v>
      </c>
      <c r="H43" s="631">
        <v>209</v>
      </c>
      <c r="I43" s="631">
        <v>125</v>
      </c>
      <c r="J43" s="631">
        <v>61</v>
      </c>
      <c r="K43" s="631">
        <v>16</v>
      </c>
      <c r="L43" s="631">
        <v>10</v>
      </c>
      <c r="M43" s="632">
        <f t="shared" si="1"/>
        <v>8229</v>
      </c>
      <c r="N43" s="2"/>
      <c r="O43" s="505"/>
      <c r="P43" s="506"/>
      <c r="Q43" s="506"/>
      <c r="R43" s="506"/>
      <c r="S43" s="506"/>
      <c r="T43" s="506"/>
      <c r="U43" s="506"/>
      <c r="V43" s="506"/>
      <c r="W43" s="506"/>
      <c r="X43" s="506"/>
      <c r="Y43" s="15"/>
      <c r="Z43" s="50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</row>
    <row r="44" spans="1:45" s="1" customFormat="1" ht="18" customHeight="1" x14ac:dyDescent="0.35">
      <c r="A44" s="122"/>
      <c r="B44" s="123"/>
      <c r="C44" s="361" t="s">
        <v>87</v>
      </c>
      <c r="D44" s="653">
        <v>3250</v>
      </c>
      <c r="E44" s="631">
        <v>855</v>
      </c>
      <c r="F44" s="631">
        <v>537</v>
      </c>
      <c r="G44" s="631">
        <v>407</v>
      </c>
      <c r="H44" s="631">
        <v>172</v>
      </c>
      <c r="I44" s="631">
        <v>83</v>
      </c>
      <c r="J44" s="631">
        <v>47</v>
      </c>
      <c r="K44" s="631">
        <v>11</v>
      </c>
      <c r="L44" s="631">
        <v>1</v>
      </c>
      <c r="M44" s="632">
        <f t="shared" si="1"/>
        <v>5363</v>
      </c>
      <c r="N44" s="2"/>
      <c r="O44" s="505"/>
      <c r="P44" s="506"/>
      <c r="Q44" s="506"/>
      <c r="R44" s="506"/>
      <c r="S44" s="506"/>
      <c r="T44" s="506"/>
      <c r="U44" s="506"/>
      <c r="V44" s="506"/>
      <c r="W44" s="506"/>
      <c r="X44" s="506"/>
      <c r="Y44" s="15"/>
      <c r="Z44" s="50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</row>
    <row r="45" spans="1:45" s="1" customFormat="1" ht="18" customHeight="1" x14ac:dyDescent="0.35">
      <c r="A45" s="122"/>
      <c r="B45" s="123"/>
      <c r="C45" s="361" t="s">
        <v>88</v>
      </c>
      <c r="D45" s="653">
        <v>1302</v>
      </c>
      <c r="E45" s="631">
        <v>279</v>
      </c>
      <c r="F45" s="631">
        <v>198</v>
      </c>
      <c r="G45" s="631">
        <v>146</v>
      </c>
      <c r="H45" s="631">
        <v>45</v>
      </c>
      <c r="I45" s="631">
        <v>40</v>
      </c>
      <c r="J45" s="631">
        <v>14</v>
      </c>
      <c r="K45" s="631">
        <v>1</v>
      </c>
      <c r="L45" s="631">
        <v>0</v>
      </c>
      <c r="M45" s="632">
        <f t="shared" si="1"/>
        <v>2025</v>
      </c>
      <c r="N45" s="2"/>
      <c r="O45" s="505"/>
      <c r="P45" s="506"/>
      <c r="Q45" s="506"/>
      <c r="R45" s="506"/>
      <c r="S45" s="506"/>
      <c r="T45" s="506"/>
      <c r="U45" s="506"/>
      <c r="V45" s="506"/>
      <c r="W45" s="506"/>
      <c r="X45" s="506"/>
      <c r="Y45" s="15"/>
      <c r="Z45" s="50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</row>
    <row r="46" spans="1:45" s="1" customFormat="1" ht="18" customHeight="1" x14ac:dyDescent="0.35">
      <c r="A46" s="122"/>
      <c r="B46" s="123"/>
      <c r="C46" s="361" t="s">
        <v>89</v>
      </c>
      <c r="D46" s="653">
        <v>1356</v>
      </c>
      <c r="E46" s="631">
        <v>292</v>
      </c>
      <c r="F46" s="631">
        <v>179</v>
      </c>
      <c r="G46" s="631">
        <v>129</v>
      </c>
      <c r="H46" s="631">
        <v>51</v>
      </c>
      <c r="I46" s="631">
        <v>12</v>
      </c>
      <c r="J46" s="631">
        <v>9</v>
      </c>
      <c r="K46" s="631">
        <v>2</v>
      </c>
      <c r="L46" s="631">
        <v>0</v>
      </c>
      <c r="M46" s="632">
        <f t="shared" si="1"/>
        <v>2030</v>
      </c>
      <c r="N46" s="2"/>
      <c r="O46" s="505"/>
      <c r="P46" s="506"/>
      <c r="Q46" s="506"/>
      <c r="R46" s="506"/>
      <c r="S46" s="506"/>
      <c r="T46" s="506"/>
      <c r="U46" s="506"/>
      <c r="V46" s="506"/>
      <c r="W46" s="506"/>
      <c r="X46" s="506"/>
      <c r="Y46" s="15"/>
      <c r="Z46" s="50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</row>
    <row r="47" spans="1:45" s="1" customFormat="1" ht="18" customHeight="1" x14ac:dyDescent="0.35">
      <c r="A47" s="122"/>
      <c r="B47" s="123"/>
      <c r="C47" s="361" t="s">
        <v>299</v>
      </c>
      <c r="D47" s="653">
        <v>3371</v>
      </c>
      <c r="E47" s="631">
        <v>1009</v>
      </c>
      <c r="F47" s="631">
        <v>666</v>
      </c>
      <c r="G47" s="631">
        <v>498</v>
      </c>
      <c r="H47" s="631">
        <v>166</v>
      </c>
      <c r="I47" s="631">
        <v>115</v>
      </c>
      <c r="J47" s="631">
        <v>32</v>
      </c>
      <c r="K47" s="631">
        <v>4</v>
      </c>
      <c r="L47" s="631">
        <v>3</v>
      </c>
      <c r="M47" s="632">
        <f t="shared" si="1"/>
        <v>5864</v>
      </c>
      <c r="N47" s="2"/>
      <c r="O47" s="505"/>
      <c r="P47" s="506"/>
      <c r="Q47" s="506"/>
      <c r="R47" s="506"/>
      <c r="S47" s="506"/>
      <c r="T47" s="506"/>
      <c r="U47" s="506"/>
      <c r="V47" s="506"/>
      <c r="W47" s="506"/>
      <c r="X47" s="506"/>
      <c r="Y47" s="15"/>
      <c r="Z47" s="50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</row>
    <row r="48" spans="1:45" s="1" customFormat="1" ht="18" customHeight="1" x14ac:dyDescent="0.35">
      <c r="A48" s="122"/>
      <c r="B48" s="123"/>
      <c r="C48" s="361" t="s">
        <v>300</v>
      </c>
      <c r="D48" s="653">
        <v>1672</v>
      </c>
      <c r="E48" s="631">
        <v>444</v>
      </c>
      <c r="F48" s="631">
        <v>239</v>
      </c>
      <c r="G48" s="631">
        <v>197</v>
      </c>
      <c r="H48" s="631">
        <v>56</v>
      </c>
      <c r="I48" s="631">
        <v>48</v>
      </c>
      <c r="J48" s="631">
        <v>14</v>
      </c>
      <c r="K48" s="631">
        <v>2</v>
      </c>
      <c r="L48" s="631">
        <v>2</v>
      </c>
      <c r="M48" s="632">
        <f t="shared" si="1"/>
        <v>2674</v>
      </c>
      <c r="N48" s="2"/>
      <c r="O48" s="505"/>
      <c r="P48" s="506"/>
      <c r="Q48" s="506"/>
      <c r="R48" s="506"/>
      <c r="S48" s="506"/>
      <c r="T48" s="506"/>
      <c r="U48" s="506"/>
      <c r="V48" s="506"/>
      <c r="W48" s="506"/>
      <c r="X48" s="506"/>
      <c r="Y48" s="15"/>
      <c r="Z48" s="50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</row>
    <row r="49" spans="1:45" s="369" customFormat="1" ht="24" customHeight="1" x14ac:dyDescent="0.35">
      <c r="A49" s="119"/>
      <c r="B49" s="366" t="s">
        <v>90</v>
      </c>
      <c r="C49" s="372"/>
      <c r="D49" s="634">
        <f t="shared" ref="D49:L49" si="11">D50+D51+D52+D53</f>
        <v>17323</v>
      </c>
      <c r="E49" s="633">
        <f t="shared" si="11"/>
        <v>4618</v>
      </c>
      <c r="F49" s="633">
        <f t="shared" si="11"/>
        <v>2743</v>
      </c>
      <c r="G49" s="633">
        <f t="shared" si="11"/>
        <v>2060</v>
      </c>
      <c r="H49" s="633">
        <f t="shared" si="11"/>
        <v>712</v>
      </c>
      <c r="I49" s="633">
        <f t="shared" si="11"/>
        <v>364</v>
      </c>
      <c r="J49" s="633">
        <f t="shared" si="11"/>
        <v>145</v>
      </c>
      <c r="K49" s="633">
        <f t="shared" si="11"/>
        <v>32</v>
      </c>
      <c r="L49" s="633">
        <f t="shared" si="11"/>
        <v>14</v>
      </c>
      <c r="M49" s="635">
        <f t="shared" si="1"/>
        <v>28011</v>
      </c>
      <c r="N49" s="373"/>
      <c r="O49" s="507"/>
      <c r="P49" s="507"/>
      <c r="Q49" s="507"/>
      <c r="R49" s="507"/>
      <c r="S49" s="507"/>
      <c r="T49" s="507"/>
      <c r="U49" s="507"/>
      <c r="V49" s="507"/>
      <c r="W49" s="507"/>
      <c r="X49" s="507"/>
      <c r="Y49" s="507"/>
      <c r="Z49" s="507"/>
      <c r="AA49" s="507"/>
      <c r="AB49" s="507"/>
      <c r="AC49" s="507"/>
      <c r="AD49" s="507"/>
      <c r="AE49" s="507"/>
      <c r="AF49" s="507"/>
      <c r="AG49" s="507"/>
      <c r="AH49" s="507"/>
      <c r="AI49" s="507"/>
      <c r="AJ49" s="507"/>
      <c r="AK49" s="507"/>
      <c r="AL49" s="507"/>
      <c r="AM49" s="507"/>
      <c r="AN49" s="507"/>
      <c r="AO49" s="507"/>
      <c r="AP49" s="507"/>
      <c r="AQ49" s="507"/>
      <c r="AR49" s="507"/>
      <c r="AS49" s="507"/>
    </row>
    <row r="50" spans="1:45" s="1" customFormat="1" ht="18" x14ac:dyDescent="0.3">
      <c r="A50" s="122"/>
      <c r="B50" s="123"/>
      <c r="C50" s="370" t="s">
        <v>91</v>
      </c>
      <c r="D50" s="653">
        <v>1649</v>
      </c>
      <c r="E50" s="631">
        <v>430</v>
      </c>
      <c r="F50" s="631">
        <v>261</v>
      </c>
      <c r="G50" s="631">
        <v>199</v>
      </c>
      <c r="H50" s="631">
        <v>70</v>
      </c>
      <c r="I50" s="631">
        <v>28</v>
      </c>
      <c r="J50" s="631">
        <v>9</v>
      </c>
      <c r="K50" s="631">
        <v>4</v>
      </c>
      <c r="L50" s="631">
        <v>0</v>
      </c>
      <c r="M50" s="632">
        <f t="shared" si="1"/>
        <v>2650</v>
      </c>
      <c r="N50" s="22"/>
      <c r="O50" s="505"/>
      <c r="P50" s="506"/>
      <c r="Q50" s="506"/>
      <c r="R50" s="506"/>
      <c r="S50" s="506"/>
      <c r="T50" s="506"/>
      <c r="U50" s="506"/>
      <c r="V50" s="506"/>
      <c r="W50" s="506"/>
      <c r="X50" s="506"/>
      <c r="Y50" s="508"/>
      <c r="Z50" s="50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</row>
    <row r="51" spans="1:45" s="1" customFormat="1" ht="18" x14ac:dyDescent="0.3">
      <c r="A51" s="122"/>
      <c r="B51" s="123"/>
      <c r="C51" s="370" t="s">
        <v>90</v>
      </c>
      <c r="D51" s="653">
        <v>9357</v>
      </c>
      <c r="E51" s="631">
        <v>2643</v>
      </c>
      <c r="F51" s="631">
        <v>1590</v>
      </c>
      <c r="G51" s="631">
        <v>1220</v>
      </c>
      <c r="H51" s="631">
        <v>402</v>
      </c>
      <c r="I51" s="631">
        <v>233</v>
      </c>
      <c r="J51" s="631">
        <v>100</v>
      </c>
      <c r="K51" s="631">
        <v>21</v>
      </c>
      <c r="L51" s="631">
        <v>13</v>
      </c>
      <c r="M51" s="632">
        <f t="shared" si="1"/>
        <v>15579</v>
      </c>
      <c r="N51" s="22"/>
      <c r="O51" s="505"/>
      <c r="P51" s="506"/>
      <c r="Q51" s="506"/>
      <c r="R51" s="506"/>
      <c r="S51" s="506"/>
      <c r="T51" s="506"/>
      <c r="U51" s="506"/>
      <c r="V51" s="506"/>
      <c r="W51" s="506"/>
      <c r="X51" s="506"/>
      <c r="Y51" s="8"/>
      <c r="Z51" s="50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</row>
    <row r="52" spans="1:45" s="1" customFormat="1" ht="18" customHeight="1" x14ac:dyDescent="0.35">
      <c r="A52" s="122"/>
      <c r="B52" s="123"/>
      <c r="C52" s="361" t="s">
        <v>92</v>
      </c>
      <c r="D52" s="653">
        <v>5093</v>
      </c>
      <c r="E52" s="631">
        <v>1240</v>
      </c>
      <c r="F52" s="631">
        <v>742</v>
      </c>
      <c r="G52" s="631">
        <v>528</v>
      </c>
      <c r="H52" s="631">
        <v>193</v>
      </c>
      <c r="I52" s="631">
        <v>91</v>
      </c>
      <c r="J52" s="631">
        <v>30</v>
      </c>
      <c r="K52" s="631">
        <v>6</v>
      </c>
      <c r="L52" s="631">
        <v>1</v>
      </c>
      <c r="M52" s="632">
        <f t="shared" si="1"/>
        <v>7924</v>
      </c>
      <c r="N52" s="2"/>
      <c r="O52" s="512"/>
      <c r="P52" s="506"/>
      <c r="Q52" s="506"/>
      <c r="R52" s="506"/>
      <c r="S52" s="506"/>
      <c r="T52" s="506"/>
      <c r="U52" s="506"/>
      <c r="V52" s="506"/>
      <c r="W52" s="506"/>
      <c r="X52" s="506"/>
      <c r="Y52" s="8"/>
      <c r="Z52" s="50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</row>
    <row r="53" spans="1:45" s="1" customFormat="1" ht="18" customHeight="1" x14ac:dyDescent="0.35">
      <c r="A53" s="122"/>
      <c r="B53" s="123"/>
      <c r="C53" s="361" t="s">
        <v>93</v>
      </c>
      <c r="D53" s="653">
        <v>1224</v>
      </c>
      <c r="E53" s="631">
        <v>305</v>
      </c>
      <c r="F53" s="631">
        <v>150</v>
      </c>
      <c r="G53" s="631">
        <v>113</v>
      </c>
      <c r="H53" s="631">
        <v>47</v>
      </c>
      <c r="I53" s="631">
        <v>12</v>
      </c>
      <c r="J53" s="631">
        <v>6</v>
      </c>
      <c r="K53" s="631">
        <v>1</v>
      </c>
      <c r="L53" s="631">
        <v>0</v>
      </c>
      <c r="M53" s="632">
        <f t="shared" si="1"/>
        <v>1858</v>
      </c>
      <c r="N53" s="2"/>
      <c r="O53" s="505"/>
      <c r="P53" s="506"/>
      <c r="Q53" s="506"/>
      <c r="R53" s="506"/>
      <c r="S53" s="506"/>
      <c r="T53" s="506"/>
      <c r="U53" s="506"/>
      <c r="V53" s="506"/>
      <c r="W53" s="506"/>
      <c r="X53" s="506"/>
      <c r="Y53" s="509"/>
      <c r="Z53" s="50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</row>
    <row r="54" spans="1:45" s="369" customFormat="1" ht="24" customHeight="1" x14ac:dyDescent="0.35">
      <c r="A54" s="119"/>
      <c r="B54" s="366" t="s">
        <v>94</v>
      </c>
      <c r="C54" s="367"/>
      <c r="D54" s="634">
        <f>SUM(D55:D59)</f>
        <v>4477</v>
      </c>
      <c r="E54" s="633">
        <f t="shared" ref="E54:L54" si="12">SUM(E55:E59)</f>
        <v>1317</v>
      </c>
      <c r="F54" s="633">
        <f t="shared" si="12"/>
        <v>812</v>
      </c>
      <c r="G54" s="633">
        <f t="shared" si="12"/>
        <v>511</v>
      </c>
      <c r="H54" s="633">
        <f t="shared" si="12"/>
        <v>189</v>
      </c>
      <c r="I54" s="633">
        <f t="shared" si="12"/>
        <v>90</v>
      </c>
      <c r="J54" s="633">
        <f t="shared" si="12"/>
        <v>31</v>
      </c>
      <c r="K54" s="633">
        <f t="shared" si="12"/>
        <v>6</v>
      </c>
      <c r="L54" s="633">
        <f t="shared" si="12"/>
        <v>1</v>
      </c>
      <c r="M54" s="635">
        <f t="shared" si="1"/>
        <v>7434</v>
      </c>
      <c r="N54" s="368"/>
      <c r="O54" s="505"/>
      <c r="P54" s="506"/>
      <c r="Q54" s="506"/>
      <c r="R54" s="506"/>
      <c r="S54" s="506"/>
      <c r="T54" s="506"/>
      <c r="U54" s="506"/>
      <c r="V54" s="506"/>
      <c r="W54" s="506"/>
      <c r="X54" s="506"/>
      <c r="Y54" s="15"/>
      <c r="Z54" s="505"/>
      <c r="AA54" s="15"/>
      <c r="AB54" s="15"/>
      <c r="AC54" s="15"/>
      <c r="AD54" s="15"/>
      <c r="AE54" s="15"/>
      <c r="AF54" s="15"/>
      <c r="AG54" s="15"/>
      <c r="AH54" s="15"/>
      <c r="AI54" s="15"/>
      <c r="AJ54" s="507"/>
      <c r="AK54" s="507"/>
      <c r="AL54" s="507"/>
      <c r="AM54" s="507"/>
      <c r="AN54" s="507"/>
      <c r="AO54" s="507"/>
      <c r="AP54" s="507"/>
      <c r="AQ54" s="507"/>
      <c r="AR54" s="507"/>
      <c r="AS54" s="507"/>
    </row>
    <row r="55" spans="1:45" s="1" customFormat="1" ht="18" customHeight="1" x14ac:dyDescent="0.35">
      <c r="A55" s="122"/>
      <c r="B55" s="123"/>
      <c r="C55" s="361" t="s">
        <v>95</v>
      </c>
      <c r="D55" s="653">
        <v>707</v>
      </c>
      <c r="E55" s="631">
        <v>271</v>
      </c>
      <c r="F55" s="631">
        <v>132</v>
      </c>
      <c r="G55" s="631">
        <v>97</v>
      </c>
      <c r="H55" s="631">
        <v>37</v>
      </c>
      <c r="I55" s="631">
        <v>27</v>
      </c>
      <c r="J55" s="631">
        <v>9</v>
      </c>
      <c r="K55" s="631">
        <v>2</v>
      </c>
      <c r="L55" s="631">
        <v>0</v>
      </c>
      <c r="M55" s="632">
        <f t="shared" si="1"/>
        <v>1282</v>
      </c>
      <c r="N55" s="2"/>
      <c r="O55" s="505"/>
      <c r="P55" s="506"/>
      <c r="Q55" s="506"/>
      <c r="R55" s="506"/>
      <c r="S55" s="506"/>
      <c r="T55" s="506"/>
      <c r="U55" s="506"/>
      <c r="V55" s="506"/>
      <c r="W55" s="506"/>
      <c r="X55" s="506"/>
      <c r="Y55" s="507"/>
      <c r="Z55" s="50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</row>
    <row r="56" spans="1:45" s="1" customFormat="1" ht="18" customHeight="1" x14ac:dyDescent="0.35">
      <c r="A56" s="122"/>
      <c r="B56" s="123"/>
      <c r="C56" s="361" t="s">
        <v>96</v>
      </c>
      <c r="D56" s="653">
        <v>840</v>
      </c>
      <c r="E56" s="631">
        <v>199</v>
      </c>
      <c r="F56" s="631">
        <v>130</v>
      </c>
      <c r="G56" s="631">
        <v>75</v>
      </c>
      <c r="H56" s="631">
        <v>40</v>
      </c>
      <c r="I56" s="631">
        <v>8</v>
      </c>
      <c r="J56" s="631">
        <v>6</v>
      </c>
      <c r="K56" s="631">
        <v>0</v>
      </c>
      <c r="L56" s="631">
        <v>0</v>
      </c>
      <c r="M56" s="632">
        <f t="shared" si="1"/>
        <v>1298</v>
      </c>
      <c r="N56" s="2"/>
      <c r="O56" s="505"/>
      <c r="P56" s="506"/>
      <c r="Q56" s="506"/>
      <c r="R56" s="506"/>
      <c r="S56" s="506"/>
      <c r="T56" s="506"/>
      <c r="U56" s="506"/>
      <c r="V56" s="506"/>
      <c r="W56" s="506"/>
      <c r="X56" s="506"/>
      <c r="Y56" s="15"/>
      <c r="Z56" s="50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</row>
    <row r="57" spans="1:45" s="1" customFormat="1" ht="18" customHeight="1" x14ac:dyDescent="0.35">
      <c r="A57" s="122"/>
      <c r="B57" s="123"/>
      <c r="C57" s="361" t="s">
        <v>97</v>
      </c>
      <c r="D57" s="653">
        <v>1151</v>
      </c>
      <c r="E57" s="631">
        <v>328</v>
      </c>
      <c r="F57" s="631">
        <v>213</v>
      </c>
      <c r="G57" s="631">
        <v>123</v>
      </c>
      <c r="H57" s="631">
        <v>42</v>
      </c>
      <c r="I57" s="631">
        <v>20</v>
      </c>
      <c r="J57" s="631">
        <v>5</v>
      </c>
      <c r="K57" s="631">
        <v>1</v>
      </c>
      <c r="L57" s="631">
        <v>1</v>
      </c>
      <c r="M57" s="632">
        <f t="shared" si="1"/>
        <v>1884</v>
      </c>
      <c r="N57" s="2"/>
      <c r="O57" s="505"/>
      <c r="P57" s="506"/>
      <c r="Q57" s="506"/>
      <c r="R57" s="506"/>
      <c r="S57" s="506"/>
      <c r="T57" s="506"/>
      <c r="U57" s="506"/>
      <c r="V57" s="506"/>
      <c r="W57" s="506"/>
      <c r="X57" s="506"/>
      <c r="Y57" s="15"/>
      <c r="Z57" s="50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</row>
    <row r="58" spans="1:45" s="1" customFormat="1" ht="18" customHeight="1" x14ac:dyDescent="0.35">
      <c r="A58" s="122"/>
      <c r="B58" s="123"/>
      <c r="C58" s="361" t="s">
        <v>98</v>
      </c>
      <c r="D58" s="653">
        <v>1092</v>
      </c>
      <c r="E58" s="631">
        <v>320</v>
      </c>
      <c r="F58" s="631">
        <v>230</v>
      </c>
      <c r="G58" s="631">
        <v>131</v>
      </c>
      <c r="H58" s="631">
        <v>44</v>
      </c>
      <c r="I58" s="631">
        <v>22</v>
      </c>
      <c r="J58" s="631">
        <v>9</v>
      </c>
      <c r="K58" s="631">
        <v>2</v>
      </c>
      <c r="L58" s="631">
        <v>0</v>
      </c>
      <c r="M58" s="632">
        <f t="shared" si="1"/>
        <v>1850</v>
      </c>
      <c r="N58" s="2"/>
      <c r="O58" s="505"/>
      <c r="P58" s="506"/>
      <c r="Q58" s="506"/>
      <c r="R58" s="506"/>
      <c r="S58" s="506"/>
      <c r="T58" s="506"/>
      <c r="U58" s="506"/>
      <c r="V58" s="506"/>
      <c r="W58" s="506"/>
      <c r="X58" s="506"/>
      <c r="Y58" s="15"/>
      <c r="Z58" s="50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</row>
    <row r="59" spans="1:45" s="1" customFormat="1" ht="18" customHeight="1" x14ac:dyDescent="0.35">
      <c r="A59" s="122"/>
      <c r="B59" s="123"/>
      <c r="C59" s="361" t="s">
        <v>99</v>
      </c>
      <c r="D59" s="653">
        <v>687</v>
      </c>
      <c r="E59" s="631">
        <v>199</v>
      </c>
      <c r="F59" s="631">
        <v>107</v>
      </c>
      <c r="G59" s="631">
        <v>85</v>
      </c>
      <c r="H59" s="631">
        <v>26</v>
      </c>
      <c r="I59" s="631">
        <v>13</v>
      </c>
      <c r="J59" s="631">
        <v>2</v>
      </c>
      <c r="K59" s="631">
        <v>1</v>
      </c>
      <c r="L59" s="631">
        <v>0</v>
      </c>
      <c r="M59" s="632">
        <f t="shared" si="1"/>
        <v>1120</v>
      </c>
      <c r="N59" s="2"/>
      <c r="O59" s="505"/>
      <c r="P59" s="506"/>
      <c r="Q59" s="506"/>
      <c r="R59" s="506"/>
      <c r="S59" s="506"/>
      <c r="T59" s="506"/>
      <c r="U59" s="506"/>
      <c r="V59" s="506"/>
      <c r="W59" s="506"/>
      <c r="X59" s="506"/>
      <c r="Y59" s="15"/>
      <c r="Z59" s="50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</row>
    <row r="60" spans="1:45" s="369" customFormat="1" ht="24" customHeight="1" x14ac:dyDescent="0.35">
      <c r="A60" s="119"/>
      <c r="B60" s="366" t="s">
        <v>100</v>
      </c>
      <c r="C60" s="367"/>
      <c r="D60" s="634">
        <f>SUM(D61:D63)</f>
        <v>8303</v>
      </c>
      <c r="E60" s="633">
        <f t="shared" ref="E60:L60" si="13">SUM(E61:E63)</f>
        <v>2104</v>
      </c>
      <c r="F60" s="633">
        <f t="shared" si="13"/>
        <v>1229</v>
      </c>
      <c r="G60" s="633">
        <f t="shared" si="13"/>
        <v>896</v>
      </c>
      <c r="H60" s="633">
        <f t="shared" si="13"/>
        <v>295</v>
      </c>
      <c r="I60" s="633">
        <f t="shared" si="13"/>
        <v>155</v>
      </c>
      <c r="J60" s="633">
        <f t="shared" si="13"/>
        <v>57</v>
      </c>
      <c r="K60" s="633">
        <f t="shared" si="13"/>
        <v>16</v>
      </c>
      <c r="L60" s="633">
        <f t="shared" si="13"/>
        <v>7</v>
      </c>
      <c r="M60" s="635">
        <f t="shared" si="1"/>
        <v>13062</v>
      </c>
      <c r="N60" s="368"/>
      <c r="O60" s="505"/>
      <c r="P60" s="506"/>
      <c r="Q60" s="506"/>
      <c r="R60" s="506"/>
      <c r="S60" s="506"/>
      <c r="T60" s="506"/>
      <c r="U60" s="506"/>
      <c r="V60" s="506"/>
      <c r="W60" s="506"/>
      <c r="X60" s="506"/>
      <c r="Y60" s="15"/>
      <c r="Z60" s="505"/>
      <c r="AA60" s="15"/>
      <c r="AB60" s="15"/>
      <c r="AC60" s="15"/>
      <c r="AD60" s="15"/>
      <c r="AE60" s="15"/>
      <c r="AF60" s="15"/>
      <c r="AG60" s="15"/>
      <c r="AH60" s="15"/>
      <c r="AI60" s="15"/>
      <c r="AJ60" s="507"/>
      <c r="AK60" s="507"/>
      <c r="AL60" s="507"/>
      <c r="AM60" s="507"/>
      <c r="AN60" s="507"/>
      <c r="AO60" s="507"/>
      <c r="AP60" s="507"/>
      <c r="AQ60" s="507"/>
      <c r="AR60" s="507"/>
      <c r="AS60" s="507"/>
    </row>
    <row r="61" spans="1:45" s="1" customFormat="1" ht="18" customHeight="1" x14ac:dyDescent="0.35">
      <c r="A61" s="122"/>
      <c r="B61" s="123"/>
      <c r="C61" s="361" t="s">
        <v>101</v>
      </c>
      <c r="D61" s="653">
        <v>2003</v>
      </c>
      <c r="E61" s="631">
        <v>485</v>
      </c>
      <c r="F61" s="631">
        <v>274</v>
      </c>
      <c r="G61" s="631">
        <v>170</v>
      </c>
      <c r="H61" s="631">
        <v>50</v>
      </c>
      <c r="I61" s="631">
        <v>29</v>
      </c>
      <c r="J61" s="631">
        <v>7</v>
      </c>
      <c r="K61" s="631">
        <v>2</v>
      </c>
      <c r="L61" s="631">
        <v>1</v>
      </c>
      <c r="M61" s="632">
        <f t="shared" si="1"/>
        <v>3021</v>
      </c>
      <c r="N61" s="2"/>
      <c r="O61" s="505"/>
      <c r="P61" s="506"/>
      <c r="Q61" s="506"/>
      <c r="R61" s="506"/>
      <c r="S61" s="506"/>
      <c r="T61" s="506"/>
      <c r="U61" s="506"/>
      <c r="V61" s="506"/>
      <c r="W61" s="506"/>
      <c r="X61" s="506"/>
      <c r="Y61" s="507"/>
      <c r="Z61" s="50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</row>
    <row r="62" spans="1:45" s="1" customFormat="1" ht="18" customHeight="1" x14ac:dyDescent="0.35">
      <c r="A62" s="122"/>
      <c r="B62" s="123"/>
      <c r="C62" s="361" t="s">
        <v>100</v>
      </c>
      <c r="D62" s="653">
        <v>5356</v>
      </c>
      <c r="E62" s="631">
        <v>1387</v>
      </c>
      <c r="F62" s="631">
        <v>834</v>
      </c>
      <c r="G62" s="631">
        <v>628</v>
      </c>
      <c r="H62" s="631">
        <v>213</v>
      </c>
      <c r="I62" s="631">
        <v>109</v>
      </c>
      <c r="J62" s="631">
        <v>48</v>
      </c>
      <c r="K62" s="631">
        <v>14</v>
      </c>
      <c r="L62" s="631">
        <v>5</v>
      </c>
      <c r="M62" s="632">
        <f t="shared" si="1"/>
        <v>8594</v>
      </c>
      <c r="N62" s="2"/>
      <c r="O62" s="505"/>
      <c r="P62" s="506"/>
      <c r="Q62" s="506"/>
      <c r="R62" s="506"/>
      <c r="S62" s="506"/>
      <c r="T62" s="506"/>
      <c r="U62" s="506"/>
      <c r="V62" s="506"/>
      <c r="W62" s="506"/>
      <c r="X62" s="506"/>
      <c r="Y62" s="15"/>
      <c r="Z62" s="50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</row>
    <row r="63" spans="1:45" s="15" customFormat="1" ht="18" customHeight="1" x14ac:dyDescent="0.35">
      <c r="A63" s="122"/>
      <c r="B63" s="123"/>
      <c r="C63" s="361" t="s">
        <v>102</v>
      </c>
      <c r="D63" s="653">
        <v>944</v>
      </c>
      <c r="E63" s="631">
        <v>232</v>
      </c>
      <c r="F63" s="631">
        <v>121</v>
      </c>
      <c r="G63" s="631">
        <v>98</v>
      </c>
      <c r="H63" s="631">
        <v>32</v>
      </c>
      <c r="I63" s="631">
        <v>17</v>
      </c>
      <c r="J63" s="631">
        <v>2</v>
      </c>
      <c r="K63" s="631">
        <v>0</v>
      </c>
      <c r="L63" s="631">
        <v>1</v>
      </c>
      <c r="M63" s="632">
        <f t="shared" si="1"/>
        <v>1447</v>
      </c>
      <c r="N63" s="371"/>
      <c r="O63" s="505"/>
      <c r="P63" s="506"/>
      <c r="Q63" s="506"/>
      <c r="R63" s="506"/>
      <c r="S63" s="506"/>
      <c r="T63" s="506"/>
      <c r="U63" s="506"/>
      <c r="V63" s="506"/>
      <c r="W63" s="506"/>
      <c r="X63" s="506"/>
      <c r="Z63" s="505"/>
    </row>
    <row r="64" spans="1:45" s="15" customFormat="1" ht="42" customHeight="1" x14ac:dyDescent="0.35">
      <c r="A64" s="122"/>
      <c r="B64" s="811" t="s">
        <v>280</v>
      </c>
      <c r="C64" s="812"/>
      <c r="D64" s="634">
        <v>552</v>
      </c>
      <c r="E64" s="633">
        <v>31</v>
      </c>
      <c r="F64" s="633">
        <v>11</v>
      </c>
      <c r="G64" s="633">
        <v>6</v>
      </c>
      <c r="H64" s="633">
        <v>1</v>
      </c>
      <c r="I64" s="633">
        <v>0</v>
      </c>
      <c r="J64" s="633">
        <v>1</v>
      </c>
      <c r="K64" s="633">
        <v>1</v>
      </c>
      <c r="L64" s="633">
        <v>0</v>
      </c>
      <c r="M64" s="635">
        <f>SUM(D64:L64)</f>
        <v>603</v>
      </c>
      <c r="N64" s="519"/>
      <c r="O64" s="505"/>
      <c r="P64" s="506"/>
      <c r="Q64" s="506"/>
      <c r="R64" s="506"/>
      <c r="S64" s="506"/>
      <c r="T64" s="506"/>
      <c r="U64" s="506"/>
      <c r="V64" s="506"/>
      <c r="W64" s="506"/>
      <c r="X64" s="506"/>
      <c r="Z64" s="505"/>
    </row>
    <row r="65" spans="1:45" s="15" customFormat="1" ht="42" customHeight="1" x14ac:dyDescent="0.35">
      <c r="A65" s="122"/>
      <c r="B65" s="811" t="s">
        <v>297</v>
      </c>
      <c r="C65" s="812"/>
      <c r="D65" s="634">
        <v>1450</v>
      </c>
      <c r="E65" s="633">
        <v>343</v>
      </c>
      <c r="F65" s="633">
        <v>230</v>
      </c>
      <c r="G65" s="633">
        <v>135</v>
      </c>
      <c r="H65" s="633">
        <v>62</v>
      </c>
      <c r="I65" s="633">
        <v>25</v>
      </c>
      <c r="J65" s="633">
        <v>6</v>
      </c>
      <c r="K65" s="633">
        <v>4</v>
      </c>
      <c r="L65" s="633">
        <v>0</v>
      </c>
      <c r="M65" s="635">
        <f>SUM(D65:L65)</f>
        <v>2255</v>
      </c>
      <c r="N65" s="522"/>
      <c r="O65" s="505"/>
      <c r="P65" s="506"/>
      <c r="Q65" s="506"/>
      <c r="R65" s="506"/>
      <c r="S65" s="506"/>
      <c r="T65" s="506"/>
      <c r="U65" s="506"/>
      <c r="V65" s="506"/>
      <c r="W65" s="506"/>
      <c r="X65" s="506"/>
      <c r="Z65" s="505"/>
    </row>
    <row r="66" spans="1:45" s="15" customFormat="1" ht="9" customHeight="1" x14ac:dyDescent="0.3">
      <c r="A66" s="122"/>
      <c r="B66" s="123"/>
      <c r="C66" s="374"/>
      <c r="D66" s="654"/>
      <c r="E66" s="631"/>
      <c r="F66" s="631"/>
      <c r="G66" s="631"/>
      <c r="H66" s="631"/>
      <c r="I66" s="631"/>
      <c r="J66" s="631"/>
      <c r="K66" s="631"/>
      <c r="L66" s="631"/>
      <c r="M66" s="655"/>
    </row>
    <row r="67" spans="1:45" s="375" customFormat="1" ht="27" customHeight="1" thickBot="1" x14ac:dyDescent="0.3">
      <c r="A67" s="802" t="s">
        <v>103</v>
      </c>
      <c r="B67" s="803"/>
      <c r="C67" s="803"/>
      <c r="D67" s="415">
        <f>D38+D9+D7</f>
        <v>187995</v>
      </c>
      <c r="E67" s="415">
        <f t="shared" ref="E67:L67" si="14">E38+E9+E7</f>
        <v>48029</v>
      </c>
      <c r="F67" s="415">
        <f t="shared" si="14"/>
        <v>29363</v>
      </c>
      <c r="G67" s="415">
        <f t="shared" si="14"/>
        <v>22810</v>
      </c>
      <c r="H67" s="415">
        <f t="shared" si="14"/>
        <v>8299</v>
      </c>
      <c r="I67" s="415">
        <f t="shared" si="14"/>
        <v>4292</v>
      </c>
      <c r="J67" s="415">
        <f t="shared" si="14"/>
        <v>1828</v>
      </c>
      <c r="K67" s="415">
        <f t="shared" si="14"/>
        <v>473</v>
      </c>
      <c r="L67" s="415">
        <f t="shared" si="14"/>
        <v>242</v>
      </c>
      <c r="M67" s="656">
        <f>SUM(D67:L67)</f>
        <v>303331</v>
      </c>
      <c r="O67" s="505"/>
      <c r="Z67" s="505"/>
    </row>
    <row r="68" spans="1:45" s="2" customFormat="1" ht="18" customHeight="1" x14ac:dyDescent="0.3">
      <c r="A68" s="531" t="s">
        <v>282</v>
      </c>
      <c r="B68" s="529"/>
      <c r="C68" s="529"/>
      <c r="D68" s="529"/>
      <c r="E68" s="522"/>
      <c r="F68" s="522"/>
      <c r="G68" s="522"/>
      <c r="H68" s="522"/>
      <c r="I68" s="522"/>
      <c r="J68" s="522"/>
      <c r="K68" s="522"/>
      <c r="L68" s="522"/>
      <c r="M68" s="522"/>
      <c r="O68" s="510"/>
      <c r="P68" s="522"/>
      <c r="Q68" s="522"/>
      <c r="R68" s="522"/>
      <c r="S68" s="522"/>
      <c r="T68" s="522"/>
      <c r="U68" s="522"/>
      <c r="V68" s="522"/>
      <c r="W68" s="522"/>
      <c r="X68" s="522"/>
      <c r="Y68" s="522"/>
      <c r="Z68" s="510"/>
      <c r="AA68" s="522"/>
      <c r="AB68" s="522"/>
      <c r="AC68" s="522"/>
      <c r="AD68" s="522"/>
      <c r="AE68" s="522"/>
      <c r="AF68" s="522"/>
      <c r="AG68" s="522"/>
      <c r="AH68" s="522"/>
      <c r="AI68" s="522"/>
      <c r="AJ68" s="522"/>
      <c r="AK68" s="522"/>
      <c r="AL68" s="522"/>
      <c r="AM68" s="522"/>
      <c r="AN68" s="522"/>
      <c r="AO68" s="522"/>
      <c r="AP68" s="522"/>
      <c r="AQ68" s="522"/>
      <c r="AR68" s="522"/>
      <c r="AS68" s="522"/>
    </row>
    <row r="69" spans="1:45" s="1" customFormat="1" x14ac:dyDescent="0.3">
      <c r="A69" s="804"/>
      <c r="B69" s="804"/>
      <c r="C69" s="804"/>
      <c r="D69" s="804"/>
      <c r="O69" s="503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50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</row>
    <row r="70" spans="1:45" s="1" customFormat="1" ht="15" hidden="1" x14ac:dyDescent="0.25">
      <c r="A70" s="1" t="s">
        <v>262</v>
      </c>
      <c r="B70" s="15"/>
      <c r="D70" s="498" t="s">
        <v>265</v>
      </c>
      <c r="E70" s="498" t="s">
        <v>268</v>
      </c>
      <c r="F70" s="498" t="s">
        <v>271</v>
      </c>
      <c r="G70" s="498" t="s">
        <v>272</v>
      </c>
      <c r="H70" s="498" t="s">
        <v>273</v>
      </c>
      <c r="I70" s="498" t="s">
        <v>274</v>
      </c>
      <c r="J70" s="498" t="s">
        <v>275</v>
      </c>
      <c r="K70" s="498" t="s">
        <v>276</v>
      </c>
      <c r="L70" s="498" t="s">
        <v>277</v>
      </c>
      <c r="O70" s="503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503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</row>
    <row r="71" spans="1:45" s="1" customFormat="1" ht="24" customHeight="1" x14ac:dyDescent="0.25">
      <c r="B71" s="15"/>
      <c r="M71" s="565"/>
      <c r="O71" s="503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503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</row>
    <row r="72" spans="1:45" s="1" customFormat="1" ht="15" x14ac:dyDescent="0.25">
      <c r="B72" s="15"/>
      <c r="M72" s="565"/>
      <c r="O72" s="503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503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</row>
    <row r="73" spans="1:45" s="1" customFormat="1" ht="15" x14ac:dyDescent="0.25">
      <c r="B73" s="15"/>
      <c r="M73" s="565"/>
      <c r="O73" s="503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503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</row>
    <row r="74" spans="1:45" s="1" customFormat="1" ht="21" customHeight="1" x14ac:dyDescent="0.25">
      <c r="B74" s="15"/>
      <c r="O74" s="503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503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</row>
    <row r="75" spans="1:45" s="1" customFormat="1" ht="15" x14ac:dyDescent="0.25">
      <c r="B75" s="15"/>
      <c r="O75" s="503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503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  <c r="AM75" s="15"/>
      <c r="AN75" s="15"/>
      <c r="AO75" s="15"/>
      <c r="AP75" s="15"/>
      <c r="AQ75" s="15"/>
      <c r="AR75" s="15"/>
      <c r="AS75" s="15"/>
    </row>
    <row r="76" spans="1:45" s="1" customFormat="1" ht="15" x14ac:dyDescent="0.25">
      <c r="B76" s="15"/>
      <c r="O76" s="503"/>
      <c r="P76" s="15"/>
      <c r="Q76" s="15"/>
      <c r="R76" s="15"/>
      <c r="S76" s="15"/>
      <c r="T76" s="15"/>
      <c r="U76" s="15"/>
      <c r="V76" s="15"/>
      <c r="W76" s="15"/>
      <c r="X76" s="15"/>
      <c r="Y76" s="15"/>
      <c r="Z76" s="503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  <c r="AM76" s="15"/>
      <c r="AN76" s="15"/>
      <c r="AO76" s="15"/>
      <c r="AP76" s="15"/>
      <c r="AQ76" s="15"/>
      <c r="AR76" s="15"/>
      <c r="AS76" s="15"/>
    </row>
    <row r="77" spans="1:45" s="1" customFormat="1" ht="15" x14ac:dyDescent="0.25">
      <c r="B77" s="15"/>
      <c r="O77" s="503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503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  <c r="AM77" s="15"/>
      <c r="AN77" s="15"/>
      <c r="AO77" s="15"/>
      <c r="AP77" s="15"/>
      <c r="AQ77" s="15"/>
      <c r="AR77" s="15"/>
      <c r="AS77" s="15"/>
    </row>
    <row r="78" spans="1:45" s="1" customFormat="1" ht="15" x14ac:dyDescent="0.25">
      <c r="B78" s="15"/>
      <c r="O78" s="503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503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5"/>
      <c r="AO78" s="15"/>
      <c r="AP78" s="15"/>
      <c r="AQ78" s="15"/>
      <c r="AR78" s="15"/>
      <c r="AS78" s="15"/>
    </row>
    <row r="79" spans="1:45" s="1" customFormat="1" ht="15" x14ac:dyDescent="0.25">
      <c r="B79" s="15"/>
      <c r="O79" s="503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503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15"/>
      <c r="AR79" s="15"/>
      <c r="AS79" s="15"/>
    </row>
    <row r="80" spans="1:45" s="1" customFormat="1" ht="15" x14ac:dyDescent="0.25">
      <c r="B80" s="15"/>
      <c r="O80" s="503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503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</row>
    <row r="81" spans="2:45" s="1" customFormat="1" ht="15" x14ac:dyDescent="0.25">
      <c r="B81" s="15"/>
      <c r="O81" s="503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503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15"/>
      <c r="AR81" s="15"/>
      <c r="AS81" s="15"/>
    </row>
    <row r="82" spans="2:45" s="1" customFormat="1" ht="15" x14ac:dyDescent="0.25">
      <c r="B82" s="15"/>
      <c r="O82" s="503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503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</row>
    <row r="83" spans="2:45" s="1" customFormat="1" ht="15" x14ac:dyDescent="0.25">
      <c r="B83" s="15"/>
      <c r="O83" s="503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503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</row>
    <row r="84" spans="2:45" s="1" customFormat="1" ht="15" x14ac:dyDescent="0.25">
      <c r="B84" s="15"/>
      <c r="O84" s="503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503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</row>
    <row r="85" spans="2:45" s="1" customFormat="1" ht="15" x14ac:dyDescent="0.25">
      <c r="B85" s="15"/>
      <c r="O85" s="503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503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</row>
    <row r="86" spans="2:45" s="1" customFormat="1" ht="15" x14ac:dyDescent="0.25">
      <c r="B86" s="15"/>
      <c r="O86" s="503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503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</row>
    <row r="87" spans="2:45" s="1" customFormat="1" ht="15" x14ac:dyDescent="0.25">
      <c r="B87" s="15"/>
      <c r="O87" s="503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503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</row>
    <row r="88" spans="2:45" s="1" customFormat="1" ht="15" x14ac:dyDescent="0.25">
      <c r="B88" s="15"/>
      <c r="O88" s="503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503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</row>
    <row r="89" spans="2:45" s="1" customFormat="1" ht="15" x14ac:dyDescent="0.25">
      <c r="B89" s="15"/>
      <c r="O89" s="503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503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</row>
    <row r="90" spans="2:45" s="1" customFormat="1" ht="15" x14ac:dyDescent="0.25">
      <c r="B90" s="15"/>
      <c r="O90" s="503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503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</row>
    <row r="91" spans="2:45" s="1" customFormat="1" ht="15" x14ac:dyDescent="0.25">
      <c r="B91" s="15"/>
      <c r="O91" s="503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503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</row>
    <row r="92" spans="2:45" s="1" customFormat="1" ht="15" x14ac:dyDescent="0.25">
      <c r="B92" s="15"/>
      <c r="O92" s="503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503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</row>
    <row r="93" spans="2:45" s="1" customFormat="1" ht="15" x14ac:dyDescent="0.25">
      <c r="B93" s="15"/>
      <c r="O93" s="503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503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</row>
    <row r="94" spans="2:45" s="1" customFormat="1" ht="15" x14ac:dyDescent="0.25">
      <c r="B94" s="15"/>
      <c r="O94" s="503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503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</row>
    <row r="95" spans="2:45" s="1" customFormat="1" ht="15" x14ac:dyDescent="0.25">
      <c r="B95" s="15"/>
      <c r="O95" s="503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503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</row>
    <row r="96" spans="2:45" s="1" customFormat="1" ht="15" x14ac:dyDescent="0.25">
      <c r="B96" s="15"/>
      <c r="O96" s="503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503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</row>
    <row r="97" spans="2:45" s="1" customFormat="1" ht="15" x14ac:dyDescent="0.25">
      <c r="B97" s="15"/>
      <c r="O97" s="503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503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</row>
    <row r="98" spans="2:45" s="1" customFormat="1" ht="15" x14ac:dyDescent="0.25">
      <c r="B98" s="15"/>
      <c r="O98" s="503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503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</row>
    <row r="99" spans="2:45" s="1" customFormat="1" ht="15" x14ac:dyDescent="0.25">
      <c r="B99" s="15"/>
      <c r="O99" s="503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503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</row>
    <row r="100" spans="2:45" s="1" customFormat="1" ht="15" x14ac:dyDescent="0.25">
      <c r="B100" s="15"/>
      <c r="O100" s="503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503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</row>
    <row r="101" spans="2:45" s="1" customFormat="1" ht="15" x14ac:dyDescent="0.25">
      <c r="B101" s="15"/>
      <c r="O101" s="503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503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</row>
    <row r="102" spans="2:45" s="1" customFormat="1" ht="15" x14ac:dyDescent="0.25">
      <c r="B102" s="15"/>
      <c r="O102" s="503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503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</row>
    <row r="103" spans="2:45" s="1" customFormat="1" ht="15" x14ac:dyDescent="0.25">
      <c r="B103" s="15"/>
      <c r="O103" s="503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503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</row>
    <row r="104" spans="2:45" s="1" customFormat="1" ht="15" x14ac:dyDescent="0.25">
      <c r="B104" s="15"/>
      <c r="O104" s="503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503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</row>
    <row r="105" spans="2:45" s="1" customFormat="1" ht="15" x14ac:dyDescent="0.25">
      <c r="B105" s="15"/>
      <c r="O105" s="503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503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</row>
    <row r="106" spans="2:45" s="1" customFormat="1" ht="15" x14ac:dyDescent="0.25">
      <c r="B106" s="15"/>
      <c r="O106" s="503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503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</row>
    <row r="107" spans="2:45" s="1" customFormat="1" ht="15" x14ac:dyDescent="0.25">
      <c r="B107" s="15"/>
      <c r="O107" s="503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503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</row>
    <row r="108" spans="2:45" s="1" customFormat="1" ht="15" x14ac:dyDescent="0.25">
      <c r="B108" s="15"/>
      <c r="O108" s="503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503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</row>
    <row r="109" spans="2:45" s="1" customFormat="1" ht="15" x14ac:dyDescent="0.25">
      <c r="B109" s="15"/>
      <c r="O109" s="503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503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</row>
    <row r="110" spans="2:45" s="1" customFormat="1" ht="15" x14ac:dyDescent="0.25">
      <c r="B110" s="15"/>
      <c r="O110" s="503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503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</row>
    <row r="111" spans="2:45" s="1" customFormat="1" ht="15" x14ac:dyDescent="0.25">
      <c r="B111" s="15"/>
      <c r="O111" s="503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503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</row>
    <row r="112" spans="2:45" s="1" customFormat="1" ht="15" x14ac:dyDescent="0.25">
      <c r="B112" s="15"/>
      <c r="O112" s="503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503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</row>
    <row r="113" spans="2:45" s="1" customFormat="1" ht="15" x14ac:dyDescent="0.25">
      <c r="B113" s="15"/>
      <c r="O113" s="503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503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</row>
    <row r="114" spans="2:45" s="1" customFormat="1" ht="15" x14ac:dyDescent="0.25">
      <c r="B114" s="15"/>
      <c r="O114" s="503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503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</row>
    <row r="115" spans="2:45" s="1" customFormat="1" ht="15" x14ac:dyDescent="0.25">
      <c r="B115" s="15"/>
      <c r="O115" s="503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503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</row>
    <row r="116" spans="2:45" s="1" customFormat="1" ht="15" x14ac:dyDescent="0.25">
      <c r="B116" s="15"/>
      <c r="O116" s="503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503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  <c r="AP116" s="15"/>
      <c r="AQ116" s="15"/>
      <c r="AR116" s="15"/>
      <c r="AS116" s="15"/>
    </row>
    <row r="117" spans="2:45" s="1" customFormat="1" ht="15" x14ac:dyDescent="0.25">
      <c r="B117" s="15"/>
      <c r="O117" s="503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503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</row>
    <row r="118" spans="2:45" s="1" customFormat="1" ht="15" x14ac:dyDescent="0.25">
      <c r="B118" s="15"/>
      <c r="O118" s="503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503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  <c r="AP118" s="15"/>
      <c r="AQ118" s="15"/>
      <c r="AR118" s="15"/>
      <c r="AS118" s="15"/>
    </row>
    <row r="119" spans="2:45" s="1" customFormat="1" ht="15" x14ac:dyDescent="0.25">
      <c r="B119" s="15"/>
      <c r="O119" s="503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503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  <c r="AP119" s="15"/>
      <c r="AQ119" s="15"/>
      <c r="AR119" s="15"/>
      <c r="AS119" s="15"/>
    </row>
    <row r="120" spans="2:45" s="1" customFormat="1" ht="15" x14ac:dyDescent="0.25">
      <c r="B120" s="15"/>
      <c r="O120" s="503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503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  <c r="AP120" s="15"/>
      <c r="AQ120" s="15"/>
      <c r="AR120" s="15"/>
      <c r="AS120" s="15"/>
    </row>
    <row r="121" spans="2:45" s="1" customFormat="1" ht="15" x14ac:dyDescent="0.25">
      <c r="B121" s="15"/>
      <c r="O121" s="503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503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  <c r="AP121" s="15"/>
      <c r="AQ121" s="15"/>
      <c r="AR121" s="15"/>
      <c r="AS121" s="15"/>
    </row>
    <row r="122" spans="2:45" s="1" customFormat="1" ht="15" x14ac:dyDescent="0.25">
      <c r="B122" s="15"/>
      <c r="O122" s="503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503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</row>
    <row r="123" spans="2:45" s="1" customFormat="1" ht="15" x14ac:dyDescent="0.25">
      <c r="B123" s="15"/>
      <c r="O123" s="503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503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  <c r="AP123" s="15"/>
      <c r="AQ123" s="15"/>
      <c r="AR123" s="15"/>
      <c r="AS123" s="15"/>
    </row>
    <row r="124" spans="2:45" s="1" customFormat="1" ht="15" x14ac:dyDescent="0.25">
      <c r="B124" s="15"/>
      <c r="O124" s="503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503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15"/>
      <c r="AP124" s="15"/>
      <c r="AQ124" s="15"/>
      <c r="AR124" s="15"/>
      <c r="AS124" s="15"/>
    </row>
    <row r="125" spans="2:45" s="1" customFormat="1" ht="15" x14ac:dyDescent="0.25">
      <c r="B125" s="15"/>
      <c r="O125" s="503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503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5"/>
      <c r="AM125" s="15"/>
      <c r="AN125" s="15"/>
      <c r="AO125" s="15"/>
      <c r="AP125" s="15"/>
      <c r="AQ125" s="15"/>
      <c r="AR125" s="15"/>
      <c r="AS125" s="15"/>
    </row>
    <row r="126" spans="2:45" s="1" customFormat="1" ht="15" x14ac:dyDescent="0.25">
      <c r="B126" s="15"/>
      <c r="O126" s="503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503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  <c r="AM126" s="15"/>
      <c r="AN126" s="15"/>
      <c r="AO126" s="15"/>
      <c r="AP126" s="15"/>
      <c r="AQ126" s="15"/>
      <c r="AR126" s="15"/>
      <c r="AS126" s="15"/>
    </row>
    <row r="127" spans="2:45" s="1" customFormat="1" ht="15" x14ac:dyDescent="0.25">
      <c r="B127" s="15"/>
      <c r="O127" s="503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503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  <c r="AM127" s="15"/>
      <c r="AN127" s="15"/>
      <c r="AO127" s="15"/>
      <c r="AP127" s="15"/>
      <c r="AQ127" s="15"/>
      <c r="AR127" s="15"/>
      <c r="AS127" s="15"/>
    </row>
    <row r="128" spans="2:45" s="1" customFormat="1" ht="15" x14ac:dyDescent="0.25">
      <c r="B128" s="15"/>
      <c r="O128" s="503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503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5"/>
      <c r="AM128" s="15"/>
      <c r="AN128" s="15"/>
      <c r="AO128" s="15"/>
      <c r="AP128" s="15"/>
      <c r="AQ128" s="15"/>
      <c r="AR128" s="15"/>
      <c r="AS128" s="15"/>
    </row>
    <row r="129" spans="2:45" s="1" customFormat="1" ht="15" x14ac:dyDescent="0.25">
      <c r="B129" s="15"/>
      <c r="O129" s="503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503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15"/>
      <c r="AP129" s="15"/>
      <c r="AQ129" s="15"/>
      <c r="AR129" s="15"/>
      <c r="AS129" s="15"/>
    </row>
    <row r="130" spans="2:45" s="1" customFormat="1" ht="15" x14ac:dyDescent="0.25">
      <c r="B130" s="15"/>
      <c r="O130" s="503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503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  <c r="AM130" s="15"/>
      <c r="AN130" s="15"/>
      <c r="AO130" s="15"/>
      <c r="AP130" s="15"/>
      <c r="AQ130" s="15"/>
      <c r="AR130" s="15"/>
      <c r="AS130" s="15"/>
    </row>
    <row r="131" spans="2:45" s="1" customFormat="1" ht="15" x14ac:dyDescent="0.25">
      <c r="B131" s="15"/>
      <c r="O131" s="503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503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  <c r="AM131" s="15"/>
      <c r="AN131" s="15"/>
      <c r="AO131" s="15"/>
      <c r="AP131" s="15"/>
      <c r="AQ131" s="15"/>
      <c r="AR131" s="15"/>
      <c r="AS131" s="15"/>
    </row>
    <row r="132" spans="2:45" s="1" customFormat="1" ht="15" x14ac:dyDescent="0.25">
      <c r="B132" s="15"/>
      <c r="O132" s="503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503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  <c r="AM132" s="15"/>
      <c r="AN132" s="15"/>
      <c r="AO132" s="15"/>
      <c r="AP132" s="15"/>
      <c r="AQ132" s="15"/>
      <c r="AR132" s="15"/>
      <c r="AS132" s="15"/>
    </row>
    <row r="133" spans="2:45" s="1" customFormat="1" ht="15" x14ac:dyDescent="0.25">
      <c r="B133" s="15"/>
      <c r="O133" s="503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503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  <c r="AM133" s="15"/>
      <c r="AN133" s="15"/>
      <c r="AO133" s="15"/>
      <c r="AP133" s="15"/>
      <c r="AQ133" s="15"/>
      <c r="AR133" s="15"/>
      <c r="AS133" s="15"/>
    </row>
    <row r="134" spans="2:45" s="1" customFormat="1" ht="15" x14ac:dyDescent="0.25">
      <c r="B134" s="15"/>
      <c r="O134" s="503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503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  <c r="AM134" s="15"/>
      <c r="AN134" s="15"/>
      <c r="AO134" s="15"/>
      <c r="AP134" s="15"/>
      <c r="AQ134" s="15"/>
      <c r="AR134" s="15"/>
      <c r="AS134" s="15"/>
    </row>
    <row r="135" spans="2:45" s="1" customFormat="1" ht="15" x14ac:dyDescent="0.25">
      <c r="B135" s="15"/>
      <c r="O135" s="503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503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  <c r="AM135" s="15"/>
      <c r="AN135" s="15"/>
      <c r="AO135" s="15"/>
      <c r="AP135" s="15"/>
      <c r="AQ135" s="15"/>
      <c r="AR135" s="15"/>
      <c r="AS135" s="15"/>
    </row>
    <row r="136" spans="2:45" ht="15" x14ac:dyDescent="0.25">
      <c r="C136"/>
      <c r="D136"/>
      <c r="E136"/>
      <c r="F136"/>
      <c r="G136"/>
      <c r="H136"/>
      <c r="I136"/>
      <c r="J136"/>
      <c r="K136"/>
      <c r="L136"/>
      <c r="M136"/>
      <c r="O136" s="503"/>
      <c r="Z136" s="503"/>
    </row>
    <row r="137" spans="2:45" ht="15" x14ac:dyDescent="0.25">
      <c r="C137"/>
      <c r="D137"/>
      <c r="E137"/>
      <c r="F137"/>
      <c r="G137"/>
      <c r="H137"/>
      <c r="I137"/>
      <c r="J137"/>
      <c r="K137"/>
      <c r="L137"/>
      <c r="M137"/>
      <c r="O137" s="503"/>
      <c r="Z137" s="503"/>
    </row>
    <row r="138" spans="2:45" ht="15" x14ac:dyDescent="0.25">
      <c r="C138"/>
      <c r="D138"/>
      <c r="E138"/>
      <c r="F138"/>
      <c r="G138"/>
      <c r="H138"/>
      <c r="I138"/>
      <c r="J138"/>
      <c r="K138"/>
      <c r="L138"/>
      <c r="M138"/>
      <c r="O138" s="503"/>
      <c r="Z138" s="503"/>
    </row>
    <row r="139" spans="2:45" ht="15" x14ac:dyDescent="0.25">
      <c r="C139"/>
      <c r="D139"/>
      <c r="E139"/>
      <c r="F139"/>
      <c r="G139"/>
      <c r="H139"/>
      <c r="I139"/>
      <c r="J139"/>
      <c r="K139"/>
      <c r="L139"/>
      <c r="M139"/>
      <c r="O139" s="503"/>
      <c r="Z139" s="503"/>
    </row>
    <row r="140" spans="2:45" ht="15" x14ac:dyDescent="0.25">
      <c r="C140"/>
      <c r="D140"/>
      <c r="E140"/>
      <c r="F140"/>
      <c r="G140"/>
      <c r="H140"/>
      <c r="I140"/>
      <c r="J140"/>
      <c r="K140"/>
      <c r="L140"/>
      <c r="M140"/>
      <c r="O140" s="503"/>
      <c r="Z140" s="503"/>
    </row>
    <row r="141" spans="2:45" ht="15" x14ac:dyDescent="0.25">
      <c r="C141"/>
      <c r="D141"/>
      <c r="E141"/>
      <c r="F141"/>
      <c r="G141"/>
      <c r="H141"/>
      <c r="I141"/>
      <c r="J141"/>
      <c r="K141"/>
      <c r="L141"/>
      <c r="M141"/>
      <c r="O141" s="503"/>
      <c r="Z141" s="503"/>
    </row>
    <row r="142" spans="2:45" ht="15" x14ac:dyDescent="0.25">
      <c r="C142"/>
      <c r="D142"/>
      <c r="E142"/>
      <c r="F142"/>
      <c r="G142"/>
      <c r="H142"/>
      <c r="I142"/>
      <c r="J142"/>
      <c r="K142"/>
      <c r="L142"/>
      <c r="M142"/>
      <c r="O142" s="503"/>
      <c r="Z142" s="503"/>
    </row>
    <row r="143" spans="2:45" ht="15" x14ac:dyDescent="0.25">
      <c r="C143"/>
      <c r="D143"/>
      <c r="E143"/>
      <c r="F143"/>
      <c r="G143"/>
      <c r="H143"/>
      <c r="I143"/>
      <c r="J143"/>
      <c r="K143"/>
      <c r="L143"/>
      <c r="M143"/>
      <c r="O143" s="503"/>
      <c r="Z143" s="503"/>
    </row>
    <row r="144" spans="2:45" ht="15" x14ac:dyDescent="0.25">
      <c r="C144"/>
      <c r="D144"/>
      <c r="E144"/>
      <c r="F144"/>
      <c r="G144"/>
      <c r="H144"/>
      <c r="I144"/>
      <c r="J144"/>
      <c r="K144"/>
      <c r="L144"/>
      <c r="M144"/>
      <c r="O144" s="503"/>
      <c r="Z144" s="503"/>
    </row>
    <row r="145" spans="3:26" ht="15" x14ac:dyDescent="0.25">
      <c r="C145"/>
      <c r="D145"/>
      <c r="E145"/>
      <c r="F145"/>
      <c r="G145"/>
      <c r="H145"/>
      <c r="I145"/>
      <c r="J145"/>
      <c r="K145"/>
      <c r="L145"/>
      <c r="M145"/>
      <c r="O145" s="503"/>
      <c r="Z145" s="503"/>
    </row>
    <row r="146" spans="3:26" ht="15" x14ac:dyDescent="0.25">
      <c r="C146"/>
      <c r="D146"/>
      <c r="E146"/>
      <c r="F146"/>
      <c r="G146"/>
      <c r="H146"/>
      <c r="I146"/>
      <c r="J146"/>
      <c r="K146"/>
      <c r="L146"/>
      <c r="M146"/>
      <c r="O146" s="503"/>
      <c r="Z146" s="503"/>
    </row>
    <row r="147" spans="3:26" x14ac:dyDescent="0.3">
      <c r="C147"/>
      <c r="D147"/>
      <c r="E147"/>
      <c r="F147"/>
      <c r="G147"/>
      <c r="H147"/>
      <c r="I147"/>
      <c r="J147"/>
      <c r="K147"/>
      <c r="L147"/>
      <c r="M147"/>
    </row>
    <row r="148" spans="3:26" x14ac:dyDescent="0.3">
      <c r="C148"/>
      <c r="D148"/>
      <c r="E148"/>
      <c r="F148"/>
      <c r="G148"/>
      <c r="H148"/>
      <c r="I148"/>
      <c r="J148"/>
      <c r="K148"/>
      <c r="L148"/>
      <c r="M148"/>
    </row>
    <row r="149" spans="3:26" x14ac:dyDescent="0.3">
      <c r="C149"/>
      <c r="D149"/>
      <c r="E149"/>
      <c r="F149"/>
      <c r="G149"/>
      <c r="H149"/>
      <c r="I149"/>
      <c r="J149"/>
      <c r="K149"/>
      <c r="L149"/>
      <c r="M149"/>
    </row>
    <row r="150" spans="3:26" x14ac:dyDescent="0.3">
      <c r="C150"/>
      <c r="D150"/>
      <c r="E150"/>
      <c r="F150"/>
      <c r="G150"/>
      <c r="H150"/>
      <c r="I150"/>
      <c r="J150"/>
      <c r="K150"/>
      <c r="L150"/>
      <c r="M150"/>
    </row>
    <row r="151" spans="3:26" x14ac:dyDescent="0.3">
      <c r="C151"/>
      <c r="D151"/>
      <c r="E151"/>
      <c r="F151"/>
      <c r="G151"/>
      <c r="H151"/>
      <c r="I151"/>
      <c r="J151"/>
      <c r="K151"/>
      <c r="L151"/>
      <c r="M151"/>
    </row>
    <row r="152" spans="3:26" x14ac:dyDescent="0.3">
      <c r="C152"/>
      <c r="D152"/>
      <c r="E152"/>
      <c r="F152"/>
      <c r="G152"/>
      <c r="H152"/>
      <c r="I152"/>
      <c r="J152"/>
      <c r="K152"/>
      <c r="L152"/>
      <c r="M152"/>
    </row>
    <row r="153" spans="3:26" x14ac:dyDescent="0.3">
      <c r="C153"/>
      <c r="D153"/>
      <c r="E153"/>
      <c r="F153"/>
      <c r="G153"/>
      <c r="H153"/>
      <c r="I153"/>
      <c r="J153"/>
      <c r="K153"/>
      <c r="L153"/>
      <c r="M153"/>
    </row>
    <row r="154" spans="3:26" x14ac:dyDescent="0.3">
      <c r="C154"/>
      <c r="D154"/>
      <c r="E154"/>
      <c r="F154"/>
      <c r="G154"/>
      <c r="H154"/>
      <c r="I154"/>
      <c r="J154"/>
      <c r="K154"/>
      <c r="L154"/>
      <c r="M154"/>
    </row>
    <row r="155" spans="3:26" x14ac:dyDescent="0.3">
      <c r="C155"/>
      <c r="D155"/>
      <c r="E155"/>
      <c r="F155"/>
      <c r="G155"/>
      <c r="H155"/>
      <c r="I155"/>
      <c r="J155"/>
      <c r="K155"/>
      <c r="L155"/>
      <c r="M155"/>
    </row>
    <row r="156" spans="3:26" x14ac:dyDescent="0.3">
      <c r="C156"/>
      <c r="D156"/>
      <c r="E156"/>
      <c r="F156"/>
      <c r="G156"/>
      <c r="H156"/>
      <c r="I156"/>
      <c r="J156"/>
      <c r="K156"/>
      <c r="L156"/>
      <c r="M156"/>
    </row>
    <row r="157" spans="3:26" x14ac:dyDescent="0.3">
      <c r="C157"/>
      <c r="D157"/>
      <c r="E157"/>
      <c r="F157"/>
      <c r="G157"/>
      <c r="H157"/>
      <c r="I157"/>
      <c r="J157"/>
      <c r="K157"/>
      <c r="L157"/>
      <c r="M157"/>
    </row>
    <row r="158" spans="3:26" x14ac:dyDescent="0.3">
      <c r="C158"/>
      <c r="D158"/>
      <c r="E158"/>
      <c r="F158"/>
      <c r="G158"/>
      <c r="H158"/>
      <c r="I158"/>
      <c r="J158"/>
      <c r="K158"/>
      <c r="L158"/>
      <c r="M158"/>
    </row>
    <row r="159" spans="3:26" x14ac:dyDescent="0.3">
      <c r="C159"/>
      <c r="D159"/>
      <c r="E159"/>
      <c r="F159"/>
      <c r="G159"/>
      <c r="H159"/>
      <c r="I159"/>
      <c r="J159"/>
      <c r="K159"/>
      <c r="L159"/>
      <c r="M159"/>
    </row>
    <row r="160" spans="3:26" x14ac:dyDescent="0.3">
      <c r="C160"/>
      <c r="D160"/>
      <c r="E160"/>
      <c r="F160"/>
      <c r="G160"/>
      <c r="H160"/>
      <c r="I160"/>
      <c r="J160"/>
      <c r="K160"/>
      <c r="L160"/>
      <c r="M160"/>
    </row>
    <row r="161" spans="3:13" x14ac:dyDescent="0.3">
      <c r="C161"/>
      <c r="D161"/>
      <c r="E161"/>
      <c r="F161"/>
      <c r="G161"/>
      <c r="H161"/>
      <c r="I161"/>
      <c r="J161"/>
      <c r="K161"/>
      <c r="L161"/>
      <c r="M161"/>
    </row>
    <row r="162" spans="3:13" x14ac:dyDescent="0.3">
      <c r="C162"/>
      <c r="D162"/>
      <c r="E162"/>
      <c r="F162"/>
      <c r="G162"/>
      <c r="H162"/>
      <c r="I162"/>
      <c r="J162"/>
      <c r="K162"/>
      <c r="L162"/>
      <c r="M162"/>
    </row>
    <row r="163" spans="3:13" x14ac:dyDescent="0.3">
      <c r="C163"/>
      <c r="D163"/>
      <c r="E163"/>
      <c r="F163"/>
      <c r="G163"/>
      <c r="H163"/>
      <c r="I163"/>
      <c r="J163"/>
      <c r="K163"/>
      <c r="L163"/>
      <c r="M163"/>
    </row>
    <row r="164" spans="3:13" x14ac:dyDescent="0.3">
      <c r="C164"/>
      <c r="D164"/>
      <c r="E164"/>
      <c r="F164"/>
      <c r="G164"/>
      <c r="H164"/>
      <c r="I164"/>
      <c r="J164"/>
      <c r="K164"/>
      <c r="L164"/>
      <c r="M164"/>
    </row>
    <row r="165" spans="3:13" x14ac:dyDescent="0.3">
      <c r="C165"/>
      <c r="D165"/>
      <c r="E165"/>
      <c r="F165"/>
      <c r="G165"/>
      <c r="H165"/>
      <c r="I165"/>
      <c r="J165"/>
      <c r="K165"/>
      <c r="L165"/>
      <c r="M165"/>
    </row>
    <row r="166" spans="3:13" x14ac:dyDescent="0.3">
      <c r="C166"/>
      <c r="D166"/>
      <c r="E166"/>
      <c r="F166"/>
      <c r="G166"/>
      <c r="H166"/>
      <c r="I166"/>
      <c r="J166"/>
      <c r="K166"/>
      <c r="L166"/>
      <c r="M166"/>
    </row>
    <row r="167" spans="3:13" x14ac:dyDescent="0.3">
      <c r="C167"/>
      <c r="D167"/>
      <c r="E167"/>
      <c r="F167"/>
      <c r="G167"/>
      <c r="H167"/>
      <c r="I167"/>
      <c r="J167"/>
      <c r="K167"/>
      <c r="L167"/>
      <c r="M167"/>
    </row>
    <row r="168" spans="3:13" x14ac:dyDescent="0.3">
      <c r="C168"/>
      <c r="D168"/>
      <c r="E168"/>
      <c r="F168"/>
      <c r="G168"/>
      <c r="H168"/>
      <c r="I168"/>
      <c r="J168"/>
      <c r="K168"/>
      <c r="L168"/>
      <c r="M168"/>
    </row>
    <row r="169" spans="3:13" x14ac:dyDescent="0.3">
      <c r="C169"/>
      <c r="D169"/>
      <c r="E169"/>
      <c r="F169"/>
      <c r="G169"/>
      <c r="H169"/>
      <c r="I169"/>
      <c r="J169"/>
      <c r="K169"/>
      <c r="L169"/>
      <c r="M169"/>
    </row>
    <row r="170" spans="3:13" x14ac:dyDescent="0.3">
      <c r="C170"/>
      <c r="D170"/>
      <c r="E170"/>
      <c r="F170"/>
      <c r="G170"/>
      <c r="H170"/>
      <c r="I170"/>
      <c r="J170"/>
      <c r="K170"/>
      <c r="L170"/>
      <c r="M170"/>
    </row>
    <row r="171" spans="3:13" x14ac:dyDescent="0.3">
      <c r="C171"/>
      <c r="D171"/>
      <c r="E171"/>
      <c r="F171"/>
      <c r="G171"/>
      <c r="H171"/>
      <c r="I171"/>
      <c r="J171"/>
      <c r="K171"/>
      <c r="L171"/>
      <c r="M171"/>
    </row>
    <row r="172" spans="3:13" x14ac:dyDescent="0.3">
      <c r="C172"/>
      <c r="D172"/>
      <c r="E172"/>
      <c r="F172"/>
      <c r="G172"/>
      <c r="H172"/>
      <c r="I172"/>
      <c r="J172"/>
      <c r="K172"/>
      <c r="L172"/>
      <c r="M172"/>
    </row>
    <row r="173" spans="3:13" x14ac:dyDescent="0.3">
      <c r="C173"/>
      <c r="D173"/>
      <c r="E173"/>
      <c r="F173"/>
      <c r="G173"/>
      <c r="H173"/>
      <c r="I173"/>
      <c r="J173"/>
      <c r="K173"/>
      <c r="L173"/>
      <c r="M173"/>
    </row>
    <row r="174" spans="3:13" x14ac:dyDescent="0.3">
      <c r="C174"/>
      <c r="D174"/>
      <c r="E174"/>
      <c r="F174"/>
      <c r="G174"/>
      <c r="H174"/>
      <c r="I174"/>
      <c r="J174"/>
      <c r="K174"/>
      <c r="L174"/>
      <c r="M174"/>
    </row>
    <row r="175" spans="3:13" x14ac:dyDescent="0.3">
      <c r="C175"/>
      <c r="D175"/>
      <c r="E175"/>
      <c r="F175"/>
      <c r="G175"/>
      <c r="H175"/>
      <c r="I175"/>
      <c r="J175"/>
      <c r="K175"/>
      <c r="L175"/>
      <c r="M175"/>
    </row>
    <row r="176" spans="3:13" x14ac:dyDescent="0.3">
      <c r="C176"/>
      <c r="D176"/>
      <c r="E176"/>
      <c r="F176"/>
      <c r="G176"/>
      <c r="H176"/>
      <c r="I176"/>
      <c r="J176"/>
      <c r="K176"/>
      <c r="L176"/>
      <c r="M176"/>
    </row>
    <row r="177" spans="3:13" x14ac:dyDescent="0.3">
      <c r="C177"/>
      <c r="D177"/>
      <c r="E177"/>
      <c r="F177"/>
      <c r="G177"/>
      <c r="H177"/>
      <c r="I177"/>
      <c r="J177"/>
      <c r="K177"/>
      <c r="L177"/>
      <c r="M177"/>
    </row>
    <row r="178" spans="3:13" x14ac:dyDescent="0.3">
      <c r="C178"/>
      <c r="D178"/>
      <c r="E178"/>
      <c r="F178"/>
      <c r="G178"/>
      <c r="H178"/>
      <c r="I178"/>
      <c r="J178"/>
      <c r="K178"/>
      <c r="L178"/>
      <c r="M178"/>
    </row>
    <row r="179" spans="3:13" x14ac:dyDescent="0.3">
      <c r="C179"/>
      <c r="D179"/>
      <c r="E179"/>
      <c r="F179"/>
      <c r="G179"/>
      <c r="H179"/>
      <c r="I179"/>
      <c r="J179"/>
      <c r="K179"/>
      <c r="L179"/>
      <c r="M179"/>
    </row>
    <row r="180" spans="3:13" x14ac:dyDescent="0.3">
      <c r="C180"/>
      <c r="D180"/>
      <c r="E180"/>
      <c r="F180"/>
      <c r="G180"/>
      <c r="H180"/>
      <c r="I180"/>
      <c r="J180"/>
      <c r="K180"/>
      <c r="L180"/>
      <c r="M180"/>
    </row>
    <row r="181" spans="3:13" x14ac:dyDescent="0.3">
      <c r="C181"/>
      <c r="D181"/>
      <c r="E181"/>
      <c r="F181"/>
      <c r="G181"/>
      <c r="H181"/>
      <c r="I181"/>
      <c r="J181"/>
      <c r="K181"/>
      <c r="L181"/>
      <c r="M181"/>
    </row>
    <row r="182" spans="3:13" x14ac:dyDescent="0.3">
      <c r="C182"/>
      <c r="D182"/>
      <c r="E182"/>
      <c r="F182"/>
      <c r="G182"/>
      <c r="H182"/>
      <c r="I182"/>
      <c r="J182"/>
      <c r="K182"/>
      <c r="L182"/>
      <c r="M182"/>
    </row>
    <row r="183" spans="3:13" x14ac:dyDescent="0.3">
      <c r="C183"/>
      <c r="D183"/>
      <c r="E183"/>
      <c r="F183"/>
      <c r="G183"/>
      <c r="H183"/>
      <c r="I183"/>
      <c r="J183"/>
      <c r="K183"/>
      <c r="L183"/>
      <c r="M183"/>
    </row>
    <row r="184" spans="3:13" x14ac:dyDescent="0.3">
      <c r="C184"/>
      <c r="D184"/>
      <c r="E184"/>
      <c r="F184"/>
      <c r="G184"/>
      <c r="H184"/>
      <c r="I184"/>
      <c r="J184"/>
      <c r="K184"/>
      <c r="L184"/>
      <c r="M184"/>
    </row>
    <row r="185" spans="3:13" x14ac:dyDescent="0.3">
      <c r="C185"/>
      <c r="D185"/>
      <c r="E185"/>
      <c r="F185"/>
      <c r="G185"/>
      <c r="H185"/>
      <c r="I185"/>
      <c r="J185"/>
      <c r="K185"/>
      <c r="L185"/>
      <c r="M185"/>
    </row>
    <row r="186" spans="3:13" x14ac:dyDescent="0.3">
      <c r="C186"/>
      <c r="D186"/>
      <c r="E186"/>
      <c r="F186"/>
      <c r="G186"/>
      <c r="H186"/>
      <c r="I186"/>
      <c r="J186"/>
      <c r="K186"/>
      <c r="L186"/>
      <c r="M186"/>
    </row>
    <row r="187" spans="3:13" x14ac:dyDescent="0.3">
      <c r="C187"/>
      <c r="D187"/>
      <c r="E187"/>
      <c r="F187"/>
      <c r="G187"/>
      <c r="H187"/>
      <c r="I187"/>
      <c r="J187"/>
      <c r="K187"/>
      <c r="L187"/>
      <c r="M187"/>
    </row>
    <row r="188" spans="3:13" x14ac:dyDescent="0.3">
      <c r="C188"/>
      <c r="D188"/>
      <c r="E188"/>
      <c r="F188"/>
      <c r="G188"/>
      <c r="H188"/>
      <c r="I188"/>
      <c r="J188"/>
      <c r="K188"/>
      <c r="L188"/>
      <c r="M188"/>
    </row>
    <row r="189" spans="3:13" x14ac:dyDescent="0.3">
      <c r="C189"/>
      <c r="D189"/>
      <c r="E189"/>
      <c r="F189"/>
      <c r="G189"/>
      <c r="H189"/>
      <c r="I189"/>
      <c r="J189"/>
      <c r="K189"/>
      <c r="L189"/>
      <c r="M189"/>
    </row>
    <row r="190" spans="3:13" x14ac:dyDescent="0.3">
      <c r="C190"/>
      <c r="D190"/>
      <c r="E190"/>
      <c r="F190"/>
      <c r="G190"/>
      <c r="H190"/>
      <c r="I190"/>
      <c r="J190"/>
      <c r="K190"/>
      <c r="L190"/>
      <c r="M190"/>
    </row>
    <row r="191" spans="3:13" x14ac:dyDescent="0.3">
      <c r="C191"/>
      <c r="D191"/>
      <c r="E191"/>
      <c r="F191"/>
      <c r="G191"/>
      <c r="H191"/>
      <c r="I191"/>
      <c r="J191"/>
      <c r="K191"/>
      <c r="L191"/>
      <c r="M191"/>
    </row>
    <row r="192" spans="3:13" x14ac:dyDescent="0.3">
      <c r="C192"/>
      <c r="D192"/>
      <c r="E192"/>
      <c r="F192"/>
      <c r="G192"/>
      <c r="H192"/>
      <c r="I192"/>
      <c r="J192"/>
      <c r="K192"/>
      <c r="L192"/>
      <c r="M192"/>
    </row>
    <row r="193" spans="3:13" x14ac:dyDescent="0.3">
      <c r="C193"/>
      <c r="D193"/>
      <c r="E193"/>
      <c r="F193"/>
      <c r="G193"/>
      <c r="H193"/>
      <c r="I193"/>
      <c r="J193"/>
      <c r="K193"/>
      <c r="L193"/>
      <c r="M193"/>
    </row>
    <row r="194" spans="3:13" x14ac:dyDescent="0.3">
      <c r="C194"/>
      <c r="D194"/>
      <c r="E194"/>
      <c r="F194"/>
      <c r="G194"/>
      <c r="H194"/>
      <c r="I194"/>
      <c r="J194"/>
      <c r="K194"/>
      <c r="L194"/>
      <c r="M194"/>
    </row>
    <row r="195" spans="3:13" x14ac:dyDescent="0.3">
      <c r="C195"/>
      <c r="D195"/>
      <c r="E195"/>
      <c r="F195"/>
      <c r="G195"/>
      <c r="H195"/>
      <c r="I195"/>
      <c r="J195"/>
      <c r="K195"/>
      <c r="L195"/>
      <c r="M195"/>
    </row>
    <row r="196" spans="3:13" x14ac:dyDescent="0.3">
      <c r="C196"/>
      <c r="D196"/>
      <c r="E196"/>
      <c r="F196"/>
      <c r="G196"/>
      <c r="H196"/>
      <c r="I196"/>
      <c r="J196"/>
      <c r="K196"/>
      <c r="L196"/>
      <c r="M196"/>
    </row>
    <row r="197" spans="3:13" x14ac:dyDescent="0.3">
      <c r="C197"/>
      <c r="D197"/>
      <c r="E197"/>
      <c r="F197"/>
      <c r="G197"/>
      <c r="H197"/>
      <c r="I197"/>
      <c r="J197"/>
      <c r="K197"/>
      <c r="L197"/>
      <c r="M197"/>
    </row>
    <row r="198" spans="3:13" x14ac:dyDescent="0.3">
      <c r="C198"/>
      <c r="D198"/>
      <c r="E198"/>
      <c r="F198"/>
      <c r="G198"/>
      <c r="H198"/>
      <c r="I198"/>
      <c r="J198"/>
      <c r="K198"/>
      <c r="L198"/>
      <c r="M198"/>
    </row>
    <row r="199" spans="3:13" x14ac:dyDescent="0.3">
      <c r="C199"/>
      <c r="D199"/>
      <c r="E199"/>
      <c r="F199"/>
      <c r="G199"/>
      <c r="H199"/>
      <c r="I199"/>
      <c r="J199"/>
      <c r="K199"/>
      <c r="L199"/>
      <c r="M199"/>
    </row>
    <row r="200" spans="3:13" x14ac:dyDescent="0.3">
      <c r="C200"/>
      <c r="D200"/>
      <c r="E200"/>
      <c r="F200"/>
      <c r="G200"/>
      <c r="H200"/>
      <c r="I200"/>
      <c r="J200"/>
      <c r="K200"/>
      <c r="L200"/>
      <c r="M200"/>
    </row>
    <row r="201" spans="3:13" x14ac:dyDescent="0.3">
      <c r="C201"/>
      <c r="D201"/>
      <c r="E201"/>
      <c r="F201"/>
      <c r="G201"/>
      <c r="H201"/>
      <c r="I201"/>
      <c r="J201"/>
      <c r="K201"/>
      <c r="L201"/>
      <c r="M201"/>
    </row>
    <row r="202" spans="3:13" x14ac:dyDescent="0.3">
      <c r="C202"/>
      <c r="D202"/>
      <c r="E202"/>
      <c r="F202"/>
      <c r="G202"/>
      <c r="H202"/>
      <c r="I202"/>
      <c r="J202"/>
      <c r="K202"/>
      <c r="L202"/>
      <c r="M202"/>
    </row>
    <row r="203" spans="3:13" x14ac:dyDescent="0.3">
      <c r="C203"/>
      <c r="D203"/>
      <c r="E203"/>
      <c r="F203"/>
      <c r="G203"/>
      <c r="H203"/>
      <c r="I203"/>
      <c r="J203"/>
      <c r="K203"/>
      <c r="L203"/>
      <c r="M203"/>
    </row>
    <row r="204" spans="3:13" x14ac:dyDescent="0.3">
      <c r="C204"/>
      <c r="D204"/>
      <c r="E204"/>
      <c r="F204"/>
      <c r="G204"/>
      <c r="H204"/>
      <c r="I204"/>
      <c r="J204"/>
      <c r="K204"/>
      <c r="L204"/>
      <c r="M204"/>
    </row>
    <row r="205" spans="3:13" x14ac:dyDescent="0.3">
      <c r="C205"/>
      <c r="D205"/>
      <c r="E205"/>
      <c r="F205"/>
      <c r="G205"/>
      <c r="H205"/>
      <c r="I205"/>
      <c r="J205"/>
      <c r="K205"/>
      <c r="L205"/>
      <c r="M205"/>
    </row>
    <row r="206" spans="3:13" x14ac:dyDescent="0.3">
      <c r="C206"/>
      <c r="D206"/>
      <c r="E206"/>
      <c r="F206"/>
      <c r="G206"/>
      <c r="H206"/>
      <c r="I206"/>
      <c r="J206"/>
      <c r="K206"/>
      <c r="L206"/>
      <c r="M206"/>
    </row>
    <row r="207" spans="3:13" x14ac:dyDescent="0.3">
      <c r="C207"/>
      <c r="D207"/>
      <c r="E207"/>
      <c r="F207"/>
      <c r="G207"/>
      <c r="H207"/>
      <c r="I207"/>
      <c r="J207"/>
      <c r="K207"/>
      <c r="L207"/>
      <c r="M207"/>
    </row>
    <row r="208" spans="3:13" x14ac:dyDescent="0.3">
      <c r="C208"/>
      <c r="D208"/>
      <c r="E208"/>
      <c r="F208"/>
      <c r="G208"/>
      <c r="H208"/>
      <c r="I208"/>
      <c r="J208"/>
      <c r="K208"/>
      <c r="L208"/>
      <c r="M208"/>
    </row>
    <row r="209" spans="3:13" x14ac:dyDescent="0.3">
      <c r="C209"/>
      <c r="D209"/>
      <c r="E209"/>
      <c r="F209"/>
      <c r="G209"/>
      <c r="H209"/>
      <c r="I209"/>
      <c r="J209"/>
      <c r="K209"/>
      <c r="L209"/>
      <c r="M209"/>
    </row>
    <row r="210" spans="3:13" x14ac:dyDescent="0.3">
      <c r="C210"/>
      <c r="D210"/>
      <c r="E210"/>
      <c r="F210"/>
      <c r="G210"/>
      <c r="H210"/>
      <c r="I210"/>
      <c r="J210"/>
      <c r="K210"/>
      <c r="L210"/>
      <c r="M210"/>
    </row>
    <row r="211" spans="3:13" x14ac:dyDescent="0.3">
      <c r="C211"/>
      <c r="D211"/>
      <c r="E211"/>
      <c r="F211"/>
      <c r="G211"/>
      <c r="H211"/>
      <c r="I211"/>
      <c r="J211"/>
      <c r="K211"/>
      <c r="L211"/>
      <c r="M211"/>
    </row>
    <row r="212" spans="3:13" x14ac:dyDescent="0.3">
      <c r="C212"/>
      <c r="D212"/>
      <c r="E212"/>
      <c r="F212"/>
      <c r="G212"/>
      <c r="H212"/>
      <c r="I212"/>
      <c r="J212"/>
      <c r="K212"/>
      <c r="L212"/>
      <c r="M212"/>
    </row>
    <row r="213" spans="3:13" x14ac:dyDescent="0.3">
      <c r="C213"/>
      <c r="D213"/>
      <c r="E213"/>
      <c r="F213"/>
      <c r="G213"/>
      <c r="H213"/>
      <c r="I213"/>
      <c r="J213"/>
      <c r="K213"/>
      <c r="L213"/>
      <c r="M213"/>
    </row>
    <row r="214" spans="3:13" x14ac:dyDescent="0.3">
      <c r="C214"/>
      <c r="D214"/>
      <c r="E214"/>
      <c r="F214"/>
      <c r="G214"/>
      <c r="H214"/>
      <c r="I214"/>
      <c r="J214"/>
      <c r="K214"/>
      <c r="L214"/>
      <c r="M214"/>
    </row>
    <row r="215" spans="3:13" x14ac:dyDescent="0.3">
      <c r="C215"/>
      <c r="D215"/>
      <c r="E215"/>
      <c r="F215"/>
      <c r="G215"/>
      <c r="H215"/>
      <c r="I215"/>
      <c r="J215"/>
      <c r="K215"/>
      <c r="L215"/>
      <c r="M215"/>
    </row>
    <row r="216" spans="3:13" x14ac:dyDescent="0.3">
      <c r="C216"/>
      <c r="D216"/>
      <c r="E216"/>
      <c r="F216"/>
      <c r="G216"/>
      <c r="H216"/>
      <c r="I216"/>
      <c r="J216"/>
      <c r="K216"/>
      <c r="L216"/>
      <c r="M216"/>
    </row>
    <row r="217" spans="3:13" x14ac:dyDescent="0.3">
      <c r="C217"/>
      <c r="D217"/>
      <c r="E217"/>
      <c r="F217"/>
      <c r="G217"/>
      <c r="H217"/>
      <c r="I217"/>
      <c r="J217"/>
      <c r="K217"/>
      <c r="L217"/>
      <c r="M217"/>
    </row>
    <row r="218" spans="3:13" x14ac:dyDescent="0.3">
      <c r="C218"/>
      <c r="D218"/>
      <c r="E218"/>
      <c r="F218"/>
      <c r="G218"/>
      <c r="H218"/>
      <c r="I218"/>
      <c r="J218"/>
      <c r="K218"/>
      <c r="L218"/>
      <c r="M218"/>
    </row>
    <row r="219" spans="3:13" x14ac:dyDescent="0.3">
      <c r="C219"/>
      <c r="D219"/>
      <c r="E219"/>
      <c r="F219"/>
      <c r="G219"/>
      <c r="H219"/>
      <c r="I219"/>
      <c r="J219"/>
      <c r="K219"/>
      <c r="L219"/>
      <c r="M219"/>
    </row>
    <row r="220" spans="3:13" x14ac:dyDescent="0.3">
      <c r="C220"/>
      <c r="D220"/>
      <c r="E220"/>
      <c r="F220"/>
      <c r="G220"/>
      <c r="H220"/>
      <c r="I220"/>
      <c r="J220"/>
      <c r="K220"/>
      <c r="L220"/>
      <c r="M220"/>
    </row>
    <row r="221" spans="3:13" x14ac:dyDescent="0.3">
      <c r="C221"/>
      <c r="D221"/>
      <c r="E221"/>
      <c r="F221"/>
      <c r="G221"/>
      <c r="H221"/>
      <c r="I221"/>
      <c r="J221"/>
      <c r="K221"/>
      <c r="L221"/>
      <c r="M221"/>
    </row>
    <row r="222" spans="3:13" x14ac:dyDescent="0.3">
      <c r="C222"/>
      <c r="D222"/>
      <c r="E222"/>
      <c r="F222"/>
      <c r="G222"/>
      <c r="H222"/>
      <c r="I222"/>
      <c r="J222"/>
      <c r="K222"/>
      <c r="L222"/>
      <c r="M222"/>
    </row>
    <row r="223" spans="3:13" x14ac:dyDescent="0.3">
      <c r="C223"/>
      <c r="D223"/>
      <c r="E223"/>
      <c r="F223"/>
      <c r="G223"/>
      <c r="H223"/>
      <c r="I223"/>
      <c r="J223"/>
      <c r="K223"/>
      <c r="L223"/>
      <c r="M223"/>
    </row>
    <row r="224" spans="3:13" x14ac:dyDescent="0.3">
      <c r="C224"/>
      <c r="D224"/>
      <c r="E224"/>
      <c r="F224"/>
      <c r="G224"/>
      <c r="H224"/>
      <c r="I224"/>
      <c r="J224"/>
      <c r="K224"/>
      <c r="L224"/>
      <c r="M224"/>
    </row>
    <row r="225" spans="3:13" x14ac:dyDescent="0.3">
      <c r="C225"/>
      <c r="D225"/>
      <c r="E225"/>
      <c r="F225"/>
      <c r="G225"/>
      <c r="H225"/>
      <c r="I225"/>
      <c r="J225"/>
      <c r="K225"/>
      <c r="L225"/>
      <c r="M225"/>
    </row>
    <row r="226" spans="3:13" x14ac:dyDescent="0.3">
      <c r="C226"/>
      <c r="D226"/>
      <c r="E226"/>
      <c r="F226"/>
      <c r="G226"/>
      <c r="H226"/>
      <c r="I226"/>
      <c r="J226"/>
      <c r="K226"/>
      <c r="L226"/>
      <c r="M226"/>
    </row>
    <row r="227" spans="3:13" x14ac:dyDescent="0.3">
      <c r="C227"/>
      <c r="D227"/>
      <c r="E227"/>
      <c r="F227"/>
      <c r="G227"/>
      <c r="H227"/>
      <c r="I227"/>
      <c r="J227"/>
      <c r="K227"/>
      <c r="L227"/>
      <c r="M227"/>
    </row>
    <row r="228" spans="3:13" x14ac:dyDescent="0.3">
      <c r="C228"/>
      <c r="D228"/>
      <c r="E228"/>
      <c r="F228"/>
      <c r="G228"/>
      <c r="H228"/>
      <c r="I228"/>
      <c r="J228"/>
      <c r="K228"/>
      <c r="L228"/>
      <c r="M228"/>
    </row>
    <row r="229" spans="3:13" x14ac:dyDescent="0.3">
      <c r="C229"/>
      <c r="D229"/>
      <c r="E229"/>
      <c r="F229"/>
      <c r="G229"/>
      <c r="H229"/>
      <c r="I229"/>
      <c r="J229"/>
      <c r="K229"/>
      <c r="L229"/>
      <c r="M229"/>
    </row>
    <row r="230" spans="3:13" x14ac:dyDescent="0.3">
      <c r="C230"/>
      <c r="D230"/>
      <c r="E230"/>
      <c r="F230"/>
      <c r="G230"/>
      <c r="H230"/>
      <c r="I230"/>
      <c r="J230"/>
      <c r="K230"/>
      <c r="L230"/>
      <c r="M230"/>
    </row>
    <row r="231" spans="3:13" x14ac:dyDescent="0.3">
      <c r="C231"/>
      <c r="D231"/>
      <c r="E231"/>
      <c r="F231"/>
      <c r="G231"/>
      <c r="H231"/>
      <c r="I231"/>
      <c r="J231"/>
      <c r="K231"/>
      <c r="L231"/>
      <c r="M231"/>
    </row>
    <row r="232" spans="3:13" x14ac:dyDescent="0.3">
      <c r="C232"/>
      <c r="D232"/>
      <c r="E232"/>
      <c r="F232"/>
      <c r="G232"/>
      <c r="H232"/>
      <c r="I232"/>
      <c r="J232"/>
      <c r="K232"/>
      <c r="L232"/>
      <c r="M232"/>
    </row>
    <row r="233" spans="3:13" x14ac:dyDescent="0.3">
      <c r="C233"/>
      <c r="D233"/>
      <c r="E233"/>
      <c r="F233"/>
      <c r="G233"/>
      <c r="H233"/>
      <c r="I233"/>
      <c r="J233"/>
      <c r="K233"/>
      <c r="L233"/>
      <c r="M233"/>
    </row>
    <row r="234" spans="3:13" x14ac:dyDescent="0.3">
      <c r="C234"/>
      <c r="D234"/>
      <c r="E234"/>
      <c r="F234"/>
      <c r="G234"/>
      <c r="H234"/>
      <c r="I234"/>
      <c r="J234"/>
      <c r="K234"/>
      <c r="L234"/>
      <c r="M234"/>
    </row>
    <row r="235" spans="3:13" x14ac:dyDescent="0.3">
      <c r="C235"/>
      <c r="D235"/>
      <c r="E235"/>
      <c r="F235"/>
      <c r="G235"/>
      <c r="H235"/>
      <c r="I235"/>
      <c r="J235"/>
      <c r="K235"/>
      <c r="L235"/>
      <c r="M235"/>
    </row>
    <row r="236" spans="3:13" x14ac:dyDescent="0.3">
      <c r="C236"/>
      <c r="D236"/>
      <c r="E236"/>
      <c r="F236"/>
      <c r="G236"/>
      <c r="H236"/>
      <c r="I236"/>
      <c r="J236"/>
      <c r="K236"/>
      <c r="L236"/>
      <c r="M236"/>
    </row>
    <row r="237" spans="3:13" x14ac:dyDescent="0.3">
      <c r="C237"/>
      <c r="D237"/>
      <c r="E237"/>
      <c r="F237"/>
      <c r="G237"/>
      <c r="H237"/>
      <c r="I237"/>
      <c r="J237"/>
      <c r="K237"/>
      <c r="L237"/>
      <c r="M237"/>
    </row>
    <row r="238" spans="3:13" x14ac:dyDescent="0.3">
      <c r="C238"/>
      <c r="D238"/>
      <c r="E238"/>
      <c r="F238"/>
      <c r="G238"/>
      <c r="H238"/>
      <c r="I238"/>
      <c r="J238"/>
      <c r="K238"/>
      <c r="L238"/>
      <c r="M238"/>
    </row>
    <row r="239" spans="3:13" x14ac:dyDescent="0.3">
      <c r="C239"/>
      <c r="D239"/>
      <c r="E239"/>
      <c r="F239"/>
      <c r="G239"/>
      <c r="H239"/>
      <c r="I239"/>
      <c r="J239"/>
      <c r="K239"/>
      <c r="L239"/>
      <c r="M239"/>
    </row>
    <row r="240" spans="3:13" x14ac:dyDescent="0.3">
      <c r="C240"/>
      <c r="D240"/>
      <c r="E240"/>
      <c r="F240"/>
      <c r="G240"/>
      <c r="H240"/>
      <c r="I240"/>
      <c r="J240"/>
      <c r="K240"/>
      <c r="L240"/>
      <c r="M240"/>
    </row>
    <row r="241" spans="3:13" x14ac:dyDescent="0.3">
      <c r="C241"/>
      <c r="D241"/>
      <c r="E241"/>
      <c r="F241"/>
      <c r="G241"/>
      <c r="H241"/>
      <c r="I241"/>
      <c r="J241"/>
      <c r="K241"/>
      <c r="L241"/>
      <c r="M241"/>
    </row>
    <row r="242" spans="3:13" x14ac:dyDescent="0.3">
      <c r="C242"/>
      <c r="D242"/>
      <c r="E242"/>
      <c r="F242"/>
      <c r="G242"/>
      <c r="H242"/>
      <c r="I242"/>
      <c r="J242"/>
      <c r="K242"/>
      <c r="L242"/>
      <c r="M242"/>
    </row>
    <row r="243" spans="3:13" x14ac:dyDescent="0.3">
      <c r="C243"/>
      <c r="D243"/>
      <c r="E243"/>
      <c r="F243"/>
      <c r="G243"/>
      <c r="H243"/>
      <c r="I243"/>
      <c r="J243"/>
      <c r="K243"/>
      <c r="L243"/>
      <c r="M243"/>
    </row>
    <row r="244" spans="3:13" x14ac:dyDescent="0.3">
      <c r="C244"/>
      <c r="D244"/>
      <c r="E244"/>
      <c r="F244"/>
      <c r="G244"/>
      <c r="H244"/>
      <c r="I244"/>
      <c r="J244"/>
      <c r="K244"/>
      <c r="L244"/>
      <c r="M244"/>
    </row>
    <row r="245" spans="3:13" x14ac:dyDescent="0.3">
      <c r="C245"/>
      <c r="D245"/>
      <c r="E245"/>
      <c r="F245"/>
      <c r="G245"/>
      <c r="H245"/>
      <c r="I245"/>
      <c r="J245"/>
      <c r="K245"/>
      <c r="L245"/>
      <c r="M245"/>
    </row>
    <row r="246" spans="3:13" x14ac:dyDescent="0.3">
      <c r="C246"/>
      <c r="D246"/>
      <c r="E246"/>
      <c r="F246"/>
      <c r="G246"/>
      <c r="H246"/>
      <c r="I246"/>
      <c r="J246"/>
      <c r="K246"/>
      <c r="L246"/>
      <c r="M246"/>
    </row>
    <row r="247" spans="3:13" x14ac:dyDescent="0.3">
      <c r="C247"/>
      <c r="D247"/>
      <c r="E247"/>
      <c r="F247"/>
      <c r="G247"/>
      <c r="H247"/>
      <c r="I247"/>
      <c r="J247"/>
      <c r="K247"/>
      <c r="L247"/>
      <c r="M247"/>
    </row>
    <row r="248" spans="3:13" x14ac:dyDescent="0.3">
      <c r="C248"/>
      <c r="D248"/>
      <c r="E248"/>
      <c r="F248"/>
      <c r="G248"/>
      <c r="H248"/>
      <c r="I248"/>
      <c r="J248"/>
      <c r="K248"/>
      <c r="L248"/>
      <c r="M248"/>
    </row>
    <row r="249" spans="3:13" x14ac:dyDescent="0.3">
      <c r="C249"/>
      <c r="D249"/>
      <c r="E249"/>
      <c r="F249"/>
      <c r="G249"/>
      <c r="H249"/>
      <c r="I249"/>
      <c r="J249"/>
      <c r="K249"/>
      <c r="L249"/>
      <c r="M249"/>
    </row>
    <row r="250" spans="3:13" x14ac:dyDescent="0.3">
      <c r="C250"/>
      <c r="D250"/>
      <c r="E250"/>
      <c r="F250"/>
      <c r="G250"/>
      <c r="H250"/>
      <c r="I250"/>
      <c r="J250"/>
      <c r="K250"/>
      <c r="L250"/>
      <c r="M250"/>
    </row>
    <row r="251" spans="3:13" x14ac:dyDescent="0.3">
      <c r="C251"/>
      <c r="D251"/>
      <c r="E251"/>
      <c r="F251"/>
      <c r="G251"/>
      <c r="H251"/>
      <c r="I251"/>
      <c r="J251"/>
      <c r="K251"/>
      <c r="L251"/>
      <c r="M251"/>
    </row>
  </sheetData>
  <mergeCells count="12">
    <mergeCell ref="A67:C67"/>
    <mergeCell ref="A69:D69"/>
    <mergeCell ref="A1:M1"/>
    <mergeCell ref="A3:C3"/>
    <mergeCell ref="A4:C4"/>
    <mergeCell ref="A5:C6"/>
    <mergeCell ref="D5:L5"/>
    <mergeCell ref="M5:M6"/>
    <mergeCell ref="B64:C64"/>
    <mergeCell ref="B37:C37"/>
    <mergeCell ref="B65:C65"/>
    <mergeCell ref="A38:C38"/>
  </mergeCells>
  <printOptions horizontalCentered="1"/>
  <pageMargins left="0.59055118110236227" right="0.59055118110236227" top="0.70866141732283472" bottom="0.70866141732283472" header="0.11811023622047245" footer="0.11811023622047245"/>
  <pageSetup paperSize="9" scale="66" fitToHeight="2" orientation="landscape" r:id="rId1"/>
  <headerFooter alignWithMargins="0"/>
  <rowBreaks count="1" manualBreakCount="1">
    <brk id="33" max="12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BK87"/>
  <sheetViews>
    <sheetView view="pageBreakPreview" zoomScale="65" zoomScaleNormal="70" zoomScaleSheetLayoutView="65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24.6640625" style="343" customWidth="1"/>
    <col min="3" max="9" width="9.6640625" style="136" customWidth="1"/>
    <col min="10" max="10" width="9.6640625" style="406" customWidth="1"/>
    <col min="11" max="16" width="9.6640625" style="136" customWidth="1"/>
    <col min="17" max="20" width="9.6640625" style="406" customWidth="1"/>
    <col min="21" max="21" width="11.109375" style="136" customWidth="1"/>
    <col min="22" max="22" width="11.6640625" style="406" bestFit="1" customWidth="1"/>
    <col min="23" max="24" width="26.33203125" style="136" customWidth="1"/>
    <col min="25" max="25" width="26.33203125" style="15" customWidth="1"/>
    <col min="26" max="26" width="7.109375" style="15" customWidth="1"/>
    <col min="27" max="27" width="9.44140625" style="15" customWidth="1"/>
    <col min="28" max="28" width="7.109375" style="15" customWidth="1"/>
    <col min="29" max="29" width="9.44140625" style="15" customWidth="1"/>
    <col min="30" max="30" width="7.109375" style="15" customWidth="1"/>
    <col min="31" max="31" width="9.44140625" style="15" customWidth="1"/>
    <col min="32" max="32" width="7.109375" style="15" customWidth="1"/>
    <col min="33" max="33" width="9.44140625" style="15" customWidth="1"/>
    <col min="34" max="34" width="7.109375" style="15" customWidth="1"/>
    <col min="35" max="35" width="9.44140625" style="15" customWidth="1"/>
    <col min="36" max="36" width="7.109375" style="15" customWidth="1"/>
    <col min="37" max="37" width="9.44140625" style="15" customWidth="1"/>
    <col min="38" max="38" width="7.109375" style="15" customWidth="1"/>
    <col min="39" max="39" width="9.44140625" style="15" customWidth="1"/>
    <col min="40" max="40" width="7.109375" style="15" customWidth="1"/>
    <col min="41" max="41" width="9.44140625" style="15" customWidth="1"/>
    <col min="42" max="42" width="7.109375" style="15" customWidth="1"/>
    <col min="43" max="43" width="9.44140625" style="15" customWidth="1"/>
    <col min="44" max="44" width="7.109375" style="15" customWidth="1"/>
    <col min="45" max="45" width="26.33203125" style="15" customWidth="1"/>
    <col min="46" max="46" width="16.5546875" style="15" customWidth="1"/>
    <col min="47" max="47" width="9.44140625" style="15" customWidth="1"/>
    <col min="48" max="48" width="7.109375" style="15" customWidth="1"/>
    <col min="49" max="49" width="9.44140625" style="15" customWidth="1"/>
    <col min="50" max="50" width="7.109375" style="15" customWidth="1"/>
    <col min="51" max="51" width="9.44140625" style="15" customWidth="1"/>
    <col min="52" max="52" width="7.109375" style="15" customWidth="1"/>
    <col min="53" max="53" width="9.44140625" style="15" customWidth="1"/>
    <col min="54" max="54" width="7.109375" style="15" customWidth="1"/>
    <col min="55" max="55" width="9.44140625" style="15" customWidth="1"/>
    <col min="56" max="56" width="7.109375" style="15" customWidth="1"/>
    <col min="57" max="57" width="9.44140625" style="15" customWidth="1"/>
    <col min="58" max="58" width="7.109375" style="15" customWidth="1"/>
    <col min="59" max="59" width="9.44140625" style="15" customWidth="1"/>
    <col min="60" max="60" width="7.109375" style="15" customWidth="1"/>
    <col min="61" max="61" width="9.44140625" style="15" customWidth="1"/>
    <col min="62" max="62" width="7.109375" style="15" customWidth="1"/>
    <col min="63" max="63" width="9.44140625" style="1" customWidth="1"/>
    <col min="64" max="64" width="26.33203125" style="1" customWidth="1"/>
    <col min="65" max="16384" width="26.33203125" style="1"/>
  </cols>
  <sheetData>
    <row r="1" spans="1:63" s="380" customFormat="1" ht="60" customHeight="1" x14ac:dyDescent="0.25">
      <c r="A1" s="822" t="str">
        <f>"Indeling van de werknemers op "&amp;Feuil1!A7&amp;" "&amp;Feuil1!A8&amp;" naar plaats van tewerkstelling en naar dimensieklasse van de vestigingseenheden"</f>
        <v>Indeling van de werknemers op 31 december 2023 naar plaats van tewerkstelling en naar dimensieklasse van de vestigingseenheden</v>
      </c>
      <c r="B1" s="822"/>
      <c r="C1" s="822"/>
      <c r="D1" s="822"/>
      <c r="E1" s="822"/>
      <c r="F1" s="822"/>
      <c r="G1" s="822"/>
      <c r="H1" s="822"/>
      <c r="I1" s="822"/>
      <c r="J1" s="822"/>
      <c r="K1" s="822"/>
      <c r="L1" s="822"/>
      <c r="M1" s="822"/>
      <c r="N1" s="822"/>
      <c r="O1" s="822"/>
      <c r="P1" s="822"/>
      <c r="Q1" s="822"/>
      <c r="R1" s="822"/>
      <c r="S1" s="822"/>
      <c r="T1" s="822"/>
      <c r="U1" s="822"/>
      <c r="V1" s="822"/>
      <c r="W1" s="379"/>
      <c r="X1" s="379"/>
      <c r="Y1" s="513"/>
      <c r="Z1" s="513"/>
      <c r="AA1" s="513"/>
      <c r="AB1" s="513"/>
      <c r="AC1" s="513"/>
      <c r="AD1" s="513"/>
      <c r="AE1" s="513"/>
      <c r="AF1" s="514"/>
      <c r="AG1" s="514"/>
      <c r="AH1" s="514"/>
      <c r="AI1" s="514"/>
      <c r="AJ1" s="514"/>
      <c r="AK1" s="514"/>
      <c r="AL1" s="514"/>
      <c r="AM1" s="514"/>
      <c r="AN1" s="514"/>
      <c r="AO1" s="514"/>
      <c r="AP1" s="514"/>
      <c r="AQ1" s="514"/>
      <c r="AR1" s="514"/>
      <c r="AS1" s="513"/>
      <c r="AT1" s="513"/>
      <c r="AU1" s="513"/>
      <c r="AV1" s="513"/>
      <c r="AW1" s="513"/>
      <c r="AX1" s="513"/>
      <c r="AY1" s="513"/>
      <c r="AZ1" s="514"/>
      <c r="BA1" s="514"/>
      <c r="BB1" s="514"/>
      <c r="BC1" s="514"/>
      <c r="BD1" s="514"/>
      <c r="BE1" s="514"/>
      <c r="BF1" s="514"/>
      <c r="BG1" s="514"/>
      <c r="BH1" s="514"/>
      <c r="BI1" s="514"/>
      <c r="BJ1" s="514"/>
    </row>
    <row r="2" spans="1:63" s="345" customFormat="1" ht="21.9" customHeight="1" x14ac:dyDescent="0.3">
      <c r="A2" s="783" t="s">
        <v>52</v>
      </c>
      <c r="B2" s="784"/>
      <c r="C2" s="784"/>
      <c r="D2" s="784"/>
      <c r="E2" s="784"/>
      <c r="F2" s="784"/>
      <c r="G2" s="784"/>
      <c r="H2" s="784"/>
      <c r="I2" s="784"/>
      <c r="J2" s="784"/>
      <c r="K2" s="784"/>
      <c r="L2" s="784"/>
      <c r="M2" s="784"/>
      <c r="N2" s="784"/>
      <c r="O2" s="784"/>
      <c r="P2" s="784"/>
      <c r="Q2" s="784"/>
      <c r="R2" s="784"/>
      <c r="S2" s="784"/>
      <c r="T2" s="784"/>
      <c r="U2" s="784"/>
      <c r="V2" s="823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  <c r="AJ2" s="475"/>
      <c r="AK2" s="475"/>
      <c r="AL2" s="475"/>
      <c r="AM2" s="475"/>
      <c r="AN2" s="475"/>
      <c r="AO2" s="475"/>
      <c r="AP2" s="475"/>
      <c r="AQ2" s="475"/>
      <c r="AR2" s="475"/>
      <c r="AS2" s="475"/>
      <c r="AT2" s="475"/>
      <c r="AU2" s="475"/>
      <c r="AV2" s="475"/>
      <c r="AW2" s="475"/>
      <c r="AX2" s="475"/>
      <c r="AY2" s="475"/>
      <c r="AZ2" s="475"/>
      <c r="BA2" s="475"/>
      <c r="BB2" s="475"/>
      <c r="BC2" s="475"/>
      <c r="BD2" s="475"/>
      <c r="BE2" s="475"/>
      <c r="BF2" s="475"/>
      <c r="BG2" s="475"/>
      <c r="BH2" s="475"/>
      <c r="BI2" s="475"/>
      <c r="BJ2" s="475"/>
    </row>
    <row r="3" spans="1:63" s="345" customFormat="1" ht="21.9" customHeight="1" x14ac:dyDescent="0.3">
      <c r="A3" s="783"/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823"/>
      <c r="Y3" s="475"/>
      <c r="Z3" s="475"/>
      <c r="AA3" s="475"/>
      <c r="AB3" s="475"/>
      <c r="AC3" s="475"/>
      <c r="AD3" s="475"/>
      <c r="AE3" s="475"/>
      <c r="AF3" s="475"/>
      <c r="AG3" s="475"/>
      <c r="AH3" s="475"/>
      <c r="AI3" s="475"/>
      <c r="AJ3" s="475"/>
      <c r="AK3" s="475"/>
      <c r="AL3" s="475"/>
      <c r="AM3" s="475"/>
      <c r="AN3" s="475"/>
      <c r="AO3" s="475"/>
      <c r="AP3" s="475"/>
      <c r="AQ3" s="475"/>
      <c r="AR3" s="475"/>
      <c r="AS3" s="475"/>
      <c r="AT3" s="475"/>
      <c r="AU3" s="475"/>
      <c r="AV3" s="475"/>
      <c r="AW3" s="475"/>
      <c r="AX3" s="475"/>
      <c r="AY3" s="475"/>
      <c r="AZ3" s="475"/>
      <c r="BA3" s="475"/>
      <c r="BB3" s="475"/>
      <c r="BC3" s="475"/>
      <c r="BD3" s="475"/>
      <c r="BE3" s="475"/>
      <c r="BF3" s="475"/>
      <c r="BG3" s="475"/>
      <c r="BH3" s="475"/>
      <c r="BI3" s="475"/>
      <c r="BJ3" s="475"/>
    </row>
    <row r="4" spans="1:63" s="313" customFormat="1" ht="12" customHeight="1" x14ac:dyDescent="0.3">
      <c r="C4" s="314"/>
      <c r="D4" s="314"/>
      <c r="E4" s="315"/>
      <c r="F4" s="315"/>
      <c r="G4" s="315"/>
      <c r="H4" s="315"/>
      <c r="I4" s="315"/>
      <c r="J4" s="381"/>
      <c r="K4" s="315"/>
      <c r="L4" s="315"/>
      <c r="M4" s="315"/>
      <c r="N4" s="315"/>
      <c r="O4" s="315"/>
      <c r="P4" s="315"/>
      <c r="Q4" s="381"/>
      <c r="R4" s="381"/>
      <c r="S4" s="381"/>
      <c r="T4" s="381"/>
      <c r="U4" s="315"/>
      <c r="V4" s="382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</row>
    <row r="5" spans="1:63" s="313" customFormat="1" ht="18.899999999999999" customHeight="1" thickBot="1" x14ac:dyDescent="0.35">
      <c r="A5" s="824" t="s">
        <v>253</v>
      </c>
      <c r="B5" s="825"/>
      <c r="C5" s="316"/>
      <c r="D5" s="316"/>
      <c r="E5" s="317"/>
      <c r="F5" s="317"/>
      <c r="G5" s="317"/>
      <c r="H5" s="317"/>
      <c r="I5" s="317"/>
      <c r="J5" s="383"/>
      <c r="K5" s="317"/>
      <c r="L5" s="317"/>
      <c r="M5" s="317"/>
      <c r="N5" s="317"/>
      <c r="O5" s="317"/>
      <c r="P5" s="317"/>
      <c r="Q5" s="383"/>
      <c r="R5" s="383"/>
      <c r="S5" s="383"/>
      <c r="T5" s="383"/>
      <c r="U5" s="317"/>
      <c r="V5" s="382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</row>
    <row r="6" spans="1:63" s="313" customFormat="1" ht="24.9" customHeight="1" x14ac:dyDescent="0.3">
      <c r="A6" s="826" t="s">
        <v>51</v>
      </c>
      <c r="B6" s="827"/>
      <c r="C6" s="808" t="s">
        <v>243</v>
      </c>
      <c r="D6" s="832"/>
      <c r="E6" s="682"/>
      <c r="F6" s="682"/>
      <c r="G6" s="682"/>
      <c r="H6" s="682"/>
      <c r="I6" s="682"/>
      <c r="J6" s="682"/>
      <c r="K6" s="682"/>
      <c r="L6" s="682"/>
      <c r="M6" s="682"/>
      <c r="N6" s="682"/>
      <c r="O6" s="682"/>
      <c r="P6" s="682"/>
      <c r="Q6" s="682"/>
      <c r="R6" s="682"/>
      <c r="S6" s="682"/>
      <c r="T6" s="809"/>
      <c r="U6" s="833" t="s">
        <v>283</v>
      </c>
      <c r="V6" s="834"/>
      <c r="Y6" s="476"/>
      <c r="Z6" s="476"/>
      <c r="AA6" s="476"/>
      <c r="AB6" s="476"/>
      <c r="AC6" s="476"/>
      <c r="AD6" s="476"/>
      <c r="AE6" s="476"/>
      <c r="AF6" s="476"/>
      <c r="AG6" s="476"/>
      <c r="AH6" s="476"/>
      <c r="AI6" s="476"/>
      <c r="AJ6" s="476"/>
      <c r="AK6" s="476"/>
      <c r="AL6" s="476"/>
      <c r="AM6" s="476"/>
      <c r="AN6" s="476"/>
      <c r="AO6" s="476"/>
      <c r="AP6" s="476"/>
      <c r="AQ6" s="476"/>
      <c r="AR6" s="476"/>
      <c r="AS6" s="476"/>
      <c r="AT6" s="476"/>
      <c r="AU6" s="476"/>
      <c r="AV6" s="476"/>
      <c r="AW6" s="476"/>
      <c r="AX6" s="476"/>
      <c r="AY6" s="476"/>
      <c r="AZ6" s="476"/>
      <c r="BA6" s="476"/>
      <c r="BB6" s="476"/>
      <c r="BC6" s="476"/>
      <c r="BD6" s="476"/>
      <c r="BE6" s="476"/>
      <c r="BF6" s="476"/>
      <c r="BG6" s="476"/>
      <c r="BH6" s="476"/>
      <c r="BI6" s="476"/>
      <c r="BJ6" s="476"/>
    </row>
    <row r="7" spans="1:63" ht="50.25" customHeight="1" x14ac:dyDescent="0.25">
      <c r="A7" s="828"/>
      <c r="B7" s="829"/>
      <c r="C7" s="816" t="s">
        <v>18</v>
      </c>
      <c r="D7" s="817"/>
      <c r="E7" s="816" t="s">
        <v>234</v>
      </c>
      <c r="F7" s="817"/>
      <c r="G7" s="816" t="s">
        <v>235</v>
      </c>
      <c r="H7" s="817"/>
      <c r="I7" s="816" t="s">
        <v>236</v>
      </c>
      <c r="J7" s="817"/>
      <c r="K7" s="816" t="s">
        <v>237</v>
      </c>
      <c r="L7" s="817"/>
      <c r="M7" s="816" t="s">
        <v>238</v>
      </c>
      <c r="N7" s="817"/>
      <c r="O7" s="816" t="s">
        <v>239</v>
      </c>
      <c r="P7" s="817"/>
      <c r="Q7" s="819" t="s">
        <v>240</v>
      </c>
      <c r="R7" s="820"/>
      <c r="S7" s="819" t="s">
        <v>241</v>
      </c>
      <c r="T7" s="821"/>
      <c r="U7" s="835"/>
      <c r="V7" s="836"/>
      <c r="W7" s="1"/>
      <c r="X7" s="1"/>
    </row>
    <row r="8" spans="1:63" ht="39.9" customHeight="1" x14ac:dyDescent="0.25">
      <c r="A8" s="830"/>
      <c r="B8" s="831"/>
      <c r="C8" s="384" t="s">
        <v>7</v>
      </c>
      <c r="D8" s="385" t="s">
        <v>8</v>
      </c>
      <c r="E8" s="384" t="s">
        <v>7</v>
      </c>
      <c r="F8" s="385" t="s">
        <v>8</v>
      </c>
      <c r="G8" s="384" t="s">
        <v>7</v>
      </c>
      <c r="H8" s="385" t="s">
        <v>8</v>
      </c>
      <c r="I8" s="384" t="s">
        <v>7</v>
      </c>
      <c r="J8" s="386" t="s">
        <v>8</v>
      </c>
      <c r="K8" s="384" t="s">
        <v>7</v>
      </c>
      <c r="L8" s="385" t="s">
        <v>8</v>
      </c>
      <c r="M8" s="384" t="s">
        <v>7</v>
      </c>
      <c r="N8" s="385" t="s">
        <v>8</v>
      </c>
      <c r="O8" s="384" t="s">
        <v>7</v>
      </c>
      <c r="P8" s="385" t="s">
        <v>8</v>
      </c>
      <c r="Q8" s="566" t="s">
        <v>7</v>
      </c>
      <c r="R8" s="386" t="s">
        <v>8</v>
      </c>
      <c r="S8" s="566" t="s">
        <v>7</v>
      </c>
      <c r="T8" s="567" t="s">
        <v>8</v>
      </c>
      <c r="U8" s="384" t="s">
        <v>7</v>
      </c>
      <c r="V8" s="388" t="s">
        <v>8</v>
      </c>
      <c r="W8" s="1"/>
      <c r="X8" s="1"/>
    </row>
    <row r="9" spans="1:63" s="323" customFormat="1" ht="33" customHeight="1" x14ac:dyDescent="0.35">
      <c r="A9" s="232" t="s">
        <v>215</v>
      </c>
      <c r="B9" s="389"/>
      <c r="C9" s="657">
        <f>C10</f>
        <v>20299</v>
      </c>
      <c r="D9" s="657">
        <f t="shared" ref="D9:T9" si="0">D10</f>
        <v>22139</v>
      </c>
      <c r="E9" s="657">
        <f t="shared" si="0"/>
        <v>18684</v>
      </c>
      <c r="F9" s="657">
        <f t="shared" si="0"/>
        <v>19052</v>
      </c>
      <c r="G9" s="657">
        <f t="shared" si="0"/>
        <v>22741</v>
      </c>
      <c r="H9" s="657">
        <f t="shared" si="0"/>
        <v>25884</v>
      </c>
      <c r="I9" s="657">
        <f t="shared" si="0"/>
        <v>34303</v>
      </c>
      <c r="J9" s="657">
        <f t="shared" si="0"/>
        <v>47278</v>
      </c>
      <c r="K9" s="657">
        <f t="shared" si="0"/>
        <v>29822</v>
      </c>
      <c r="L9" s="657">
        <f t="shared" si="0"/>
        <v>35642</v>
      </c>
      <c r="M9" s="657">
        <f t="shared" si="0"/>
        <v>32105</v>
      </c>
      <c r="N9" s="657">
        <f t="shared" si="0"/>
        <v>37452</v>
      </c>
      <c r="O9" s="657">
        <f t="shared" si="0"/>
        <v>44331</v>
      </c>
      <c r="P9" s="657">
        <f t="shared" si="0"/>
        <v>46428</v>
      </c>
      <c r="Q9" s="657">
        <f t="shared" si="0"/>
        <v>35095</v>
      </c>
      <c r="R9" s="657">
        <f t="shared" si="0"/>
        <v>34451</v>
      </c>
      <c r="S9" s="657">
        <f t="shared" si="0"/>
        <v>78414</v>
      </c>
      <c r="T9" s="657">
        <f t="shared" si="0"/>
        <v>70540</v>
      </c>
      <c r="U9" s="657">
        <f t="shared" ref="U9:V24" si="1">C9+E9+G9+I9+K9+M9+O9+Q9+S9</f>
        <v>315794</v>
      </c>
      <c r="V9" s="658">
        <f t="shared" si="1"/>
        <v>338866</v>
      </c>
      <c r="W9" s="324"/>
      <c r="Y9" s="478"/>
      <c r="Z9" s="478"/>
      <c r="AA9" s="478"/>
      <c r="AB9" s="478"/>
      <c r="AC9" s="478"/>
      <c r="AD9" s="478"/>
      <c r="AE9" s="478"/>
      <c r="AF9" s="478"/>
      <c r="AG9" s="478"/>
      <c r="AH9" s="478"/>
      <c r="AI9" s="478"/>
      <c r="AJ9" s="478"/>
      <c r="AK9" s="478"/>
      <c r="AL9" s="478"/>
      <c r="AM9" s="478"/>
      <c r="AN9" s="478"/>
      <c r="AO9" s="478"/>
      <c r="AP9" s="478"/>
      <c r="AQ9" s="478"/>
      <c r="AR9" s="478"/>
      <c r="AS9" s="478"/>
      <c r="AT9" s="478"/>
      <c r="AU9" s="478"/>
      <c r="AV9" s="478"/>
      <c r="AW9" s="478"/>
      <c r="AX9" s="478"/>
      <c r="AY9" s="478"/>
      <c r="AZ9" s="478"/>
      <c r="BA9" s="478"/>
      <c r="BB9" s="478"/>
      <c r="BC9" s="478"/>
      <c r="BD9" s="478"/>
      <c r="BE9" s="478"/>
      <c r="BF9" s="478"/>
      <c r="BG9" s="478"/>
      <c r="BH9" s="478"/>
      <c r="BI9" s="478"/>
      <c r="BJ9" s="478"/>
    </row>
    <row r="10" spans="1:63" s="2" customFormat="1" ht="18" customHeight="1" x14ac:dyDescent="0.35">
      <c r="A10" s="390"/>
      <c r="B10" s="361" t="s">
        <v>54</v>
      </c>
      <c r="C10" s="659">
        <v>20299</v>
      </c>
      <c r="D10" s="660">
        <v>22139</v>
      </c>
      <c r="E10" s="660">
        <v>18684</v>
      </c>
      <c r="F10" s="660">
        <v>19052</v>
      </c>
      <c r="G10" s="660">
        <v>22741</v>
      </c>
      <c r="H10" s="660">
        <v>25884</v>
      </c>
      <c r="I10" s="660">
        <v>34303</v>
      </c>
      <c r="J10" s="660">
        <v>47278</v>
      </c>
      <c r="K10" s="660">
        <v>29822</v>
      </c>
      <c r="L10" s="660">
        <v>35642</v>
      </c>
      <c r="M10" s="660">
        <v>32105</v>
      </c>
      <c r="N10" s="660">
        <v>37452</v>
      </c>
      <c r="O10" s="660">
        <v>44331</v>
      </c>
      <c r="P10" s="660">
        <v>46428</v>
      </c>
      <c r="Q10" s="660">
        <v>35095</v>
      </c>
      <c r="R10" s="660">
        <v>34451</v>
      </c>
      <c r="S10" s="660">
        <v>78414</v>
      </c>
      <c r="T10" s="660">
        <v>70540</v>
      </c>
      <c r="U10" s="659">
        <f t="shared" si="1"/>
        <v>315794</v>
      </c>
      <c r="V10" s="661">
        <f t="shared" si="1"/>
        <v>338866</v>
      </c>
      <c r="X10" s="361"/>
      <c r="Y10" s="505"/>
      <c r="Z10" s="506"/>
      <c r="AA10" s="506"/>
      <c r="AB10" s="506"/>
      <c r="AC10" s="506"/>
      <c r="AD10" s="506"/>
      <c r="AE10" s="506"/>
      <c r="AF10" s="506"/>
      <c r="AG10" s="506"/>
      <c r="AH10" s="506"/>
      <c r="AI10" s="506"/>
      <c r="AJ10" s="506"/>
      <c r="AK10" s="506"/>
      <c r="AL10" s="506"/>
      <c r="AM10" s="506"/>
      <c r="AN10" s="506"/>
      <c r="AO10" s="506"/>
      <c r="AP10" s="506"/>
      <c r="AQ10" s="506"/>
      <c r="AR10" s="522"/>
      <c r="AS10" s="505"/>
      <c r="AT10" s="522"/>
      <c r="AU10" s="522"/>
      <c r="AV10" s="522"/>
      <c r="AW10" s="522"/>
      <c r="AX10" s="522"/>
      <c r="AY10" s="522"/>
      <c r="AZ10" s="522"/>
      <c r="BA10" s="522"/>
      <c r="BB10" s="522"/>
      <c r="BC10" s="522"/>
      <c r="BD10" s="522"/>
      <c r="BE10" s="522"/>
      <c r="BF10" s="522"/>
      <c r="BG10" s="522"/>
      <c r="BH10" s="522"/>
      <c r="BI10" s="522"/>
      <c r="BJ10" s="522"/>
    </row>
    <row r="11" spans="1:63" s="2" customFormat="1" ht="33" customHeight="1" x14ac:dyDescent="0.35">
      <c r="A11" s="232" t="s">
        <v>55</v>
      </c>
      <c r="B11" s="391"/>
      <c r="C11" s="662">
        <f>C12+C16+C19+C23+C30+C39</f>
        <v>91689</v>
      </c>
      <c r="D11" s="662">
        <f t="shared" ref="D11:V11" si="2">D12+D16+D19+D23+D30+D39</f>
        <v>98879</v>
      </c>
      <c r="E11" s="662">
        <f t="shared" si="2"/>
        <v>94664</v>
      </c>
      <c r="F11" s="662">
        <f t="shared" si="2"/>
        <v>87521</v>
      </c>
      <c r="G11" s="662">
        <f t="shared" si="2"/>
        <v>124594</v>
      </c>
      <c r="H11" s="662">
        <f t="shared" si="2"/>
        <v>106570</v>
      </c>
      <c r="I11" s="662">
        <f t="shared" si="2"/>
        <v>212235</v>
      </c>
      <c r="J11" s="662">
        <f t="shared" si="2"/>
        <v>205735</v>
      </c>
      <c r="K11" s="662">
        <f t="shared" si="2"/>
        <v>171017</v>
      </c>
      <c r="L11" s="662">
        <f t="shared" si="2"/>
        <v>185143</v>
      </c>
      <c r="M11" s="662">
        <f t="shared" si="2"/>
        <v>170334</v>
      </c>
      <c r="N11" s="662">
        <f t="shared" si="2"/>
        <v>182045</v>
      </c>
      <c r="O11" s="662">
        <f t="shared" si="2"/>
        <v>181215</v>
      </c>
      <c r="P11" s="662">
        <f t="shared" si="2"/>
        <v>141498</v>
      </c>
      <c r="Q11" s="662">
        <f t="shared" si="2"/>
        <v>92210</v>
      </c>
      <c r="R11" s="662">
        <f t="shared" si="2"/>
        <v>92684</v>
      </c>
      <c r="S11" s="662">
        <f t="shared" si="2"/>
        <v>121890</v>
      </c>
      <c r="T11" s="662">
        <f t="shared" si="2"/>
        <v>113414</v>
      </c>
      <c r="U11" s="662">
        <f t="shared" si="2"/>
        <v>1259848</v>
      </c>
      <c r="V11" s="663">
        <f t="shared" si="2"/>
        <v>1213489</v>
      </c>
      <c r="X11" s="363"/>
      <c r="Y11" s="505"/>
      <c r="Z11" s="506"/>
      <c r="AA11" s="506"/>
      <c r="AB11" s="506"/>
      <c r="AC11" s="506"/>
      <c r="AD11" s="506"/>
      <c r="AE11" s="506"/>
      <c r="AF11" s="506"/>
      <c r="AG11" s="506"/>
      <c r="AH11" s="506"/>
      <c r="AI11" s="506"/>
      <c r="AJ11" s="506"/>
      <c r="AK11" s="506"/>
      <c r="AL11" s="506"/>
      <c r="AM11" s="506"/>
      <c r="AN11" s="506"/>
      <c r="AO11" s="506"/>
      <c r="AP11" s="506"/>
      <c r="AQ11" s="506"/>
      <c r="AR11" s="522"/>
      <c r="AS11" s="505"/>
      <c r="AT11" s="522"/>
      <c r="AU11" s="522"/>
      <c r="AV11" s="522"/>
      <c r="AW11" s="522"/>
      <c r="AX11" s="522"/>
      <c r="AY11" s="522"/>
      <c r="AZ11" s="522"/>
      <c r="BA11" s="522"/>
      <c r="BB11" s="522"/>
      <c r="BC11" s="522"/>
      <c r="BD11" s="522"/>
      <c r="BE11" s="522"/>
      <c r="BF11" s="522"/>
      <c r="BG11" s="522"/>
      <c r="BH11" s="522"/>
      <c r="BI11" s="522"/>
      <c r="BJ11" s="522"/>
    </row>
    <row r="12" spans="1:63" s="323" customFormat="1" ht="24" customHeight="1" x14ac:dyDescent="0.35">
      <c r="A12" s="239" t="s">
        <v>56</v>
      </c>
      <c r="B12" s="392"/>
      <c r="C12" s="617">
        <f>SUM(C13:C15)</f>
        <v>24434</v>
      </c>
      <c r="D12" s="617">
        <f t="shared" ref="D12:T12" si="3">SUM(D13:D15)</f>
        <v>28351</v>
      </c>
      <c r="E12" s="617">
        <f t="shared" si="3"/>
        <v>26544</v>
      </c>
      <c r="F12" s="617">
        <f t="shared" si="3"/>
        <v>25920</v>
      </c>
      <c r="G12" s="617">
        <f t="shared" si="3"/>
        <v>36773</v>
      </c>
      <c r="H12" s="617">
        <f t="shared" si="3"/>
        <v>32415</v>
      </c>
      <c r="I12" s="617">
        <f t="shared" si="3"/>
        <v>61372</v>
      </c>
      <c r="J12" s="617">
        <f t="shared" si="3"/>
        <v>59940</v>
      </c>
      <c r="K12" s="617">
        <f t="shared" si="3"/>
        <v>48645</v>
      </c>
      <c r="L12" s="617">
        <f t="shared" si="3"/>
        <v>52904</v>
      </c>
      <c r="M12" s="617">
        <f t="shared" si="3"/>
        <v>49153</v>
      </c>
      <c r="N12" s="617">
        <f t="shared" si="3"/>
        <v>53801</v>
      </c>
      <c r="O12" s="617">
        <f t="shared" si="3"/>
        <v>56754</v>
      </c>
      <c r="P12" s="617">
        <f t="shared" si="3"/>
        <v>43633</v>
      </c>
      <c r="Q12" s="617">
        <f t="shared" si="3"/>
        <v>29110</v>
      </c>
      <c r="R12" s="617">
        <f t="shared" si="3"/>
        <v>30049</v>
      </c>
      <c r="S12" s="617">
        <f t="shared" si="3"/>
        <v>49387</v>
      </c>
      <c r="T12" s="617">
        <f t="shared" si="3"/>
        <v>34573</v>
      </c>
      <c r="U12" s="617">
        <f t="shared" si="1"/>
        <v>382172</v>
      </c>
      <c r="V12" s="664">
        <f t="shared" si="1"/>
        <v>361586</v>
      </c>
      <c r="X12" s="367"/>
      <c r="Y12" s="505"/>
      <c r="Z12" s="506"/>
      <c r="AA12" s="506"/>
      <c r="AB12" s="506"/>
      <c r="AC12" s="506"/>
      <c r="AD12" s="506"/>
      <c r="AE12" s="506"/>
      <c r="AF12" s="506"/>
      <c r="AG12" s="506"/>
      <c r="AH12" s="506"/>
      <c r="AI12" s="506"/>
      <c r="AJ12" s="506"/>
      <c r="AK12" s="506"/>
      <c r="AL12" s="506"/>
      <c r="AM12" s="506"/>
      <c r="AN12" s="506"/>
      <c r="AO12" s="506"/>
      <c r="AP12" s="506"/>
      <c r="AQ12" s="506"/>
      <c r="AR12" s="522"/>
      <c r="AS12" s="505"/>
      <c r="AT12" s="522"/>
      <c r="AU12" s="522"/>
      <c r="AV12" s="522"/>
      <c r="AW12" s="522"/>
      <c r="AX12" s="522"/>
      <c r="AY12" s="522"/>
      <c r="AZ12" s="522"/>
      <c r="BA12" s="522"/>
      <c r="BB12" s="522"/>
      <c r="BC12" s="522"/>
      <c r="BD12" s="522"/>
      <c r="BE12" s="522"/>
      <c r="BF12" s="522"/>
      <c r="BG12" s="522"/>
      <c r="BH12" s="522"/>
      <c r="BI12" s="522"/>
      <c r="BJ12" s="522"/>
      <c r="BK12" s="2"/>
    </row>
    <row r="13" spans="1:63" s="323" customFormat="1" ht="18" customHeight="1" x14ac:dyDescent="0.35">
      <c r="A13" s="393"/>
      <c r="B13" s="361" t="s">
        <v>56</v>
      </c>
      <c r="C13" s="659">
        <v>14036</v>
      </c>
      <c r="D13" s="660">
        <v>16863</v>
      </c>
      <c r="E13" s="660">
        <v>15220</v>
      </c>
      <c r="F13" s="660">
        <v>15428</v>
      </c>
      <c r="G13" s="660">
        <v>21168</v>
      </c>
      <c r="H13" s="660">
        <v>19066</v>
      </c>
      <c r="I13" s="660">
        <v>35415</v>
      </c>
      <c r="J13" s="660">
        <v>35687</v>
      </c>
      <c r="K13" s="660">
        <v>26832</v>
      </c>
      <c r="L13" s="660">
        <v>30594</v>
      </c>
      <c r="M13" s="660">
        <v>25640</v>
      </c>
      <c r="N13" s="660">
        <v>29224</v>
      </c>
      <c r="O13" s="660">
        <v>32609</v>
      </c>
      <c r="P13" s="660">
        <v>26343</v>
      </c>
      <c r="Q13" s="660">
        <v>17337</v>
      </c>
      <c r="R13" s="660">
        <v>18000</v>
      </c>
      <c r="S13" s="660">
        <v>32532</v>
      </c>
      <c r="T13" s="660">
        <v>20564</v>
      </c>
      <c r="U13" s="659">
        <f t="shared" si="1"/>
        <v>220789</v>
      </c>
      <c r="V13" s="661">
        <f t="shared" si="1"/>
        <v>211769</v>
      </c>
      <c r="X13" s="361"/>
      <c r="Y13" s="505"/>
      <c r="Z13" s="506"/>
      <c r="AA13" s="506"/>
      <c r="AB13" s="506"/>
      <c r="AC13" s="506"/>
      <c r="AD13" s="506"/>
      <c r="AE13" s="506"/>
      <c r="AF13" s="506"/>
      <c r="AG13" s="506"/>
      <c r="AH13" s="506"/>
      <c r="AI13" s="506"/>
      <c r="AJ13" s="506"/>
      <c r="AK13" s="506"/>
      <c r="AL13" s="506"/>
      <c r="AM13" s="506"/>
      <c r="AN13" s="506"/>
      <c r="AO13" s="506"/>
      <c r="AP13" s="506"/>
      <c r="AQ13" s="506"/>
      <c r="AR13" s="478"/>
      <c r="AS13" s="505"/>
      <c r="AT13" s="522"/>
      <c r="AU13" s="522"/>
      <c r="AV13" s="522"/>
      <c r="AW13" s="522"/>
      <c r="AX13" s="522"/>
      <c r="AY13" s="522"/>
      <c r="AZ13" s="522"/>
      <c r="BA13" s="522"/>
      <c r="BB13" s="522"/>
      <c r="BC13" s="522"/>
      <c r="BD13" s="522"/>
      <c r="BE13" s="522"/>
      <c r="BF13" s="522"/>
      <c r="BG13" s="522"/>
      <c r="BH13" s="522"/>
      <c r="BI13" s="522"/>
      <c r="BJ13" s="522"/>
      <c r="BK13" s="2"/>
    </row>
    <row r="14" spans="1:63" s="2" customFormat="1" ht="18" customHeight="1" x14ac:dyDescent="0.35">
      <c r="A14" s="390"/>
      <c r="B14" s="361" t="s">
        <v>57</v>
      </c>
      <c r="C14" s="659">
        <v>4511</v>
      </c>
      <c r="D14" s="660">
        <v>4977</v>
      </c>
      <c r="E14" s="660">
        <v>4744</v>
      </c>
      <c r="F14" s="660">
        <v>4311</v>
      </c>
      <c r="G14" s="660">
        <v>6832</v>
      </c>
      <c r="H14" s="660">
        <v>5552</v>
      </c>
      <c r="I14" s="660">
        <v>11264</v>
      </c>
      <c r="J14" s="660">
        <v>10470</v>
      </c>
      <c r="K14" s="660">
        <v>9126</v>
      </c>
      <c r="L14" s="660">
        <v>10038</v>
      </c>
      <c r="M14" s="660">
        <v>10451</v>
      </c>
      <c r="N14" s="660">
        <v>11186</v>
      </c>
      <c r="O14" s="660">
        <v>10258</v>
      </c>
      <c r="P14" s="660">
        <v>7659</v>
      </c>
      <c r="Q14" s="660">
        <v>6569</v>
      </c>
      <c r="R14" s="660">
        <v>4617</v>
      </c>
      <c r="S14" s="660">
        <v>8483</v>
      </c>
      <c r="T14" s="660">
        <v>7739</v>
      </c>
      <c r="U14" s="659">
        <f t="shared" si="1"/>
        <v>72238</v>
      </c>
      <c r="V14" s="661">
        <f t="shared" si="1"/>
        <v>66549</v>
      </c>
      <c r="X14" s="361"/>
      <c r="Y14" s="505"/>
      <c r="Z14" s="506"/>
      <c r="AA14" s="506"/>
      <c r="AB14" s="506"/>
      <c r="AC14" s="506"/>
      <c r="AD14" s="506"/>
      <c r="AE14" s="506"/>
      <c r="AF14" s="506"/>
      <c r="AG14" s="506"/>
      <c r="AH14" s="506"/>
      <c r="AI14" s="506"/>
      <c r="AJ14" s="506"/>
      <c r="AK14" s="506"/>
      <c r="AL14" s="506"/>
      <c r="AM14" s="506"/>
      <c r="AN14" s="506"/>
      <c r="AO14" s="506"/>
      <c r="AP14" s="506"/>
      <c r="AQ14" s="506"/>
      <c r="AR14" s="522"/>
      <c r="AS14" s="505"/>
      <c r="AT14" s="522"/>
      <c r="AU14" s="522"/>
      <c r="AV14" s="522"/>
      <c r="AW14" s="522"/>
      <c r="AX14" s="522"/>
      <c r="AY14" s="522"/>
      <c r="AZ14" s="522"/>
      <c r="BA14" s="522"/>
      <c r="BB14" s="522"/>
      <c r="BC14" s="522"/>
      <c r="BD14" s="522"/>
      <c r="BE14" s="522"/>
      <c r="BF14" s="522"/>
      <c r="BG14" s="522"/>
      <c r="BH14" s="522"/>
      <c r="BI14" s="522"/>
      <c r="BJ14" s="522"/>
    </row>
    <row r="15" spans="1:63" s="2" customFormat="1" ht="18" customHeight="1" x14ac:dyDescent="0.35">
      <c r="A15" s="390"/>
      <c r="B15" s="361" t="s">
        <v>58</v>
      </c>
      <c r="C15" s="659">
        <v>5887</v>
      </c>
      <c r="D15" s="660">
        <v>6511</v>
      </c>
      <c r="E15" s="660">
        <v>6580</v>
      </c>
      <c r="F15" s="660">
        <v>6181</v>
      </c>
      <c r="G15" s="660">
        <v>8773</v>
      </c>
      <c r="H15" s="660">
        <v>7797</v>
      </c>
      <c r="I15" s="660">
        <v>14693</v>
      </c>
      <c r="J15" s="660">
        <v>13783</v>
      </c>
      <c r="K15" s="660">
        <v>12687</v>
      </c>
      <c r="L15" s="660">
        <v>12272</v>
      </c>
      <c r="M15" s="660">
        <v>13062</v>
      </c>
      <c r="N15" s="660">
        <v>13391</v>
      </c>
      <c r="O15" s="660">
        <v>13887</v>
      </c>
      <c r="P15" s="660">
        <v>9631</v>
      </c>
      <c r="Q15" s="660">
        <v>5204</v>
      </c>
      <c r="R15" s="660">
        <v>7432</v>
      </c>
      <c r="S15" s="660">
        <v>8372</v>
      </c>
      <c r="T15" s="660">
        <v>6270</v>
      </c>
      <c r="U15" s="659">
        <f t="shared" si="1"/>
        <v>89145</v>
      </c>
      <c r="V15" s="661">
        <f t="shared" si="1"/>
        <v>83268</v>
      </c>
      <c r="X15" s="361"/>
      <c r="Y15" s="505"/>
      <c r="Z15" s="506"/>
      <c r="AA15" s="506"/>
      <c r="AB15" s="506"/>
      <c r="AC15" s="506"/>
      <c r="AD15" s="506"/>
      <c r="AE15" s="506"/>
      <c r="AF15" s="506"/>
      <c r="AG15" s="506"/>
      <c r="AH15" s="506"/>
      <c r="AI15" s="506"/>
      <c r="AJ15" s="506"/>
      <c r="AK15" s="506"/>
      <c r="AL15" s="506"/>
      <c r="AM15" s="506"/>
      <c r="AN15" s="506"/>
      <c r="AO15" s="506"/>
      <c r="AP15" s="506"/>
      <c r="AQ15" s="506"/>
      <c r="AR15" s="522"/>
      <c r="AS15" s="505"/>
      <c r="AT15" s="522"/>
      <c r="AU15" s="522"/>
      <c r="AV15" s="522"/>
      <c r="AW15" s="522"/>
      <c r="AX15" s="522"/>
      <c r="AY15" s="522"/>
      <c r="AZ15" s="522"/>
      <c r="BA15" s="522"/>
      <c r="BB15" s="522"/>
      <c r="BC15" s="522"/>
      <c r="BD15" s="522"/>
      <c r="BE15" s="522"/>
      <c r="BF15" s="522"/>
      <c r="BG15" s="522"/>
      <c r="BH15" s="522"/>
      <c r="BI15" s="522"/>
      <c r="BJ15" s="522"/>
    </row>
    <row r="16" spans="1:63" s="323" customFormat="1" ht="24" customHeight="1" x14ac:dyDescent="0.35">
      <c r="A16" s="239" t="s">
        <v>59</v>
      </c>
      <c r="B16" s="392"/>
      <c r="C16" s="617">
        <f>C17+C18</f>
        <v>13604</v>
      </c>
      <c r="D16" s="617">
        <f t="shared" ref="D16:T16" si="4">D17+D18</f>
        <v>13581</v>
      </c>
      <c r="E16" s="617">
        <f t="shared" si="4"/>
        <v>14206</v>
      </c>
      <c r="F16" s="617">
        <f t="shared" si="4"/>
        <v>12015</v>
      </c>
      <c r="G16" s="617">
        <f t="shared" si="4"/>
        <v>18669</v>
      </c>
      <c r="H16" s="617">
        <f t="shared" si="4"/>
        <v>14707</v>
      </c>
      <c r="I16" s="617">
        <f t="shared" si="4"/>
        <v>33598</v>
      </c>
      <c r="J16" s="617">
        <f t="shared" si="4"/>
        <v>31888</v>
      </c>
      <c r="K16" s="617">
        <f t="shared" si="4"/>
        <v>27531</v>
      </c>
      <c r="L16" s="617">
        <f t="shared" si="4"/>
        <v>31173</v>
      </c>
      <c r="M16" s="617">
        <f t="shared" si="4"/>
        <v>27766</v>
      </c>
      <c r="N16" s="617">
        <f t="shared" si="4"/>
        <v>25748</v>
      </c>
      <c r="O16" s="617">
        <f t="shared" si="4"/>
        <v>36494</v>
      </c>
      <c r="P16" s="617">
        <f t="shared" si="4"/>
        <v>26483</v>
      </c>
      <c r="Q16" s="617">
        <f t="shared" si="4"/>
        <v>21967</v>
      </c>
      <c r="R16" s="617">
        <f t="shared" si="4"/>
        <v>16813</v>
      </c>
      <c r="S16" s="617">
        <f t="shared" si="4"/>
        <v>25339</v>
      </c>
      <c r="T16" s="617">
        <f t="shared" si="4"/>
        <v>21398</v>
      </c>
      <c r="U16" s="617">
        <f t="shared" si="1"/>
        <v>219174</v>
      </c>
      <c r="V16" s="664">
        <f t="shared" si="1"/>
        <v>193806</v>
      </c>
      <c r="X16" s="367"/>
      <c r="Y16" s="505"/>
      <c r="Z16" s="506"/>
      <c r="AA16" s="506"/>
      <c r="AB16" s="506"/>
      <c r="AC16" s="506"/>
      <c r="AD16" s="506"/>
      <c r="AE16" s="506"/>
      <c r="AF16" s="506"/>
      <c r="AG16" s="506"/>
      <c r="AH16" s="506"/>
      <c r="AI16" s="506"/>
      <c r="AJ16" s="506"/>
      <c r="AK16" s="506"/>
      <c r="AL16" s="506"/>
      <c r="AM16" s="506"/>
      <c r="AN16" s="506"/>
      <c r="AO16" s="506"/>
      <c r="AP16" s="506"/>
      <c r="AQ16" s="506"/>
      <c r="AR16" s="522"/>
      <c r="AS16" s="505"/>
      <c r="AT16" s="522"/>
      <c r="AU16" s="522"/>
      <c r="AV16" s="522"/>
      <c r="AW16" s="522"/>
      <c r="AX16" s="522"/>
      <c r="AY16" s="522"/>
      <c r="AZ16" s="522"/>
      <c r="BA16" s="522"/>
      <c r="BB16" s="522"/>
      <c r="BC16" s="522"/>
      <c r="BD16" s="522"/>
      <c r="BE16" s="522"/>
      <c r="BF16" s="522"/>
      <c r="BG16" s="522"/>
      <c r="BH16" s="522"/>
      <c r="BI16" s="522"/>
      <c r="BJ16" s="522"/>
      <c r="BK16" s="2"/>
    </row>
    <row r="17" spans="1:62" s="2" customFormat="1" ht="18" customHeight="1" x14ac:dyDescent="0.35">
      <c r="A17" s="390"/>
      <c r="B17" s="361" t="s">
        <v>60</v>
      </c>
      <c r="C17" s="659">
        <v>7965</v>
      </c>
      <c r="D17" s="660">
        <v>7255</v>
      </c>
      <c r="E17" s="660">
        <v>8808</v>
      </c>
      <c r="F17" s="660">
        <v>6614</v>
      </c>
      <c r="G17" s="660">
        <v>11346</v>
      </c>
      <c r="H17" s="660">
        <v>7854</v>
      </c>
      <c r="I17" s="660">
        <v>21539</v>
      </c>
      <c r="J17" s="660">
        <v>18506</v>
      </c>
      <c r="K17" s="660">
        <v>18445</v>
      </c>
      <c r="L17" s="660">
        <v>17469</v>
      </c>
      <c r="M17" s="660">
        <v>18464</v>
      </c>
      <c r="N17" s="660">
        <v>14533</v>
      </c>
      <c r="O17" s="660">
        <v>25062</v>
      </c>
      <c r="P17" s="660">
        <v>15419</v>
      </c>
      <c r="Q17" s="660">
        <v>15220</v>
      </c>
      <c r="R17" s="660">
        <v>8706</v>
      </c>
      <c r="S17" s="660">
        <v>15614</v>
      </c>
      <c r="T17" s="660">
        <v>9470</v>
      </c>
      <c r="U17" s="659">
        <f t="shared" si="1"/>
        <v>142463</v>
      </c>
      <c r="V17" s="661">
        <f t="shared" si="1"/>
        <v>105826</v>
      </c>
      <c r="X17" s="361"/>
      <c r="Y17" s="505"/>
      <c r="Z17" s="506"/>
      <c r="AA17" s="506"/>
      <c r="AB17" s="506"/>
      <c r="AC17" s="506"/>
      <c r="AD17" s="506"/>
      <c r="AE17" s="506"/>
      <c r="AF17" s="506"/>
      <c r="AG17" s="506"/>
      <c r="AH17" s="506"/>
      <c r="AI17" s="506"/>
      <c r="AJ17" s="506"/>
      <c r="AK17" s="506"/>
      <c r="AL17" s="506"/>
      <c r="AM17" s="506"/>
      <c r="AN17" s="506"/>
      <c r="AO17" s="506"/>
      <c r="AP17" s="506"/>
      <c r="AQ17" s="506"/>
      <c r="AR17" s="522"/>
      <c r="AS17" s="505"/>
      <c r="AT17" s="522"/>
      <c r="AU17" s="522"/>
      <c r="AV17" s="522"/>
      <c r="AW17" s="522"/>
      <c r="AX17" s="522"/>
      <c r="AY17" s="522"/>
      <c r="AZ17" s="522"/>
      <c r="BA17" s="522"/>
      <c r="BB17" s="522"/>
      <c r="BC17" s="522"/>
      <c r="BD17" s="522"/>
      <c r="BE17" s="522"/>
      <c r="BF17" s="522"/>
      <c r="BG17" s="522"/>
      <c r="BH17" s="522"/>
      <c r="BI17" s="522"/>
      <c r="BJ17" s="522"/>
    </row>
    <row r="18" spans="1:62" s="396" customFormat="1" ht="18" customHeight="1" x14ac:dyDescent="0.35">
      <c r="A18" s="394"/>
      <c r="B18" s="395" t="s">
        <v>61</v>
      </c>
      <c r="C18" s="659">
        <v>5639</v>
      </c>
      <c r="D18" s="660">
        <v>6326</v>
      </c>
      <c r="E18" s="660">
        <v>5398</v>
      </c>
      <c r="F18" s="660">
        <v>5401</v>
      </c>
      <c r="G18" s="660">
        <v>7323</v>
      </c>
      <c r="H18" s="660">
        <v>6853</v>
      </c>
      <c r="I18" s="660">
        <v>12059</v>
      </c>
      <c r="J18" s="660">
        <v>13382</v>
      </c>
      <c r="K18" s="660">
        <v>9086</v>
      </c>
      <c r="L18" s="660">
        <v>13704</v>
      </c>
      <c r="M18" s="660">
        <v>9302</v>
      </c>
      <c r="N18" s="660">
        <v>11215</v>
      </c>
      <c r="O18" s="660">
        <v>11432</v>
      </c>
      <c r="P18" s="660">
        <v>11064</v>
      </c>
      <c r="Q18" s="660">
        <v>6747</v>
      </c>
      <c r="R18" s="660">
        <v>8107</v>
      </c>
      <c r="S18" s="660">
        <v>9725</v>
      </c>
      <c r="T18" s="660">
        <v>11928</v>
      </c>
      <c r="U18" s="659">
        <f t="shared" si="1"/>
        <v>76711</v>
      </c>
      <c r="V18" s="661">
        <f t="shared" si="1"/>
        <v>87980</v>
      </c>
      <c r="X18" s="395"/>
      <c r="Y18" s="568"/>
      <c r="Z18" s="569"/>
      <c r="AA18" s="569"/>
      <c r="AB18" s="569"/>
      <c r="AC18" s="569"/>
      <c r="AD18" s="569"/>
      <c r="AE18" s="569"/>
      <c r="AF18" s="569"/>
      <c r="AG18" s="569"/>
      <c r="AH18" s="569"/>
      <c r="AI18" s="569"/>
      <c r="AJ18" s="569"/>
      <c r="AK18" s="569"/>
      <c r="AL18" s="569"/>
      <c r="AM18" s="569"/>
      <c r="AN18" s="569"/>
      <c r="AO18" s="569"/>
      <c r="AP18" s="569"/>
      <c r="AQ18" s="569"/>
      <c r="AR18" s="466"/>
      <c r="AS18" s="568"/>
      <c r="AT18" s="466"/>
      <c r="AU18" s="466"/>
      <c r="AV18" s="466"/>
      <c r="AW18" s="466"/>
      <c r="AX18" s="466"/>
      <c r="AY18" s="466"/>
      <c r="AZ18" s="466"/>
      <c r="BA18" s="466"/>
      <c r="BB18" s="466"/>
      <c r="BC18" s="466"/>
      <c r="BD18" s="466"/>
      <c r="BE18" s="466"/>
      <c r="BF18" s="466"/>
      <c r="BG18" s="466"/>
      <c r="BH18" s="466"/>
      <c r="BI18" s="466"/>
      <c r="BJ18" s="466"/>
    </row>
    <row r="19" spans="1:62" s="2" customFormat="1" ht="24" customHeight="1" x14ac:dyDescent="0.35">
      <c r="A19" s="239" t="s">
        <v>62</v>
      </c>
      <c r="B19" s="391"/>
      <c r="C19" s="617">
        <f>SUM(C20:C22)</f>
        <v>11339</v>
      </c>
      <c r="D19" s="617">
        <f t="shared" ref="D19:T19" si="5">SUM(D20:D22)</f>
        <v>12998</v>
      </c>
      <c r="E19" s="617">
        <f t="shared" si="5"/>
        <v>12195</v>
      </c>
      <c r="F19" s="617">
        <f t="shared" si="5"/>
        <v>11415</v>
      </c>
      <c r="G19" s="617">
        <f t="shared" si="5"/>
        <v>16302</v>
      </c>
      <c r="H19" s="617">
        <f t="shared" si="5"/>
        <v>14438</v>
      </c>
      <c r="I19" s="617">
        <f t="shared" si="5"/>
        <v>29444</v>
      </c>
      <c r="J19" s="617">
        <f t="shared" si="5"/>
        <v>28523</v>
      </c>
      <c r="K19" s="617">
        <f t="shared" si="5"/>
        <v>23220</v>
      </c>
      <c r="L19" s="617">
        <f t="shared" si="5"/>
        <v>25278</v>
      </c>
      <c r="M19" s="617">
        <f t="shared" si="5"/>
        <v>20669</v>
      </c>
      <c r="N19" s="617">
        <f t="shared" si="5"/>
        <v>22601</v>
      </c>
      <c r="O19" s="617">
        <f t="shared" si="5"/>
        <v>21640</v>
      </c>
      <c r="P19" s="617">
        <f t="shared" si="5"/>
        <v>18325</v>
      </c>
      <c r="Q19" s="617">
        <f t="shared" si="5"/>
        <v>10006</v>
      </c>
      <c r="R19" s="617">
        <f t="shared" si="5"/>
        <v>11755</v>
      </c>
      <c r="S19" s="617">
        <f t="shared" si="5"/>
        <v>7602</v>
      </c>
      <c r="T19" s="617">
        <f t="shared" si="5"/>
        <v>8341</v>
      </c>
      <c r="U19" s="617">
        <f t="shared" si="1"/>
        <v>152417</v>
      </c>
      <c r="V19" s="664">
        <f t="shared" si="1"/>
        <v>153674</v>
      </c>
      <c r="X19" s="367"/>
      <c r="Y19" s="505"/>
      <c r="Z19" s="506"/>
      <c r="AA19" s="506"/>
      <c r="AB19" s="506"/>
      <c r="AC19" s="506"/>
      <c r="AD19" s="506"/>
      <c r="AE19" s="506"/>
      <c r="AF19" s="506"/>
      <c r="AG19" s="506"/>
      <c r="AH19" s="506"/>
      <c r="AI19" s="506"/>
      <c r="AJ19" s="506"/>
      <c r="AK19" s="506"/>
      <c r="AL19" s="506"/>
      <c r="AM19" s="506"/>
      <c r="AN19" s="506"/>
      <c r="AO19" s="506"/>
      <c r="AP19" s="506"/>
      <c r="AQ19" s="506"/>
      <c r="AR19" s="522"/>
      <c r="AS19" s="505"/>
      <c r="AT19" s="522"/>
      <c r="AU19" s="522"/>
      <c r="AV19" s="522"/>
      <c r="AW19" s="522"/>
      <c r="AX19" s="522"/>
      <c r="AY19" s="522"/>
      <c r="AZ19" s="522"/>
      <c r="BA19" s="522"/>
      <c r="BB19" s="522"/>
      <c r="BC19" s="522"/>
      <c r="BD19" s="522"/>
      <c r="BE19" s="522"/>
      <c r="BF19" s="522"/>
      <c r="BG19" s="522"/>
      <c r="BH19" s="522"/>
      <c r="BI19" s="522"/>
      <c r="BJ19" s="522"/>
    </row>
    <row r="20" spans="1:62" s="2" customFormat="1" ht="18" customHeight="1" x14ac:dyDescent="0.35">
      <c r="A20" s="390"/>
      <c r="B20" s="361" t="s">
        <v>63</v>
      </c>
      <c r="C20" s="659">
        <v>5788</v>
      </c>
      <c r="D20" s="660">
        <v>7026</v>
      </c>
      <c r="E20" s="660">
        <v>6278</v>
      </c>
      <c r="F20" s="660">
        <v>6121</v>
      </c>
      <c r="G20" s="660">
        <v>8870</v>
      </c>
      <c r="H20" s="660">
        <v>8147</v>
      </c>
      <c r="I20" s="660">
        <v>16304</v>
      </c>
      <c r="J20" s="660">
        <v>15446</v>
      </c>
      <c r="K20" s="660">
        <v>13158</v>
      </c>
      <c r="L20" s="660">
        <v>14250</v>
      </c>
      <c r="M20" s="660">
        <v>11840</v>
      </c>
      <c r="N20" s="660">
        <v>12859</v>
      </c>
      <c r="O20" s="660">
        <v>15493</v>
      </c>
      <c r="P20" s="660">
        <v>13293</v>
      </c>
      <c r="Q20" s="660">
        <v>5599</v>
      </c>
      <c r="R20" s="660">
        <v>7321</v>
      </c>
      <c r="S20" s="660">
        <v>6250</v>
      </c>
      <c r="T20" s="660">
        <v>7289</v>
      </c>
      <c r="U20" s="659">
        <f t="shared" si="1"/>
        <v>89580</v>
      </c>
      <c r="V20" s="661">
        <f t="shared" si="1"/>
        <v>91752</v>
      </c>
      <c r="X20" s="361"/>
      <c r="Y20" s="505"/>
      <c r="Z20" s="506"/>
      <c r="AA20" s="506"/>
      <c r="AB20" s="506"/>
      <c r="AC20" s="506"/>
      <c r="AD20" s="506"/>
      <c r="AE20" s="506"/>
      <c r="AF20" s="506"/>
      <c r="AG20" s="506"/>
      <c r="AH20" s="506"/>
      <c r="AI20" s="506"/>
      <c r="AJ20" s="506"/>
      <c r="AK20" s="506"/>
      <c r="AL20" s="506"/>
      <c r="AM20" s="506"/>
      <c r="AN20" s="506"/>
      <c r="AO20" s="506"/>
      <c r="AP20" s="506"/>
      <c r="AQ20" s="506"/>
      <c r="AR20" s="522"/>
      <c r="AS20" s="505"/>
      <c r="AT20" s="522"/>
      <c r="AU20" s="522"/>
      <c r="AV20" s="522"/>
      <c r="AW20" s="522"/>
      <c r="AX20" s="522"/>
      <c r="AY20" s="522"/>
      <c r="AZ20" s="522"/>
      <c r="BA20" s="522"/>
      <c r="BB20" s="522"/>
      <c r="BC20" s="522"/>
      <c r="BD20" s="522"/>
      <c r="BE20" s="522"/>
      <c r="BF20" s="522"/>
      <c r="BG20" s="522"/>
      <c r="BH20" s="522"/>
      <c r="BI20" s="522"/>
      <c r="BJ20" s="522"/>
    </row>
    <row r="21" spans="1:62" s="2" customFormat="1" ht="18" customHeight="1" x14ac:dyDescent="0.35">
      <c r="A21" s="390"/>
      <c r="B21" s="361" t="s">
        <v>64</v>
      </c>
      <c r="C21" s="659">
        <v>3053</v>
      </c>
      <c r="D21" s="660">
        <v>3245</v>
      </c>
      <c r="E21" s="660">
        <v>3439</v>
      </c>
      <c r="F21" s="660">
        <v>2808</v>
      </c>
      <c r="G21" s="660">
        <v>4526</v>
      </c>
      <c r="H21" s="660">
        <v>3527</v>
      </c>
      <c r="I21" s="660">
        <v>8344</v>
      </c>
      <c r="J21" s="660">
        <v>7128</v>
      </c>
      <c r="K21" s="660">
        <v>6711</v>
      </c>
      <c r="L21" s="660">
        <v>6527</v>
      </c>
      <c r="M21" s="660">
        <v>5276</v>
      </c>
      <c r="N21" s="660">
        <v>5778</v>
      </c>
      <c r="O21" s="660">
        <v>4778</v>
      </c>
      <c r="P21" s="660">
        <v>3662</v>
      </c>
      <c r="Q21" s="660">
        <v>2539</v>
      </c>
      <c r="R21" s="660">
        <v>2386</v>
      </c>
      <c r="S21" s="660">
        <v>1352</v>
      </c>
      <c r="T21" s="660">
        <v>1052</v>
      </c>
      <c r="U21" s="659">
        <f t="shared" si="1"/>
        <v>40018</v>
      </c>
      <c r="V21" s="661">
        <f t="shared" si="1"/>
        <v>36113</v>
      </c>
      <c r="X21" s="361"/>
      <c r="Y21" s="505"/>
      <c r="Z21" s="506"/>
      <c r="AA21" s="506"/>
      <c r="AB21" s="506"/>
      <c r="AC21" s="506"/>
      <c r="AD21" s="506"/>
      <c r="AE21" s="506"/>
      <c r="AF21" s="506"/>
      <c r="AG21" s="506"/>
      <c r="AH21" s="506"/>
      <c r="AI21" s="506"/>
      <c r="AJ21" s="506"/>
      <c r="AK21" s="506"/>
      <c r="AL21" s="506"/>
      <c r="AM21" s="506"/>
      <c r="AN21" s="506"/>
      <c r="AO21" s="506"/>
      <c r="AP21" s="506"/>
      <c r="AQ21" s="506"/>
      <c r="AR21" s="522"/>
      <c r="AS21" s="505"/>
      <c r="AT21" s="522"/>
      <c r="AU21" s="522"/>
      <c r="AV21" s="522"/>
      <c r="AW21" s="522"/>
      <c r="AX21" s="522"/>
      <c r="AY21" s="522"/>
      <c r="AZ21" s="522"/>
      <c r="BA21" s="522"/>
      <c r="BB21" s="522"/>
      <c r="BC21" s="522"/>
      <c r="BD21" s="522"/>
      <c r="BE21" s="522"/>
      <c r="BF21" s="522"/>
      <c r="BG21" s="522"/>
      <c r="BH21" s="522"/>
      <c r="BI21" s="522"/>
      <c r="BJ21" s="522"/>
    </row>
    <row r="22" spans="1:62" s="2" customFormat="1" ht="18" customHeight="1" x14ac:dyDescent="0.35">
      <c r="A22" s="390"/>
      <c r="B22" s="361" t="s">
        <v>65</v>
      </c>
      <c r="C22" s="659">
        <v>2498</v>
      </c>
      <c r="D22" s="660">
        <v>2727</v>
      </c>
      <c r="E22" s="660">
        <v>2478</v>
      </c>
      <c r="F22" s="660">
        <v>2486</v>
      </c>
      <c r="G22" s="660">
        <v>2906</v>
      </c>
      <c r="H22" s="660">
        <v>2764</v>
      </c>
      <c r="I22" s="660">
        <v>4796</v>
      </c>
      <c r="J22" s="660">
        <v>5949</v>
      </c>
      <c r="K22" s="660">
        <v>3351</v>
      </c>
      <c r="L22" s="660">
        <v>4501</v>
      </c>
      <c r="M22" s="660">
        <v>3553</v>
      </c>
      <c r="N22" s="660">
        <v>3964</v>
      </c>
      <c r="O22" s="660">
        <v>1369</v>
      </c>
      <c r="P22" s="660">
        <v>1370</v>
      </c>
      <c r="Q22" s="660">
        <v>1868</v>
      </c>
      <c r="R22" s="660">
        <v>2048</v>
      </c>
      <c r="S22" s="660">
        <v>0</v>
      </c>
      <c r="T22" s="660">
        <v>0</v>
      </c>
      <c r="U22" s="659">
        <f t="shared" si="1"/>
        <v>22819</v>
      </c>
      <c r="V22" s="661">
        <f t="shared" si="1"/>
        <v>25809</v>
      </c>
      <c r="X22" s="361"/>
      <c r="Y22" s="505"/>
      <c r="Z22" s="506"/>
      <c r="AA22" s="506"/>
      <c r="AB22" s="506"/>
      <c r="AC22" s="506"/>
      <c r="AD22" s="506"/>
      <c r="AE22" s="506"/>
      <c r="AF22" s="506"/>
      <c r="AG22" s="506"/>
      <c r="AH22" s="506"/>
      <c r="AI22" s="506"/>
      <c r="AJ22" s="506"/>
      <c r="AK22" s="506"/>
      <c r="AL22" s="506"/>
      <c r="AM22" s="506"/>
      <c r="AN22" s="506"/>
      <c r="AO22" s="506"/>
      <c r="AP22" s="506"/>
      <c r="AQ22" s="506"/>
      <c r="AR22" s="522"/>
      <c r="AS22" s="505"/>
      <c r="AT22" s="522"/>
      <c r="AU22" s="522"/>
      <c r="AV22" s="522"/>
      <c r="AW22" s="522"/>
      <c r="AX22" s="522"/>
      <c r="AY22" s="522"/>
      <c r="AZ22" s="522"/>
      <c r="BA22" s="522"/>
      <c r="BB22" s="522"/>
      <c r="BC22" s="522"/>
      <c r="BD22" s="522"/>
      <c r="BE22" s="522"/>
      <c r="BF22" s="522"/>
      <c r="BG22" s="522"/>
      <c r="BH22" s="522"/>
      <c r="BI22" s="522"/>
      <c r="BJ22" s="522"/>
    </row>
    <row r="23" spans="1:62" s="2" customFormat="1" ht="24" customHeight="1" x14ac:dyDescent="0.35">
      <c r="A23" s="239" t="s">
        <v>66</v>
      </c>
      <c r="B23" s="391"/>
      <c r="C23" s="617">
        <f>SUM(C24:C29)</f>
        <v>20518</v>
      </c>
      <c r="D23" s="617">
        <f t="shared" ref="D23:T23" si="6">SUM(D24:D29)</f>
        <v>22043</v>
      </c>
      <c r="E23" s="617">
        <f t="shared" si="6"/>
        <v>21009</v>
      </c>
      <c r="F23" s="617">
        <f t="shared" si="6"/>
        <v>19371</v>
      </c>
      <c r="G23" s="617">
        <f t="shared" si="6"/>
        <v>26896</v>
      </c>
      <c r="H23" s="617">
        <f t="shared" si="6"/>
        <v>24140</v>
      </c>
      <c r="I23" s="617">
        <f t="shared" si="6"/>
        <v>47048</v>
      </c>
      <c r="J23" s="617">
        <f t="shared" si="6"/>
        <v>47734</v>
      </c>
      <c r="K23" s="617">
        <f t="shared" si="6"/>
        <v>38344</v>
      </c>
      <c r="L23" s="617">
        <f t="shared" si="6"/>
        <v>42471</v>
      </c>
      <c r="M23" s="617">
        <f t="shared" si="6"/>
        <v>40970</v>
      </c>
      <c r="N23" s="617">
        <f t="shared" si="6"/>
        <v>43507</v>
      </c>
      <c r="O23" s="617">
        <f t="shared" si="6"/>
        <v>37761</v>
      </c>
      <c r="P23" s="617">
        <f t="shared" si="6"/>
        <v>30055</v>
      </c>
      <c r="Q23" s="617">
        <f t="shared" si="6"/>
        <v>14947</v>
      </c>
      <c r="R23" s="617">
        <f t="shared" si="6"/>
        <v>16917</v>
      </c>
      <c r="S23" s="617">
        <f t="shared" si="6"/>
        <v>26570</v>
      </c>
      <c r="T23" s="617">
        <f t="shared" si="6"/>
        <v>32784</v>
      </c>
      <c r="U23" s="617">
        <f t="shared" si="1"/>
        <v>274063</v>
      </c>
      <c r="V23" s="664">
        <f t="shared" si="1"/>
        <v>279022</v>
      </c>
      <c r="X23" s="367"/>
      <c r="Y23" s="505"/>
      <c r="Z23" s="506"/>
      <c r="AA23" s="506"/>
      <c r="AB23" s="506"/>
      <c r="AC23" s="506"/>
      <c r="AD23" s="506"/>
      <c r="AE23" s="506"/>
      <c r="AF23" s="506"/>
      <c r="AG23" s="506"/>
      <c r="AH23" s="506"/>
      <c r="AI23" s="506"/>
      <c r="AJ23" s="506"/>
      <c r="AK23" s="506"/>
      <c r="AL23" s="506"/>
      <c r="AM23" s="506"/>
      <c r="AN23" s="506"/>
      <c r="AO23" s="506"/>
      <c r="AP23" s="506"/>
      <c r="AQ23" s="506"/>
      <c r="AR23" s="522"/>
      <c r="AS23" s="505"/>
      <c r="AT23" s="522"/>
      <c r="AU23" s="522"/>
      <c r="AV23" s="522"/>
      <c r="AW23" s="522"/>
      <c r="AX23" s="522"/>
      <c r="AY23" s="522"/>
      <c r="AZ23" s="522"/>
      <c r="BA23" s="522"/>
      <c r="BB23" s="522"/>
      <c r="BC23" s="522"/>
      <c r="BD23" s="522"/>
      <c r="BE23" s="522"/>
      <c r="BF23" s="522"/>
      <c r="BG23" s="522"/>
      <c r="BH23" s="522"/>
      <c r="BI23" s="522"/>
      <c r="BJ23" s="522"/>
    </row>
    <row r="24" spans="1:62" s="2" customFormat="1" ht="18" customHeight="1" x14ac:dyDescent="0.35">
      <c r="A24" s="390"/>
      <c r="B24" s="361" t="s">
        <v>67</v>
      </c>
      <c r="C24" s="659">
        <v>3042</v>
      </c>
      <c r="D24" s="660">
        <v>3552</v>
      </c>
      <c r="E24" s="660">
        <v>3160</v>
      </c>
      <c r="F24" s="660">
        <v>3044</v>
      </c>
      <c r="G24" s="660">
        <v>3649</v>
      </c>
      <c r="H24" s="660">
        <v>3694</v>
      </c>
      <c r="I24" s="660">
        <v>5549</v>
      </c>
      <c r="J24" s="660">
        <v>6496</v>
      </c>
      <c r="K24" s="660">
        <v>4919</v>
      </c>
      <c r="L24" s="660">
        <v>6831</v>
      </c>
      <c r="M24" s="660">
        <v>4561</v>
      </c>
      <c r="N24" s="660">
        <v>6683</v>
      </c>
      <c r="O24" s="660">
        <v>5293</v>
      </c>
      <c r="P24" s="660">
        <v>4600</v>
      </c>
      <c r="Q24" s="660">
        <v>1556</v>
      </c>
      <c r="R24" s="660">
        <v>3741</v>
      </c>
      <c r="S24" s="660">
        <v>1690</v>
      </c>
      <c r="T24" s="660">
        <v>2131</v>
      </c>
      <c r="U24" s="659">
        <f t="shared" si="1"/>
        <v>33419</v>
      </c>
      <c r="V24" s="661">
        <f t="shared" si="1"/>
        <v>40772</v>
      </c>
      <c r="X24" s="361"/>
      <c r="Y24" s="505"/>
      <c r="Z24" s="506"/>
      <c r="AA24" s="506"/>
      <c r="AB24" s="506"/>
      <c r="AC24" s="506"/>
      <c r="AD24" s="506"/>
      <c r="AE24" s="506"/>
      <c r="AF24" s="506"/>
      <c r="AG24" s="506"/>
      <c r="AH24" s="506"/>
      <c r="AI24" s="506"/>
      <c r="AJ24" s="506"/>
      <c r="AK24" s="506"/>
      <c r="AL24" s="506"/>
      <c r="AM24" s="506"/>
      <c r="AN24" s="506"/>
      <c r="AO24" s="506"/>
      <c r="AP24" s="506"/>
      <c r="AQ24" s="506"/>
      <c r="AR24" s="522"/>
      <c r="AS24" s="505"/>
      <c r="AT24" s="522"/>
      <c r="AU24" s="522"/>
      <c r="AV24" s="522"/>
      <c r="AW24" s="522"/>
      <c r="AX24" s="522"/>
      <c r="AY24" s="522"/>
      <c r="AZ24" s="522"/>
      <c r="BA24" s="522"/>
      <c r="BB24" s="522"/>
      <c r="BC24" s="522"/>
      <c r="BD24" s="522"/>
      <c r="BE24" s="522"/>
      <c r="BF24" s="522"/>
      <c r="BG24" s="522"/>
      <c r="BH24" s="522"/>
      <c r="BI24" s="522"/>
      <c r="BJ24" s="522"/>
    </row>
    <row r="25" spans="1:62" s="2" customFormat="1" ht="18" customHeight="1" x14ac:dyDescent="0.35">
      <c r="A25" s="390"/>
      <c r="B25" s="361" t="s">
        <v>68</v>
      </c>
      <c r="C25" s="659">
        <v>2641</v>
      </c>
      <c r="D25" s="660">
        <v>2526</v>
      </c>
      <c r="E25" s="660">
        <v>2615</v>
      </c>
      <c r="F25" s="660">
        <v>1967</v>
      </c>
      <c r="G25" s="660">
        <v>3381</v>
      </c>
      <c r="H25" s="660">
        <v>2621</v>
      </c>
      <c r="I25" s="660">
        <v>5199</v>
      </c>
      <c r="J25" s="660">
        <v>5427</v>
      </c>
      <c r="K25" s="660">
        <v>3901</v>
      </c>
      <c r="L25" s="660">
        <v>4540</v>
      </c>
      <c r="M25" s="660">
        <v>4254</v>
      </c>
      <c r="N25" s="660">
        <v>4690</v>
      </c>
      <c r="O25" s="660">
        <v>2049</v>
      </c>
      <c r="P25" s="660">
        <v>1477</v>
      </c>
      <c r="Q25" s="660">
        <v>906</v>
      </c>
      <c r="R25" s="660">
        <v>265</v>
      </c>
      <c r="S25" s="660">
        <v>860</v>
      </c>
      <c r="T25" s="660">
        <v>1496</v>
      </c>
      <c r="U25" s="659">
        <f t="shared" ref="U25:V69" si="7">C25+E25+G25+I25+K25+M25+O25+Q25+S25</f>
        <v>25806</v>
      </c>
      <c r="V25" s="661">
        <f t="shared" si="7"/>
        <v>25009</v>
      </c>
      <c r="X25" s="361"/>
      <c r="Y25" s="505"/>
      <c r="Z25" s="506"/>
      <c r="AA25" s="506"/>
      <c r="AB25" s="506"/>
      <c r="AC25" s="506"/>
      <c r="AD25" s="506"/>
      <c r="AE25" s="506"/>
      <c r="AF25" s="506"/>
      <c r="AG25" s="506"/>
      <c r="AH25" s="506"/>
      <c r="AI25" s="506"/>
      <c r="AJ25" s="506"/>
      <c r="AK25" s="506"/>
      <c r="AL25" s="506"/>
      <c r="AM25" s="506"/>
      <c r="AN25" s="506"/>
      <c r="AO25" s="506"/>
      <c r="AP25" s="506"/>
      <c r="AQ25" s="506"/>
      <c r="AR25" s="522"/>
      <c r="AS25" s="505"/>
      <c r="AT25" s="522"/>
      <c r="AU25" s="522"/>
      <c r="AV25" s="522"/>
      <c r="AW25" s="522"/>
      <c r="AX25" s="522"/>
      <c r="AY25" s="522"/>
      <c r="AZ25" s="522"/>
      <c r="BA25" s="522"/>
      <c r="BB25" s="522"/>
      <c r="BC25" s="522"/>
      <c r="BD25" s="522"/>
      <c r="BE25" s="522"/>
      <c r="BF25" s="522"/>
      <c r="BG25" s="522"/>
      <c r="BH25" s="522"/>
      <c r="BI25" s="522"/>
      <c r="BJ25" s="522"/>
    </row>
    <row r="26" spans="1:62" s="2" customFormat="1" ht="18" customHeight="1" x14ac:dyDescent="0.35">
      <c r="A26" s="390"/>
      <c r="B26" s="361" t="s">
        <v>69</v>
      </c>
      <c r="C26" s="659">
        <v>1153</v>
      </c>
      <c r="D26" s="660">
        <v>1169</v>
      </c>
      <c r="E26" s="660">
        <v>971</v>
      </c>
      <c r="F26" s="660">
        <v>1037</v>
      </c>
      <c r="G26" s="660">
        <v>1258</v>
      </c>
      <c r="H26" s="660">
        <v>1119</v>
      </c>
      <c r="I26" s="660">
        <v>2113</v>
      </c>
      <c r="J26" s="660">
        <v>2563</v>
      </c>
      <c r="K26" s="660">
        <v>1717</v>
      </c>
      <c r="L26" s="660">
        <v>2152</v>
      </c>
      <c r="M26" s="660">
        <v>1453</v>
      </c>
      <c r="N26" s="660">
        <v>1909</v>
      </c>
      <c r="O26" s="660">
        <v>1197</v>
      </c>
      <c r="P26" s="660">
        <v>1005</v>
      </c>
      <c r="Q26" s="660">
        <v>825</v>
      </c>
      <c r="R26" s="660">
        <v>513</v>
      </c>
      <c r="S26" s="660">
        <v>178</v>
      </c>
      <c r="T26" s="660">
        <v>1186</v>
      </c>
      <c r="U26" s="659">
        <f t="shared" si="7"/>
        <v>10865</v>
      </c>
      <c r="V26" s="661">
        <f t="shared" si="7"/>
        <v>12653</v>
      </c>
      <c r="X26" s="361"/>
      <c r="Y26" s="505"/>
      <c r="Z26" s="506"/>
      <c r="AA26" s="506"/>
      <c r="AB26" s="506"/>
      <c r="AC26" s="506"/>
      <c r="AD26" s="506"/>
      <c r="AE26" s="506"/>
      <c r="AF26" s="506"/>
      <c r="AG26" s="506"/>
      <c r="AH26" s="506"/>
      <c r="AI26" s="506"/>
      <c r="AJ26" s="506"/>
      <c r="AK26" s="506"/>
      <c r="AL26" s="506"/>
      <c r="AM26" s="506"/>
      <c r="AN26" s="506"/>
      <c r="AO26" s="506"/>
      <c r="AP26" s="506"/>
      <c r="AQ26" s="506"/>
      <c r="AR26" s="522"/>
      <c r="AS26" s="505"/>
      <c r="AT26" s="522"/>
      <c r="AU26" s="522"/>
      <c r="AV26" s="522"/>
      <c r="AW26" s="522"/>
      <c r="AX26" s="522"/>
      <c r="AY26" s="522"/>
      <c r="AZ26" s="522"/>
      <c r="BA26" s="522"/>
      <c r="BB26" s="522"/>
      <c r="BC26" s="522"/>
      <c r="BD26" s="522"/>
      <c r="BE26" s="522"/>
      <c r="BF26" s="522"/>
      <c r="BG26" s="522"/>
      <c r="BH26" s="522"/>
      <c r="BI26" s="522"/>
      <c r="BJ26" s="522"/>
    </row>
    <row r="27" spans="1:62" s="2" customFormat="1" ht="18" customHeight="1" x14ac:dyDescent="0.35">
      <c r="A27" s="390"/>
      <c r="B27" s="361" t="s">
        <v>70</v>
      </c>
      <c r="C27" s="659">
        <v>8428</v>
      </c>
      <c r="D27" s="660">
        <v>9357</v>
      </c>
      <c r="E27" s="660">
        <v>8853</v>
      </c>
      <c r="F27" s="660">
        <v>8578</v>
      </c>
      <c r="G27" s="660">
        <v>11670</v>
      </c>
      <c r="H27" s="660">
        <v>10629</v>
      </c>
      <c r="I27" s="660">
        <v>21200</v>
      </c>
      <c r="J27" s="660">
        <v>20986</v>
      </c>
      <c r="K27" s="660">
        <v>17715</v>
      </c>
      <c r="L27" s="660">
        <v>18601</v>
      </c>
      <c r="M27" s="660">
        <v>19031</v>
      </c>
      <c r="N27" s="660">
        <v>19411</v>
      </c>
      <c r="O27" s="660">
        <v>20041</v>
      </c>
      <c r="P27" s="660">
        <v>17541</v>
      </c>
      <c r="Q27" s="660">
        <v>10231</v>
      </c>
      <c r="R27" s="660">
        <v>9283</v>
      </c>
      <c r="S27" s="660">
        <v>22406</v>
      </c>
      <c r="T27" s="660">
        <v>25631</v>
      </c>
      <c r="U27" s="659">
        <f t="shared" si="7"/>
        <v>139575</v>
      </c>
      <c r="V27" s="661">
        <f t="shared" si="7"/>
        <v>140017</v>
      </c>
      <c r="X27" s="361"/>
      <c r="Y27" s="505"/>
      <c r="Z27" s="506"/>
      <c r="AA27" s="506"/>
      <c r="AB27" s="506"/>
      <c r="AC27" s="506"/>
      <c r="AD27" s="506"/>
      <c r="AE27" s="506"/>
      <c r="AF27" s="506"/>
      <c r="AG27" s="506"/>
      <c r="AH27" s="506"/>
      <c r="AI27" s="506"/>
      <c r="AJ27" s="506"/>
      <c r="AK27" s="506"/>
      <c r="AL27" s="506"/>
      <c r="AM27" s="506"/>
      <c r="AN27" s="506"/>
      <c r="AO27" s="506"/>
      <c r="AP27" s="506"/>
      <c r="AQ27" s="506"/>
      <c r="AR27" s="522"/>
      <c r="AS27" s="505"/>
      <c r="AT27" s="522"/>
      <c r="AU27" s="522"/>
      <c r="AV27" s="522"/>
      <c r="AW27" s="522"/>
      <c r="AX27" s="522"/>
      <c r="AY27" s="522"/>
      <c r="AZ27" s="522"/>
      <c r="BA27" s="522"/>
      <c r="BB27" s="522"/>
      <c r="BC27" s="522"/>
      <c r="BD27" s="522"/>
      <c r="BE27" s="522"/>
      <c r="BF27" s="522"/>
      <c r="BG27" s="522"/>
      <c r="BH27" s="522"/>
      <c r="BI27" s="522"/>
      <c r="BJ27" s="522"/>
    </row>
    <row r="28" spans="1:62" s="2" customFormat="1" ht="18" customHeight="1" x14ac:dyDescent="0.35">
      <c r="A28" s="390"/>
      <c r="B28" s="361" t="s">
        <v>254</v>
      </c>
      <c r="C28" s="659">
        <v>1661</v>
      </c>
      <c r="D28" s="660">
        <v>1747</v>
      </c>
      <c r="E28" s="660">
        <v>1615</v>
      </c>
      <c r="F28" s="660">
        <v>1422</v>
      </c>
      <c r="G28" s="660">
        <v>1869</v>
      </c>
      <c r="H28" s="660">
        <v>1865</v>
      </c>
      <c r="I28" s="660">
        <v>3525</v>
      </c>
      <c r="J28" s="660">
        <v>3604</v>
      </c>
      <c r="K28" s="660">
        <v>3144</v>
      </c>
      <c r="L28" s="660">
        <v>3550</v>
      </c>
      <c r="M28" s="660">
        <v>2631</v>
      </c>
      <c r="N28" s="660">
        <v>2327</v>
      </c>
      <c r="O28" s="660">
        <v>1984</v>
      </c>
      <c r="P28" s="660">
        <v>1229</v>
      </c>
      <c r="Q28" s="660">
        <v>554</v>
      </c>
      <c r="R28" s="660">
        <v>1628</v>
      </c>
      <c r="S28" s="660">
        <v>0</v>
      </c>
      <c r="T28" s="660">
        <v>0</v>
      </c>
      <c r="U28" s="659">
        <f t="shared" si="7"/>
        <v>16983</v>
      </c>
      <c r="V28" s="661">
        <f t="shared" si="7"/>
        <v>17372</v>
      </c>
      <c r="X28" s="361"/>
      <c r="Y28" s="505"/>
      <c r="Z28" s="506"/>
      <c r="AA28" s="506"/>
      <c r="AB28" s="506"/>
      <c r="AC28" s="506"/>
      <c r="AD28" s="506"/>
      <c r="AE28" s="506"/>
      <c r="AF28" s="506"/>
      <c r="AG28" s="506"/>
      <c r="AH28" s="506"/>
      <c r="AI28" s="506"/>
      <c r="AJ28" s="506"/>
      <c r="AK28" s="506"/>
      <c r="AL28" s="506"/>
      <c r="AM28" s="506"/>
      <c r="AN28" s="506"/>
      <c r="AO28" s="506"/>
      <c r="AP28" s="506"/>
      <c r="AQ28" s="506"/>
      <c r="AR28" s="522"/>
      <c r="AS28" s="505"/>
      <c r="AT28" s="522"/>
      <c r="AU28" s="522"/>
      <c r="AV28" s="522"/>
      <c r="AW28" s="522"/>
      <c r="AX28" s="522"/>
      <c r="AY28" s="522"/>
      <c r="AZ28" s="522"/>
      <c r="BA28" s="522"/>
      <c r="BB28" s="522"/>
      <c r="BC28" s="522"/>
      <c r="BD28" s="522"/>
      <c r="BE28" s="522"/>
      <c r="BF28" s="522"/>
      <c r="BG28" s="522"/>
      <c r="BH28" s="522"/>
      <c r="BI28" s="522"/>
      <c r="BJ28" s="522"/>
    </row>
    <row r="29" spans="1:62" s="396" customFormat="1" ht="18" customHeight="1" x14ac:dyDescent="0.35">
      <c r="A29" s="394"/>
      <c r="B29" s="395" t="s">
        <v>72</v>
      </c>
      <c r="C29" s="659">
        <v>3593</v>
      </c>
      <c r="D29" s="660">
        <v>3692</v>
      </c>
      <c r="E29" s="660">
        <v>3795</v>
      </c>
      <c r="F29" s="660">
        <v>3323</v>
      </c>
      <c r="G29" s="660">
        <v>5069</v>
      </c>
      <c r="H29" s="660">
        <v>4212</v>
      </c>
      <c r="I29" s="660">
        <v>9462</v>
      </c>
      <c r="J29" s="660">
        <v>8658</v>
      </c>
      <c r="K29" s="660">
        <v>6948</v>
      </c>
      <c r="L29" s="660">
        <v>6797</v>
      </c>
      <c r="M29" s="660">
        <v>9040</v>
      </c>
      <c r="N29" s="660">
        <v>8487</v>
      </c>
      <c r="O29" s="660">
        <v>7197</v>
      </c>
      <c r="P29" s="660">
        <v>4203</v>
      </c>
      <c r="Q29" s="660">
        <v>875</v>
      </c>
      <c r="R29" s="660">
        <v>1487</v>
      </c>
      <c r="S29" s="660">
        <v>1436</v>
      </c>
      <c r="T29" s="660">
        <v>2340</v>
      </c>
      <c r="U29" s="659">
        <f t="shared" si="7"/>
        <v>47415</v>
      </c>
      <c r="V29" s="661">
        <f t="shared" si="7"/>
        <v>43199</v>
      </c>
      <c r="X29" s="397"/>
      <c r="Y29" s="568"/>
      <c r="Z29" s="569"/>
      <c r="AA29" s="569"/>
      <c r="AB29" s="569"/>
      <c r="AC29" s="569"/>
      <c r="AD29" s="569"/>
      <c r="AE29" s="569"/>
      <c r="AF29" s="569"/>
      <c r="AG29" s="569"/>
      <c r="AH29" s="569"/>
      <c r="AI29" s="569"/>
      <c r="AJ29" s="569"/>
      <c r="AK29" s="569"/>
      <c r="AL29" s="569"/>
      <c r="AM29" s="569"/>
      <c r="AN29" s="569"/>
      <c r="AO29" s="569"/>
      <c r="AP29" s="569"/>
      <c r="AQ29" s="569"/>
      <c r="AR29" s="466"/>
      <c r="AS29" s="568"/>
      <c r="AT29" s="466"/>
      <c r="AU29" s="466"/>
      <c r="AV29" s="466"/>
      <c r="AW29" s="466"/>
      <c r="AX29" s="466"/>
      <c r="AY29" s="466"/>
      <c r="AZ29" s="466"/>
      <c r="BA29" s="466"/>
      <c r="BB29" s="466"/>
      <c r="BC29" s="466"/>
      <c r="BD29" s="466"/>
      <c r="BE29" s="466"/>
      <c r="BF29" s="466"/>
      <c r="BG29" s="466"/>
      <c r="BH29" s="466"/>
      <c r="BI29" s="466"/>
      <c r="BJ29" s="466"/>
    </row>
    <row r="30" spans="1:62" s="2" customFormat="1" ht="24" customHeight="1" x14ac:dyDescent="0.35">
      <c r="A30" s="239" t="s">
        <v>73</v>
      </c>
      <c r="B30" s="391"/>
      <c r="C30" s="617">
        <f>SUM(C31:C38)</f>
        <v>19207</v>
      </c>
      <c r="D30" s="617">
        <f t="shared" ref="D30:T30" si="8">SUM(D31:D38)</f>
        <v>20958</v>
      </c>
      <c r="E30" s="617">
        <f t="shared" si="8"/>
        <v>20058</v>
      </c>
      <c r="F30" s="617">
        <f t="shared" si="8"/>
        <v>18587</v>
      </c>
      <c r="G30" s="617">
        <f t="shared" si="8"/>
        <v>25667</v>
      </c>
      <c r="H30" s="617">
        <f t="shared" si="8"/>
        <v>20764</v>
      </c>
      <c r="I30" s="617">
        <f t="shared" si="8"/>
        <v>40612</v>
      </c>
      <c r="J30" s="617">
        <f t="shared" si="8"/>
        <v>37534</v>
      </c>
      <c r="K30" s="617">
        <f t="shared" si="8"/>
        <v>33050</v>
      </c>
      <c r="L30" s="617">
        <f t="shared" si="8"/>
        <v>33255</v>
      </c>
      <c r="M30" s="617">
        <f t="shared" si="8"/>
        <v>31776</v>
      </c>
      <c r="N30" s="617">
        <f t="shared" si="8"/>
        <v>36388</v>
      </c>
      <c r="O30" s="617">
        <f t="shared" si="8"/>
        <v>28566</v>
      </c>
      <c r="P30" s="617">
        <f t="shared" si="8"/>
        <v>23002</v>
      </c>
      <c r="Q30" s="617">
        <f t="shared" si="8"/>
        <v>16180</v>
      </c>
      <c r="R30" s="617">
        <f t="shared" si="8"/>
        <v>17150</v>
      </c>
      <c r="S30" s="617">
        <f t="shared" si="8"/>
        <v>12992</v>
      </c>
      <c r="T30" s="617">
        <f t="shared" si="8"/>
        <v>16318</v>
      </c>
      <c r="U30" s="617">
        <f t="shared" si="7"/>
        <v>228108</v>
      </c>
      <c r="V30" s="664">
        <f t="shared" si="7"/>
        <v>223956</v>
      </c>
      <c r="X30" s="367"/>
      <c r="Y30" s="505"/>
      <c r="Z30" s="506"/>
      <c r="AA30" s="506"/>
      <c r="AB30" s="506"/>
      <c r="AC30" s="506"/>
      <c r="AD30" s="506"/>
      <c r="AE30" s="506"/>
      <c r="AF30" s="506"/>
      <c r="AG30" s="506"/>
      <c r="AH30" s="506"/>
      <c r="AI30" s="506"/>
      <c r="AJ30" s="506"/>
      <c r="AK30" s="506"/>
      <c r="AL30" s="506"/>
      <c r="AM30" s="506"/>
      <c r="AN30" s="506"/>
      <c r="AO30" s="506"/>
      <c r="AP30" s="506"/>
      <c r="AQ30" s="506"/>
      <c r="AR30" s="522"/>
      <c r="AS30" s="505"/>
      <c r="AT30" s="522"/>
      <c r="AU30" s="522"/>
      <c r="AV30" s="522"/>
      <c r="AW30" s="522"/>
      <c r="AX30" s="522"/>
      <c r="AY30" s="522"/>
      <c r="AZ30" s="522"/>
      <c r="BA30" s="522"/>
      <c r="BB30" s="522"/>
      <c r="BC30" s="522"/>
      <c r="BD30" s="522"/>
      <c r="BE30" s="522"/>
      <c r="BF30" s="522"/>
      <c r="BG30" s="522"/>
      <c r="BH30" s="522"/>
      <c r="BI30" s="522"/>
      <c r="BJ30" s="522"/>
    </row>
    <row r="31" spans="1:62" s="2" customFormat="1" ht="18" customHeight="1" x14ac:dyDescent="0.35">
      <c r="A31" s="390"/>
      <c r="B31" s="361" t="s">
        <v>74</v>
      </c>
      <c r="C31" s="659">
        <v>4606</v>
      </c>
      <c r="D31" s="660">
        <v>5640</v>
      </c>
      <c r="E31" s="660">
        <v>4856</v>
      </c>
      <c r="F31" s="660">
        <v>4990</v>
      </c>
      <c r="G31" s="660">
        <v>6098</v>
      </c>
      <c r="H31" s="660">
        <v>5366</v>
      </c>
      <c r="I31" s="660">
        <v>8489</v>
      </c>
      <c r="J31" s="660">
        <v>9125</v>
      </c>
      <c r="K31" s="660">
        <v>6757</v>
      </c>
      <c r="L31" s="660">
        <v>7874</v>
      </c>
      <c r="M31" s="660">
        <v>6836</v>
      </c>
      <c r="N31" s="660">
        <v>8288</v>
      </c>
      <c r="O31" s="660">
        <v>5812</v>
      </c>
      <c r="P31" s="660">
        <v>6028</v>
      </c>
      <c r="Q31" s="660">
        <v>3177</v>
      </c>
      <c r="R31" s="660">
        <v>4882</v>
      </c>
      <c r="S31" s="660">
        <v>6833</v>
      </c>
      <c r="T31" s="660">
        <v>4423</v>
      </c>
      <c r="U31" s="659">
        <f t="shared" si="7"/>
        <v>53464</v>
      </c>
      <c r="V31" s="661">
        <f t="shared" si="7"/>
        <v>56616</v>
      </c>
      <c r="X31" s="361"/>
      <c r="Y31" s="505"/>
      <c r="Z31" s="506"/>
      <c r="AA31" s="506"/>
      <c r="AB31" s="506"/>
      <c r="AC31" s="506"/>
      <c r="AD31" s="506"/>
      <c r="AE31" s="506"/>
      <c r="AF31" s="506"/>
      <c r="AG31" s="506"/>
      <c r="AH31" s="506"/>
      <c r="AI31" s="506"/>
      <c r="AJ31" s="506"/>
      <c r="AK31" s="506"/>
      <c r="AL31" s="506"/>
      <c r="AM31" s="506"/>
      <c r="AN31" s="506"/>
      <c r="AO31" s="506"/>
      <c r="AP31" s="506"/>
      <c r="AQ31" s="506"/>
      <c r="AR31" s="522"/>
      <c r="AS31" s="505"/>
      <c r="AT31" s="522"/>
      <c r="AU31" s="522"/>
      <c r="AV31" s="522"/>
      <c r="AW31" s="522"/>
      <c r="AX31" s="522"/>
      <c r="AY31" s="522"/>
      <c r="AZ31" s="522"/>
      <c r="BA31" s="522"/>
      <c r="BB31" s="522"/>
      <c r="BC31" s="522"/>
      <c r="BD31" s="522"/>
      <c r="BE31" s="522"/>
      <c r="BF31" s="522"/>
      <c r="BG31" s="522"/>
      <c r="BH31" s="522"/>
      <c r="BI31" s="522"/>
      <c r="BJ31" s="522"/>
    </row>
    <row r="32" spans="1:62" s="2" customFormat="1" ht="18" customHeight="1" x14ac:dyDescent="0.35">
      <c r="A32" s="390"/>
      <c r="B32" s="361" t="s">
        <v>75</v>
      </c>
      <c r="C32" s="659">
        <v>840</v>
      </c>
      <c r="D32" s="660">
        <v>701</v>
      </c>
      <c r="E32" s="660">
        <v>666</v>
      </c>
      <c r="F32" s="660">
        <v>568</v>
      </c>
      <c r="G32" s="660">
        <v>1093</v>
      </c>
      <c r="H32" s="660">
        <v>896</v>
      </c>
      <c r="I32" s="660">
        <v>1637</v>
      </c>
      <c r="J32" s="660">
        <v>1407</v>
      </c>
      <c r="K32" s="660">
        <v>1010</v>
      </c>
      <c r="L32" s="660">
        <v>976</v>
      </c>
      <c r="M32" s="660">
        <v>604</v>
      </c>
      <c r="N32" s="660">
        <v>1315</v>
      </c>
      <c r="O32" s="660">
        <v>371</v>
      </c>
      <c r="P32" s="660">
        <v>128</v>
      </c>
      <c r="Q32" s="660">
        <v>56</v>
      </c>
      <c r="R32" s="660">
        <v>459</v>
      </c>
      <c r="S32" s="660">
        <v>0</v>
      </c>
      <c r="T32" s="660">
        <v>0</v>
      </c>
      <c r="U32" s="659">
        <f t="shared" si="7"/>
        <v>6277</v>
      </c>
      <c r="V32" s="661">
        <f t="shared" si="7"/>
        <v>6450</v>
      </c>
      <c r="X32" s="361"/>
      <c r="Y32" s="505"/>
      <c r="Z32" s="506"/>
      <c r="AA32" s="506"/>
      <c r="AB32" s="506"/>
      <c r="AC32" s="506"/>
      <c r="AD32" s="506"/>
      <c r="AE32" s="506"/>
      <c r="AF32" s="506"/>
      <c r="AG32" s="506"/>
      <c r="AH32" s="506"/>
      <c r="AI32" s="506"/>
      <c r="AJ32" s="506"/>
      <c r="AK32" s="506"/>
      <c r="AL32" s="506"/>
      <c r="AM32" s="506"/>
      <c r="AN32" s="506"/>
      <c r="AO32" s="506"/>
      <c r="AP32" s="506"/>
      <c r="AQ32" s="506"/>
      <c r="AR32" s="522"/>
      <c r="AS32" s="505"/>
      <c r="AT32" s="522"/>
      <c r="AU32" s="522"/>
      <c r="AV32" s="522"/>
      <c r="AW32" s="522"/>
      <c r="AX32" s="522"/>
      <c r="AY32" s="522"/>
      <c r="AZ32" s="522"/>
      <c r="BA32" s="522"/>
      <c r="BB32" s="522"/>
      <c r="BC32" s="522"/>
      <c r="BD32" s="522"/>
      <c r="BE32" s="522"/>
      <c r="BF32" s="522"/>
      <c r="BG32" s="522"/>
      <c r="BH32" s="522"/>
      <c r="BI32" s="522"/>
      <c r="BJ32" s="522"/>
    </row>
    <row r="33" spans="1:63" s="2" customFormat="1" ht="18" customHeight="1" x14ac:dyDescent="0.35">
      <c r="A33" s="390"/>
      <c r="B33" s="361" t="s">
        <v>76</v>
      </c>
      <c r="C33" s="659">
        <v>1588</v>
      </c>
      <c r="D33" s="660">
        <v>1603</v>
      </c>
      <c r="E33" s="660">
        <v>1545</v>
      </c>
      <c r="F33" s="660">
        <v>1459</v>
      </c>
      <c r="G33" s="660">
        <v>2238</v>
      </c>
      <c r="H33" s="660">
        <v>1819</v>
      </c>
      <c r="I33" s="660">
        <v>3206</v>
      </c>
      <c r="J33" s="660">
        <v>2862</v>
      </c>
      <c r="K33" s="660">
        <v>2695</v>
      </c>
      <c r="L33" s="660">
        <v>2973</v>
      </c>
      <c r="M33" s="660">
        <v>3329</v>
      </c>
      <c r="N33" s="660">
        <v>3686</v>
      </c>
      <c r="O33" s="660">
        <v>1525</v>
      </c>
      <c r="P33" s="660">
        <v>1206</v>
      </c>
      <c r="Q33" s="660">
        <v>2404</v>
      </c>
      <c r="R33" s="660">
        <v>1981</v>
      </c>
      <c r="S33" s="660">
        <v>209</v>
      </c>
      <c r="T33" s="660">
        <v>1191</v>
      </c>
      <c r="U33" s="659">
        <f t="shared" si="7"/>
        <v>18739</v>
      </c>
      <c r="V33" s="661">
        <f t="shared" si="7"/>
        <v>18780</v>
      </c>
      <c r="X33" s="361"/>
      <c r="Y33" s="505"/>
      <c r="Z33" s="506"/>
      <c r="AA33" s="506"/>
      <c r="AB33" s="506"/>
      <c r="AC33" s="506"/>
      <c r="AD33" s="506"/>
      <c r="AE33" s="506"/>
      <c r="AF33" s="506"/>
      <c r="AG33" s="506"/>
      <c r="AH33" s="506"/>
      <c r="AI33" s="506"/>
      <c r="AJ33" s="506"/>
      <c r="AK33" s="506"/>
      <c r="AL33" s="506"/>
      <c r="AM33" s="506"/>
      <c r="AN33" s="506"/>
      <c r="AO33" s="506"/>
      <c r="AP33" s="506"/>
      <c r="AQ33" s="506"/>
      <c r="AR33" s="522"/>
      <c r="AS33" s="505"/>
      <c r="AT33" s="522"/>
      <c r="AU33" s="522"/>
      <c r="AV33" s="522"/>
      <c r="AW33" s="522"/>
      <c r="AX33" s="522"/>
      <c r="AY33" s="522"/>
      <c r="AZ33" s="522"/>
      <c r="BA33" s="522"/>
      <c r="BB33" s="522"/>
      <c r="BC33" s="522"/>
      <c r="BD33" s="522"/>
      <c r="BE33" s="522"/>
      <c r="BF33" s="522"/>
      <c r="BG33" s="522"/>
      <c r="BH33" s="522"/>
      <c r="BI33" s="522"/>
      <c r="BJ33" s="522"/>
    </row>
    <row r="34" spans="1:63" s="2" customFormat="1" ht="18" customHeight="1" x14ac:dyDescent="0.35">
      <c r="A34" s="390"/>
      <c r="B34" s="361" t="s">
        <v>77</v>
      </c>
      <c r="C34" s="659">
        <v>4506</v>
      </c>
      <c r="D34" s="660">
        <v>4995</v>
      </c>
      <c r="E34" s="660">
        <v>4937</v>
      </c>
      <c r="F34" s="660">
        <v>4358</v>
      </c>
      <c r="G34" s="660">
        <v>6569</v>
      </c>
      <c r="H34" s="660">
        <v>5156</v>
      </c>
      <c r="I34" s="660">
        <v>12295</v>
      </c>
      <c r="J34" s="660">
        <v>10599</v>
      </c>
      <c r="K34" s="660">
        <v>10592</v>
      </c>
      <c r="L34" s="660">
        <v>9886</v>
      </c>
      <c r="M34" s="660">
        <v>8926</v>
      </c>
      <c r="N34" s="660">
        <v>9691</v>
      </c>
      <c r="O34" s="660">
        <v>8033</v>
      </c>
      <c r="P34" s="660">
        <v>6566</v>
      </c>
      <c r="Q34" s="660">
        <v>6222</v>
      </c>
      <c r="R34" s="660">
        <v>4582</v>
      </c>
      <c r="S34" s="660">
        <v>2592</v>
      </c>
      <c r="T34" s="660">
        <v>4119</v>
      </c>
      <c r="U34" s="659">
        <f t="shared" si="7"/>
        <v>64672</v>
      </c>
      <c r="V34" s="661">
        <f t="shared" si="7"/>
        <v>59952</v>
      </c>
      <c r="X34" s="361"/>
      <c r="Y34" s="505"/>
      <c r="Z34" s="506"/>
      <c r="AA34" s="506"/>
      <c r="AB34" s="506"/>
      <c r="AC34" s="506"/>
      <c r="AD34" s="506"/>
      <c r="AE34" s="506"/>
      <c r="AF34" s="506"/>
      <c r="AG34" s="506"/>
      <c r="AH34" s="506"/>
      <c r="AI34" s="506"/>
      <c r="AJ34" s="506"/>
      <c r="AK34" s="506"/>
      <c r="AL34" s="506"/>
      <c r="AM34" s="506"/>
      <c r="AN34" s="506"/>
      <c r="AO34" s="506"/>
      <c r="AP34" s="506"/>
      <c r="AQ34" s="506"/>
      <c r="AR34" s="522"/>
      <c r="AS34" s="505"/>
      <c r="AT34" s="522"/>
      <c r="AU34" s="522"/>
      <c r="AV34" s="522"/>
      <c r="AW34" s="522"/>
      <c r="AX34" s="522"/>
      <c r="AY34" s="522"/>
      <c r="AZ34" s="522"/>
      <c r="BA34" s="522"/>
      <c r="BB34" s="522"/>
      <c r="BC34" s="522"/>
      <c r="BD34" s="522"/>
      <c r="BE34" s="522"/>
      <c r="BF34" s="522"/>
      <c r="BG34" s="522"/>
      <c r="BH34" s="522"/>
      <c r="BI34" s="522"/>
      <c r="BJ34" s="522"/>
    </row>
    <row r="35" spans="1:63" s="2" customFormat="1" ht="18" customHeight="1" x14ac:dyDescent="0.35">
      <c r="A35" s="390"/>
      <c r="B35" s="361" t="s">
        <v>78</v>
      </c>
      <c r="C35" s="659">
        <v>2038</v>
      </c>
      <c r="D35" s="660">
        <v>2423</v>
      </c>
      <c r="E35" s="660">
        <v>2104</v>
      </c>
      <c r="F35" s="660">
        <v>2257</v>
      </c>
      <c r="G35" s="660">
        <v>2623</v>
      </c>
      <c r="H35" s="660">
        <v>2285</v>
      </c>
      <c r="I35" s="660">
        <v>3379</v>
      </c>
      <c r="J35" s="660">
        <v>3766</v>
      </c>
      <c r="K35" s="660">
        <v>2482</v>
      </c>
      <c r="L35" s="660">
        <v>2654</v>
      </c>
      <c r="M35" s="660">
        <v>3663</v>
      </c>
      <c r="N35" s="660">
        <v>3227</v>
      </c>
      <c r="O35" s="660">
        <v>2574</v>
      </c>
      <c r="P35" s="660">
        <v>3078</v>
      </c>
      <c r="Q35" s="660">
        <v>0</v>
      </c>
      <c r="R35" s="660">
        <v>0</v>
      </c>
      <c r="S35" s="660">
        <v>1434</v>
      </c>
      <c r="T35" s="660">
        <v>2300</v>
      </c>
      <c r="U35" s="659">
        <f t="shared" si="7"/>
        <v>20297</v>
      </c>
      <c r="V35" s="661">
        <f t="shared" si="7"/>
        <v>21990</v>
      </c>
      <c r="X35" s="361"/>
      <c r="Y35" s="505"/>
      <c r="Z35" s="506"/>
      <c r="AA35" s="506"/>
      <c r="AB35" s="506"/>
      <c r="AC35" s="506"/>
      <c r="AD35" s="506"/>
      <c r="AE35" s="506"/>
      <c r="AF35" s="506"/>
      <c r="AG35" s="506"/>
      <c r="AH35" s="506"/>
      <c r="AI35" s="506"/>
      <c r="AJ35" s="506"/>
      <c r="AK35" s="506"/>
      <c r="AL35" s="506"/>
      <c r="AM35" s="506"/>
      <c r="AN35" s="506"/>
      <c r="AO35" s="506"/>
      <c r="AP35" s="506"/>
      <c r="AQ35" s="506"/>
      <c r="AR35" s="522"/>
      <c r="AS35" s="505"/>
      <c r="AT35" s="522"/>
      <c r="AU35" s="522"/>
      <c r="AV35" s="522"/>
      <c r="AW35" s="522"/>
      <c r="AX35" s="522"/>
      <c r="AY35" s="522"/>
      <c r="AZ35" s="522"/>
      <c r="BA35" s="522"/>
      <c r="BB35" s="522"/>
      <c r="BC35" s="522"/>
      <c r="BD35" s="522"/>
      <c r="BE35" s="522"/>
      <c r="BF35" s="522"/>
      <c r="BG35" s="522"/>
      <c r="BH35" s="522"/>
      <c r="BI35" s="522"/>
      <c r="BJ35" s="522"/>
    </row>
    <row r="36" spans="1:63" s="2" customFormat="1" ht="18" customHeight="1" x14ac:dyDescent="0.35">
      <c r="A36" s="390"/>
      <c r="B36" s="361" t="s">
        <v>79</v>
      </c>
      <c r="C36" s="659">
        <v>2679</v>
      </c>
      <c r="D36" s="660">
        <v>2696</v>
      </c>
      <c r="E36" s="660">
        <v>2886</v>
      </c>
      <c r="F36" s="660">
        <v>2578</v>
      </c>
      <c r="G36" s="660">
        <v>3594</v>
      </c>
      <c r="H36" s="660">
        <v>2688</v>
      </c>
      <c r="I36" s="660">
        <v>6248</v>
      </c>
      <c r="J36" s="660">
        <v>5477</v>
      </c>
      <c r="K36" s="660">
        <v>5521</v>
      </c>
      <c r="L36" s="660">
        <v>5119</v>
      </c>
      <c r="M36" s="660">
        <v>5318</v>
      </c>
      <c r="N36" s="660">
        <v>5972</v>
      </c>
      <c r="O36" s="660">
        <v>4581</v>
      </c>
      <c r="P36" s="660">
        <v>3583</v>
      </c>
      <c r="Q36" s="660">
        <v>2616</v>
      </c>
      <c r="R36" s="660">
        <v>3568</v>
      </c>
      <c r="S36" s="660">
        <v>1924</v>
      </c>
      <c r="T36" s="660">
        <v>4285</v>
      </c>
      <c r="U36" s="659">
        <f t="shared" si="7"/>
        <v>35367</v>
      </c>
      <c r="V36" s="661">
        <f t="shared" si="7"/>
        <v>35966</v>
      </c>
      <c r="X36" s="361"/>
      <c r="Y36" s="505"/>
      <c r="Z36" s="506"/>
      <c r="AA36" s="506"/>
      <c r="AB36" s="506"/>
      <c r="AC36" s="506"/>
      <c r="AD36" s="506"/>
      <c r="AE36" s="506"/>
      <c r="AF36" s="506"/>
      <c r="AG36" s="506"/>
      <c r="AH36" s="506"/>
      <c r="AI36" s="506"/>
      <c r="AJ36" s="506"/>
      <c r="AK36" s="506"/>
      <c r="AL36" s="506"/>
      <c r="AM36" s="506"/>
      <c r="AN36" s="506"/>
      <c r="AO36" s="506"/>
      <c r="AP36" s="506"/>
      <c r="AQ36" s="506"/>
      <c r="AR36" s="522"/>
      <c r="AS36" s="505"/>
      <c r="AT36" s="522"/>
      <c r="AU36" s="522"/>
      <c r="AV36" s="522"/>
      <c r="AW36" s="522"/>
      <c r="AX36" s="522"/>
      <c r="AY36" s="522"/>
      <c r="AZ36" s="522"/>
      <c r="BA36" s="522"/>
      <c r="BB36" s="522"/>
      <c r="BC36" s="522"/>
      <c r="BD36" s="522"/>
      <c r="BE36" s="522"/>
      <c r="BF36" s="522"/>
      <c r="BG36" s="522"/>
      <c r="BH36" s="522"/>
      <c r="BI36" s="522"/>
      <c r="BJ36" s="522"/>
    </row>
    <row r="37" spans="1:63" s="2" customFormat="1" ht="18" customHeight="1" x14ac:dyDescent="0.35">
      <c r="A37" s="390"/>
      <c r="B37" s="361" t="s">
        <v>80</v>
      </c>
      <c r="C37" s="659">
        <v>1822</v>
      </c>
      <c r="D37" s="660">
        <v>1465</v>
      </c>
      <c r="E37" s="660">
        <v>1916</v>
      </c>
      <c r="F37" s="660">
        <v>1195</v>
      </c>
      <c r="G37" s="660">
        <v>2343</v>
      </c>
      <c r="H37" s="660">
        <v>1489</v>
      </c>
      <c r="I37" s="660">
        <v>3603</v>
      </c>
      <c r="J37" s="660">
        <v>2728</v>
      </c>
      <c r="K37" s="660">
        <v>2893</v>
      </c>
      <c r="L37" s="660">
        <v>2063</v>
      </c>
      <c r="M37" s="660">
        <v>1380</v>
      </c>
      <c r="N37" s="660">
        <v>2021</v>
      </c>
      <c r="O37" s="660">
        <v>4573</v>
      </c>
      <c r="P37" s="660">
        <v>1965</v>
      </c>
      <c r="Q37" s="660">
        <v>1116</v>
      </c>
      <c r="R37" s="660">
        <v>960</v>
      </c>
      <c r="S37" s="660">
        <v>0</v>
      </c>
      <c r="T37" s="660">
        <v>0</v>
      </c>
      <c r="U37" s="659">
        <f t="shared" si="7"/>
        <v>19646</v>
      </c>
      <c r="V37" s="661">
        <f t="shared" si="7"/>
        <v>13886</v>
      </c>
      <c r="X37" s="361"/>
      <c r="Y37" s="505"/>
      <c r="Z37" s="506"/>
      <c r="AA37" s="506"/>
      <c r="AB37" s="506"/>
      <c r="AC37" s="506"/>
      <c r="AD37" s="506"/>
      <c r="AE37" s="506"/>
      <c r="AF37" s="506"/>
      <c r="AG37" s="506"/>
      <c r="AH37" s="506"/>
      <c r="AI37" s="506"/>
      <c r="AJ37" s="506"/>
      <c r="AK37" s="506"/>
      <c r="AL37" s="506"/>
      <c r="AM37" s="506"/>
      <c r="AN37" s="506"/>
      <c r="AO37" s="506"/>
      <c r="AP37" s="506"/>
      <c r="AQ37" s="506"/>
      <c r="AR37" s="522"/>
      <c r="AS37" s="505"/>
      <c r="AT37" s="522"/>
      <c r="AU37" s="522"/>
      <c r="AV37" s="522"/>
      <c r="AW37" s="522"/>
      <c r="AX37" s="522"/>
      <c r="AY37" s="522"/>
      <c r="AZ37" s="522"/>
      <c r="BA37" s="522"/>
      <c r="BB37" s="522"/>
      <c r="BC37" s="522"/>
      <c r="BD37" s="522"/>
      <c r="BE37" s="522"/>
      <c r="BF37" s="522"/>
      <c r="BG37" s="522"/>
      <c r="BH37" s="522"/>
      <c r="BI37" s="522"/>
      <c r="BJ37" s="522"/>
    </row>
    <row r="38" spans="1:63" s="2" customFormat="1" ht="18" customHeight="1" x14ac:dyDescent="0.35">
      <c r="A38" s="390"/>
      <c r="B38" s="361" t="s">
        <v>81</v>
      </c>
      <c r="C38" s="659">
        <v>1128</v>
      </c>
      <c r="D38" s="660">
        <v>1435</v>
      </c>
      <c r="E38" s="660">
        <v>1148</v>
      </c>
      <c r="F38" s="660">
        <v>1182</v>
      </c>
      <c r="G38" s="660">
        <v>1109</v>
      </c>
      <c r="H38" s="660">
        <v>1065</v>
      </c>
      <c r="I38" s="660">
        <v>1755</v>
      </c>
      <c r="J38" s="660">
        <v>1570</v>
      </c>
      <c r="K38" s="660">
        <v>1100</v>
      </c>
      <c r="L38" s="660">
        <v>1710</v>
      </c>
      <c r="M38" s="660">
        <v>1720</v>
      </c>
      <c r="N38" s="660">
        <v>2188</v>
      </c>
      <c r="O38" s="660">
        <v>1097</v>
      </c>
      <c r="P38" s="660">
        <v>448</v>
      </c>
      <c r="Q38" s="660">
        <v>589</v>
      </c>
      <c r="R38" s="660">
        <v>718</v>
      </c>
      <c r="S38" s="660">
        <v>0</v>
      </c>
      <c r="T38" s="660">
        <v>0</v>
      </c>
      <c r="U38" s="659">
        <f t="shared" si="7"/>
        <v>9646</v>
      </c>
      <c r="V38" s="661">
        <f t="shared" si="7"/>
        <v>10316</v>
      </c>
      <c r="X38" s="361"/>
      <c r="Y38" s="505"/>
      <c r="Z38" s="506"/>
      <c r="AA38" s="506"/>
      <c r="AB38" s="506"/>
      <c r="AC38" s="506"/>
      <c r="AD38" s="506"/>
      <c r="AE38" s="506"/>
      <c r="AF38" s="506"/>
      <c r="AG38" s="506"/>
      <c r="AH38" s="506"/>
      <c r="AI38" s="506"/>
      <c r="AJ38" s="506"/>
      <c r="AK38" s="506"/>
      <c r="AL38" s="506"/>
      <c r="AM38" s="506"/>
      <c r="AN38" s="506"/>
      <c r="AO38" s="506"/>
      <c r="AP38" s="506"/>
      <c r="AQ38" s="506"/>
      <c r="AR38" s="522"/>
      <c r="AS38" s="505"/>
      <c r="AT38" s="522"/>
      <c r="AU38" s="522"/>
      <c r="AV38" s="522"/>
      <c r="AW38" s="522"/>
      <c r="AX38" s="522"/>
      <c r="AY38" s="522"/>
      <c r="AZ38" s="522"/>
      <c r="BA38" s="522"/>
      <c r="BB38" s="522"/>
      <c r="BC38" s="522"/>
      <c r="BD38" s="522"/>
      <c r="BE38" s="522"/>
      <c r="BF38" s="522"/>
      <c r="BG38" s="522"/>
      <c r="BH38" s="522"/>
      <c r="BI38" s="522"/>
      <c r="BJ38" s="522"/>
    </row>
    <row r="39" spans="1:63" s="2" customFormat="1" ht="42" customHeight="1" x14ac:dyDescent="0.35">
      <c r="A39" s="818" t="s">
        <v>279</v>
      </c>
      <c r="B39" s="812"/>
      <c r="C39" s="617">
        <v>2587</v>
      </c>
      <c r="D39" s="617">
        <v>948</v>
      </c>
      <c r="E39" s="617">
        <v>652</v>
      </c>
      <c r="F39" s="617">
        <v>213</v>
      </c>
      <c r="G39" s="617">
        <v>287</v>
      </c>
      <c r="H39" s="617">
        <v>106</v>
      </c>
      <c r="I39" s="617">
        <v>161</v>
      </c>
      <c r="J39" s="617">
        <v>116</v>
      </c>
      <c r="K39" s="617">
        <v>227</v>
      </c>
      <c r="L39" s="617">
        <v>62</v>
      </c>
      <c r="M39" s="617">
        <v>0</v>
      </c>
      <c r="N39" s="617">
        <v>0</v>
      </c>
      <c r="O39" s="617">
        <v>0</v>
      </c>
      <c r="P39" s="617">
        <v>0</v>
      </c>
      <c r="Q39" s="617">
        <v>0</v>
      </c>
      <c r="R39" s="617">
        <v>0</v>
      </c>
      <c r="S39" s="617">
        <v>0</v>
      </c>
      <c r="T39" s="617">
        <v>0</v>
      </c>
      <c r="U39" s="617">
        <f>C39+E39+G39+I39+K39+M39+O39+Q39+S39</f>
        <v>3914</v>
      </c>
      <c r="V39" s="664">
        <f>D39+F39+H39+J39+L39+N39+P39+R39+T39</f>
        <v>1445</v>
      </c>
      <c r="X39" s="361"/>
      <c r="Y39" s="505"/>
      <c r="Z39" s="506"/>
      <c r="AA39" s="506"/>
      <c r="AB39" s="506"/>
      <c r="AC39" s="506"/>
      <c r="AD39" s="506"/>
      <c r="AE39" s="506"/>
      <c r="AF39" s="506"/>
      <c r="AG39" s="506"/>
      <c r="AH39" s="506"/>
      <c r="AI39" s="506"/>
      <c r="AJ39" s="506"/>
      <c r="AK39" s="506"/>
      <c r="AL39" s="506"/>
      <c r="AM39" s="506"/>
      <c r="AN39" s="506"/>
      <c r="AO39" s="506"/>
      <c r="AP39" s="506"/>
      <c r="AQ39" s="506"/>
      <c r="AR39" s="522"/>
      <c r="AS39" s="505"/>
      <c r="AT39" s="522"/>
      <c r="AU39" s="522"/>
      <c r="AV39" s="522"/>
      <c r="AW39" s="522"/>
      <c r="AX39" s="522"/>
      <c r="AY39" s="522"/>
      <c r="AZ39" s="522"/>
      <c r="BA39" s="522"/>
      <c r="BB39" s="522"/>
      <c r="BC39" s="522"/>
      <c r="BD39" s="522"/>
      <c r="BE39" s="522"/>
      <c r="BF39" s="522"/>
      <c r="BG39" s="522"/>
      <c r="BH39" s="522"/>
      <c r="BI39" s="522"/>
      <c r="BJ39" s="522"/>
    </row>
    <row r="40" spans="1:63" s="2" customFormat="1" ht="33" customHeight="1" x14ac:dyDescent="0.35">
      <c r="A40" s="744" t="s">
        <v>296</v>
      </c>
      <c r="B40" s="745"/>
      <c r="C40" s="662">
        <f t="shared" ref="C40:V40" si="9">C41+C43+C51+C56+C62+C66</f>
        <v>50342</v>
      </c>
      <c r="D40" s="662">
        <f t="shared" si="9"/>
        <v>50330</v>
      </c>
      <c r="E40" s="662">
        <f t="shared" si="9"/>
        <v>47920</v>
      </c>
      <c r="F40" s="662">
        <f t="shared" si="9"/>
        <v>46625</v>
      </c>
      <c r="G40" s="662">
        <f t="shared" si="9"/>
        <v>60014</v>
      </c>
      <c r="H40" s="662">
        <f t="shared" si="9"/>
        <v>59651</v>
      </c>
      <c r="I40" s="662">
        <f t="shared" si="9"/>
        <v>94327</v>
      </c>
      <c r="J40" s="662">
        <f t="shared" si="9"/>
        <v>100549</v>
      </c>
      <c r="K40" s="662">
        <f t="shared" si="9"/>
        <v>73425</v>
      </c>
      <c r="L40" s="662">
        <f t="shared" si="9"/>
        <v>83159</v>
      </c>
      <c r="M40" s="662">
        <f t="shared" si="9"/>
        <v>76857</v>
      </c>
      <c r="N40" s="662">
        <f t="shared" si="9"/>
        <v>86056</v>
      </c>
      <c r="O40" s="662">
        <f t="shared" si="9"/>
        <v>72600</v>
      </c>
      <c r="P40" s="662">
        <f t="shared" si="9"/>
        <v>62641</v>
      </c>
      <c r="Q40" s="662">
        <f t="shared" si="9"/>
        <v>40106</v>
      </c>
      <c r="R40" s="662">
        <f t="shared" si="9"/>
        <v>34488</v>
      </c>
      <c r="S40" s="662">
        <f t="shared" si="9"/>
        <v>34417</v>
      </c>
      <c r="T40" s="662">
        <f t="shared" si="9"/>
        <v>44372</v>
      </c>
      <c r="U40" s="662">
        <f t="shared" si="9"/>
        <v>550008</v>
      </c>
      <c r="V40" s="663">
        <f t="shared" si="9"/>
        <v>567871</v>
      </c>
      <c r="X40" s="363"/>
      <c r="Y40" s="505"/>
      <c r="Z40" s="506"/>
      <c r="AA40" s="506"/>
      <c r="AB40" s="506"/>
      <c r="AC40" s="506"/>
      <c r="AD40" s="506"/>
      <c r="AE40" s="506"/>
      <c r="AF40" s="506"/>
      <c r="AG40" s="506"/>
      <c r="AH40" s="506"/>
      <c r="AI40" s="506"/>
      <c r="AJ40" s="506"/>
      <c r="AK40" s="506"/>
      <c r="AL40" s="506"/>
      <c r="AM40" s="506"/>
      <c r="AN40" s="506"/>
      <c r="AO40" s="506"/>
      <c r="AP40" s="506"/>
      <c r="AQ40" s="506"/>
      <c r="AR40" s="522"/>
      <c r="AS40" s="505"/>
      <c r="AT40" s="522"/>
      <c r="AU40" s="522"/>
      <c r="AV40" s="522"/>
      <c r="AW40" s="522"/>
      <c r="AX40" s="522"/>
      <c r="AY40" s="522"/>
      <c r="AZ40" s="522"/>
      <c r="BA40" s="522"/>
      <c r="BB40" s="522"/>
      <c r="BC40" s="522"/>
      <c r="BD40" s="522"/>
      <c r="BE40" s="522"/>
      <c r="BF40" s="522"/>
      <c r="BG40" s="522"/>
      <c r="BH40" s="522"/>
      <c r="BI40" s="522"/>
      <c r="BJ40" s="522"/>
    </row>
    <row r="41" spans="1:63" s="2" customFormat="1" ht="24" customHeight="1" x14ac:dyDescent="0.35">
      <c r="A41" s="239" t="s">
        <v>82</v>
      </c>
      <c r="B41" s="391"/>
      <c r="C41" s="617">
        <f>C42</f>
        <v>6604</v>
      </c>
      <c r="D41" s="617">
        <f t="shared" ref="D41:T41" si="10">D42</f>
        <v>6726</v>
      </c>
      <c r="E41" s="617">
        <f t="shared" si="10"/>
        <v>6078</v>
      </c>
      <c r="F41" s="617">
        <f t="shared" si="10"/>
        <v>5888</v>
      </c>
      <c r="G41" s="617">
        <f t="shared" si="10"/>
        <v>8095</v>
      </c>
      <c r="H41" s="617">
        <f t="shared" si="10"/>
        <v>7609</v>
      </c>
      <c r="I41" s="617">
        <f t="shared" si="10"/>
        <v>11863</v>
      </c>
      <c r="J41" s="617">
        <f t="shared" si="10"/>
        <v>10952</v>
      </c>
      <c r="K41" s="617">
        <f t="shared" si="10"/>
        <v>8754</v>
      </c>
      <c r="L41" s="617">
        <f t="shared" si="10"/>
        <v>9787</v>
      </c>
      <c r="M41" s="617">
        <f t="shared" si="10"/>
        <v>8859</v>
      </c>
      <c r="N41" s="617">
        <f t="shared" si="10"/>
        <v>9800</v>
      </c>
      <c r="O41" s="617">
        <f t="shared" si="10"/>
        <v>6854</v>
      </c>
      <c r="P41" s="617">
        <f t="shared" si="10"/>
        <v>5051</v>
      </c>
      <c r="Q41" s="617">
        <f t="shared" si="10"/>
        <v>4198</v>
      </c>
      <c r="R41" s="617">
        <f t="shared" si="10"/>
        <v>3502</v>
      </c>
      <c r="S41" s="617">
        <f t="shared" si="10"/>
        <v>10470</v>
      </c>
      <c r="T41" s="617">
        <f t="shared" si="10"/>
        <v>8631</v>
      </c>
      <c r="U41" s="617">
        <f t="shared" si="7"/>
        <v>71775</v>
      </c>
      <c r="V41" s="664">
        <f t="shared" si="7"/>
        <v>67946</v>
      </c>
      <c r="X41" s="367"/>
      <c r="Y41" s="507"/>
      <c r="Z41" s="506"/>
      <c r="AA41" s="506"/>
      <c r="AB41" s="506"/>
      <c r="AC41" s="506"/>
      <c r="AD41" s="506"/>
      <c r="AE41" s="506"/>
      <c r="AF41" s="506"/>
      <c r="AG41" s="506"/>
      <c r="AH41" s="506"/>
      <c r="AI41" s="506"/>
      <c r="AJ41" s="506"/>
      <c r="AK41" s="506"/>
      <c r="AL41" s="506"/>
      <c r="AM41" s="506"/>
      <c r="AN41" s="506"/>
      <c r="AO41" s="506"/>
      <c r="AP41" s="506"/>
      <c r="AQ41" s="506"/>
      <c r="AR41" s="522"/>
      <c r="AS41" s="505"/>
      <c r="AT41" s="522"/>
      <c r="AU41" s="522"/>
      <c r="AV41" s="522"/>
      <c r="AW41" s="522"/>
      <c r="AX41" s="522"/>
      <c r="AY41" s="522"/>
      <c r="AZ41" s="522"/>
      <c r="BA41" s="522"/>
      <c r="BB41" s="522"/>
      <c r="BC41" s="522"/>
      <c r="BD41" s="522"/>
      <c r="BE41" s="522"/>
      <c r="BF41" s="522"/>
      <c r="BG41" s="522"/>
      <c r="BH41" s="522"/>
      <c r="BI41" s="522"/>
      <c r="BJ41" s="522"/>
    </row>
    <row r="42" spans="1:63" s="2" customFormat="1" ht="18" customHeight="1" x14ac:dyDescent="0.35">
      <c r="A42" s="390"/>
      <c r="B42" s="361" t="s">
        <v>83</v>
      </c>
      <c r="C42" s="659">
        <v>6604</v>
      </c>
      <c r="D42" s="660">
        <v>6726</v>
      </c>
      <c r="E42" s="660">
        <v>6078</v>
      </c>
      <c r="F42" s="660">
        <v>5888</v>
      </c>
      <c r="G42" s="660">
        <v>8095</v>
      </c>
      <c r="H42" s="660">
        <v>7609</v>
      </c>
      <c r="I42" s="660">
        <v>11863</v>
      </c>
      <c r="J42" s="660">
        <v>10952</v>
      </c>
      <c r="K42" s="660">
        <v>8754</v>
      </c>
      <c r="L42" s="660">
        <v>9787</v>
      </c>
      <c r="M42" s="660">
        <v>8859</v>
      </c>
      <c r="N42" s="660">
        <v>9800</v>
      </c>
      <c r="O42" s="660">
        <v>6854</v>
      </c>
      <c r="P42" s="660">
        <v>5051</v>
      </c>
      <c r="Q42" s="660">
        <v>4198</v>
      </c>
      <c r="R42" s="660">
        <v>3502</v>
      </c>
      <c r="S42" s="660">
        <v>10470</v>
      </c>
      <c r="T42" s="660">
        <v>8631</v>
      </c>
      <c r="U42" s="659">
        <f t="shared" si="7"/>
        <v>71775</v>
      </c>
      <c r="V42" s="661">
        <f t="shared" si="7"/>
        <v>67946</v>
      </c>
      <c r="X42" s="361"/>
      <c r="Y42" s="505"/>
      <c r="Z42" s="506"/>
      <c r="AA42" s="506"/>
      <c r="AB42" s="506"/>
      <c r="AC42" s="506"/>
      <c r="AD42" s="506"/>
      <c r="AE42" s="506"/>
      <c r="AF42" s="506"/>
      <c r="AG42" s="506"/>
      <c r="AH42" s="506"/>
      <c r="AI42" s="506"/>
      <c r="AJ42" s="506"/>
      <c r="AK42" s="506"/>
      <c r="AL42" s="506"/>
      <c r="AM42" s="506"/>
      <c r="AN42" s="506"/>
      <c r="AO42" s="506"/>
      <c r="AP42" s="506"/>
      <c r="AQ42" s="506"/>
      <c r="AR42" s="522"/>
      <c r="AS42" s="505"/>
      <c r="AT42" s="522"/>
      <c r="AU42" s="522"/>
      <c r="AV42" s="522"/>
      <c r="AW42" s="522"/>
      <c r="AX42" s="522"/>
      <c r="AY42" s="522"/>
      <c r="AZ42" s="522"/>
      <c r="BA42" s="522"/>
      <c r="BB42" s="522"/>
      <c r="BC42" s="522"/>
      <c r="BD42" s="522"/>
      <c r="BE42" s="522"/>
      <c r="BF42" s="522"/>
      <c r="BG42" s="522"/>
      <c r="BH42" s="522"/>
      <c r="BI42" s="522"/>
      <c r="BJ42" s="522"/>
    </row>
    <row r="43" spans="1:63" s="2" customFormat="1" ht="24" customHeight="1" x14ac:dyDescent="0.35">
      <c r="A43" s="239" t="s">
        <v>84</v>
      </c>
      <c r="B43" s="391"/>
      <c r="C43" s="617">
        <f>SUM(C44:C50)</f>
        <v>16223</v>
      </c>
      <c r="D43" s="617">
        <f t="shared" ref="D43:T43" si="11">SUM(D44:D50)</f>
        <v>15944</v>
      </c>
      <c r="E43" s="617">
        <f t="shared" si="11"/>
        <v>15514</v>
      </c>
      <c r="F43" s="617">
        <f t="shared" si="11"/>
        <v>14209</v>
      </c>
      <c r="G43" s="617">
        <f t="shared" si="11"/>
        <v>19532</v>
      </c>
      <c r="H43" s="617">
        <f t="shared" si="11"/>
        <v>19460</v>
      </c>
      <c r="I43" s="617">
        <f t="shared" si="11"/>
        <v>32488</v>
      </c>
      <c r="J43" s="617">
        <f t="shared" si="11"/>
        <v>35806</v>
      </c>
      <c r="K43" s="617">
        <f t="shared" si="11"/>
        <v>25081</v>
      </c>
      <c r="L43" s="617">
        <f t="shared" si="11"/>
        <v>28658</v>
      </c>
      <c r="M43" s="617">
        <f t="shared" si="11"/>
        <v>29688</v>
      </c>
      <c r="N43" s="617">
        <f t="shared" si="11"/>
        <v>32505</v>
      </c>
      <c r="O43" s="617">
        <f t="shared" si="11"/>
        <v>29094</v>
      </c>
      <c r="P43" s="617">
        <f t="shared" si="11"/>
        <v>24665</v>
      </c>
      <c r="Q43" s="617">
        <f t="shared" si="11"/>
        <v>14982</v>
      </c>
      <c r="R43" s="617">
        <f t="shared" si="11"/>
        <v>14184</v>
      </c>
      <c r="S43" s="617">
        <f t="shared" si="11"/>
        <v>8375</v>
      </c>
      <c r="T43" s="617">
        <f t="shared" si="11"/>
        <v>14143</v>
      </c>
      <c r="U43" s="617">
        <f t="shared" si="7"/>
        <v>190977</v>
      </c>
      <c r="V43" s="664">
        <f t="shared" si="7"/>
        <v>199574</v>
      </c>
      <c r="X43" s="367"/>
      <c r="Y43" s="505"/>
      <c r="Z43" s="506"/>
      <c r="AA43" s="506"/>
      <c r="AB43" s="506"/>
      <c r="AC43" s="506"/>
      <c r="AD43" s="506"/>
      <c r="AE43" s="506"/>
      <c r="AF43" s="506"/>
      <c r="AG43" s="506"/>
      <c r="AH43" s="506"/>
      <c r="AI43" s="506"/>
      <c r="AJ43" s="506"/>
      <c r="AK43" s="506"/>
      <c r="AL43" s="506"/>
      <c r="AM43" s="506"/>
      <c r="AN43" s="506"/>
      <c r="AO43" s="506"/>
      <c r="AP43" s="506"/>
      <c r="AQ43" s="506"/>
      <c r="AR43" s="522"/>
      <c r="AS43" s="505"/>
      <c r="AT43" s="522"/>
      <c r="AU43" s="522"/>
      <c r="AV43" s="522"/>
      <c r="AW43" s="522"/>
      <c r="AX43" s="522"/>
      <c r="AY43" s="522"/>
      <c r="AZ43" s="522"/>
      <c r="BA43" s="522"/>
      <c r="BB43" s="522"/>
      <c r="BC43" s="522"/>
      <c r="BD43" s="522"/>
      <c r="BE43" s="522"/>
      <c r="BF43" s="522"/>
      <c r="BG43" s="522"/>
      <c r="BH43" s="522"/>
      <c r="BI43" s="522"/>
      <c r="BJ43" s="522"/>
    </row>
    <row r="44" spans="1:63" s="2" customFormat="1" ht="18" customHeight="1" x14ac:dyDescent="0.35">
      <c r="A44" s="390"/>
      <c r="B44" s="361" t="s">
        <v>85</v>
      </c>
      <c r="C44" s="659">
        <v>1549</v>
      </c>
      <c r="D44" s="660">
        <v>1494</v>
      </c>
      <c r="E44" s="660">
        <v>1356</v>
      </c>
      <c r="F44" s="660">
        <v>1202</v>
      </c>
      <c r="G44" s="660">
        <v>1512</v>
      </c>
      <c r="H44" s="660">
        <v>1576</v>
      </c>
      <c r="I44" s="660">
        <v>2528</v>
      </c>
      <c r="J44" s="660">
        <v>2591</v>
      </c>
      <c r="K44" s="660">
        <v>2086</v>
      </c>
      <c r="L44" s="660">
        <v>2713</v>
      </c>
      <c r="M44" s="660">
        <v>2244</v>
      </c>
      <c r="N44" s="660">
        <v>2260</v>
      </c>
      <c r="O44" s="660">
        <v>1251</v>
      </c>
      <c r="P44" s="660">
        <v>1057</v>
      </c>
      <c r="Q44" s="660">
        <v>2230</v>
      </c>
      <c r="R44" s="660">
        <v>1546</v>
      </c>
      <c r="S44" s="660">
        <v>761</v>
      </c>
      <c r="T44" s="660">
        <v>463</v>
      </c>
      <c r="U44" s="659">
        <f t="shared" si="7"/>
        <v>15517</v>
      </c>
      <c r="V44" s="661">
        <f t="shared" si="7"/>
        <v>14902</v>
      </c>
      <c r="X44" s="361"/>
      <c r="Y44" s="505"/>
      <c r="Z44" s="506"/>
      <c r="AA44" s="506"/>
      <c r="AB44" s="506"/>
      <c r="AC44" s="506"/>
      <c r="AD44" s="506"/>
      <c r="AE44" s="506"/>
      <c r="AF44" s="506"/>
      <c r="AG44" s="506"/>
      <c r="AH44" s="506"/>
      <c r="AI44" s="506"/>
      <c r="AJ44" s="506"/>
      <c r="AK44" s="506"/>
      <c r="AL44" s="506"/>
      <c r="AM44" s="506"/>
      <c r="AN44" s="506"/>
      <c r="AO44" s="506"/>
      <c r="AP44" s="506"/>
      <c r="AQ44" s="506"/>
      <c r="AR44" s="522"/>
      <c r="AS44" s="505"/>
      <c r="AT44" s="522"/>
      <c r="AU44" s="522"/>
      <c r="AV44" s="522"/>
      <c r="AW44" s="522"/>
      <c r="AX44" s="522"/>
      <c r="AY44" s="522"/>
      <c r="AZ44" s="522"/>
      <c r="BA44" s="522"/>
      <c r="BB44" s="522"/>
      <c r="BC44" s="522"/>
      <c r="BD44" s="522"/>
      <c r="BE44" s="522"/>
      <c r="BF44" s="522"/>
      <c r="BG44" s="522"/>
      <c r="BH44" s="522"/>
      <c r="BI44" s="522"/>
      <c r="BJ44" s="522"/>
    </row>
    <row r="45" spans="1:63" s="2" customFormat="1" ht="18" customHeight="1" x14ac:dyDescent="0.35">
      <c r="A45" s="390"/>
      <c r="B45" s="361" t="s">
        <v>86</v>
      </c>
      <c r="C45" s="659">
        <v>4648</v>
      </c>
      <c r="D45" s="660">
        <v>4546</v>
      </c>
      <c r="E45" s="660">
        <v>4310</v>
      </c>
      <c r="F45" s="660">
        <v>4071</v>
      </c>
      <c r="G45" s="660">
        <v>5363</v>
      </c>
      <c r="H45" s="660">
        <v>5751</v>
      </c>
      <c r="I45" s="660">
        <v>10159</v>
      </c>
      <c r="J45" s="660">
        <v>11181</v>
      </c>
      <c r="K45" s="660">
        <v>7597</v>
      </c>
      <c r="L45" s="660">
        <v>7121</v>
      </c>
      <c r="M45" s="660">
        <v>7467</v>
      </c>
      <c r="N45" s="660">
        <v>9255</v>
      </c>
      <c r="O45" s="660">
        <v>9595</v>
      </c>
      <c r="P45" s="660">
        <v>8230</v>
      </c>
      <c r="Q45" s="660">
        <v>6271</v>
      </c>
      <c r="R45" s="660">
        <v>4588</v>
      </c>
      <c r="S45" s="660">
        <v>5734</v>
      </c>
      <c r="T45" s="660">
        <v>7005</v>
      </c>
      <c r="U45" s="659">
        <f t="shared" si="7"/>
        <v>61144</v>
      </c>
      <c r="V45" s="661">
        <f t="shared" si="7"/>
        <v>61748</v>
      </c>
      <c r="X45" s="361"/>
      <c r="Y45" s="505"/>
      <c r="Z45" s="506"/>
      <c r="AA45" s="506"/>
      <c r="AB45" s="506"/>
      <c r="AC45" s="506"/>
      <c r="AD45" s="506"/>
      <c r="AE45" s="506"/>
      <c r="AF45" s="506"/>
      <c r="AG45" s="506"/>
      <c r="AH45" s="506"/>
      <c r="AI45" s="506"/>
      <c r="AJ45" s="506"/>
      <c r="AK45" s="506"/>
      <c r="AL45" s="506"/>
      <c r="AM45" s="506"/>
      <c r="AN45" s="506"/>
      <c r="AO45" s="506"/>
      <c r="AP45" s="506"/>
      <c r="AQ45" s="506"/>
      <c r="AR45" s="522"/>
      <c r="AS45" s="505"/>
      <c r="AT45" s="522"/>
      <c r="AU45" s="522"/>
      <c r="AV45" s="522"/>
      <c r="AW45" s="522"/>
      <c r="AX45" s="522"/>
      <c r="AY45" s="522"/>
      <c r="AZ45" s="522"/>
      <c r="BA45" s="522"/>
      <c r="BB45" s="522"/>
      <c r="BC45" s="522"/>
      <c r="BD45" s="522"/>
      <c r="BE45" s="522"/>
      <c r="BF45" s="522"/>
      <c r="BG45" s="522"/>
      <c r="BH45" s="522"/>
      <c r="BI45" s="522"/>
      <c r="BJ45" s="522"/>
    </row>
    <row r="46" spans="1:63" s="323" customFormat="1" ht="18" customHeight="1" x14ac:dyDescent="0.35">
      <c r="A46" s="393"/>
      <c r="B46" s="361" t="s">
        <v>87</v>
      </c>
      <c r="C46" s="659">
        <v>2899</v>
      </c>
      <c r="D46" s="660">
        <v>3031</v>
      </c>
      <c r="E46" s="660">
        <v>2826</v>
      </c>
      <c r="F46" s="660">
        <v>2777</v>
      </c>
      <c r="G46" s="660">
        <v>3608</v>
      </c>
      <c r="H46" s="660">
        <v>3695</v>
      </c>
      <c r="I46" s="660">
        <v>5546</v>
      </c>
      <c r="J46" s="660">
        <v>6872</v>
      </c>
      <c r="K46" s="660">
        <v>5276</v>
      </c>
      <c r="L46" s="660">
        <v>6577</v>
      </c>
      <c r="M46" s="660">
        <v>5054</v>
      </c>
      <c r="N46" s="660">
        <v>6294</v>
      </c>
      <c r="O46" s="660">
        <v>7146</v>
      </c>
      <c r="P46" s="660">
        <v>5929</v>
      </c>
      <c r="Q46" s="660">
        <v>2616</v>
      </c>
      <c r="R46" s="660">
        <v>4948</v>
      </c>
      <c r="S46" s="660">
        <v>222</v>
      </c>
      <c r="T46" s="660">
        <v>913</v>
      </c>
      <c r="U46" s="659">
        <f t="shared" si="7"/>
        <v>35193</v>
      </c>
      <c r="V46" s="661">
        <f t="shared" si="7"/>
        <v>41036</v>
      </c>
      <c r="X46" s="361"/>
      <c r="Y46" s="505"/>
      <c r="Z46" s="506"/>
      <c r="AA46" s="506"/>
      <c r="AB46" s="506"/>
      <c r="AC46" s="506"/>
      <c r="AD46" s="506"/>
      <c r="AE46" s="506"/>
      <c r="AF46" s="506"/>
      <c r="AG46" s="506"/>
      <c r="AH46" s="506"/>
      <c r="AI46" s="506"/>
      <c r="AJ46" s="506"/>
      <c r="AK46" s="506"/>
      <c r="AL46" s="506"/>
      <c r="AM46" s="506"/>
      <c r="AN46" s="506"/>
      <c r="AO46" s="506"/>
      <c r="AP46" s="506"/>
      <c r="AQ46" s="506"/>
      <c r="AR46" s="478"/>
      <c r="AS46" s="505"/>
      <c r="AT46" s="522"/>
      <c r="AU46" s="522"/>
      <c r="AV46" s="522"/>
      <c r="AW46" s="522"/>
      <c r="AX46" s="522"/>
      <c r="AY46" s="522"/>
      <c r="AZ46" s="522"/>
      <c r="BA46" s="522"/>
      <c r="BB46" s="522"/>
      <c r="BC46" s="522"/>
      <c r="BD46" s="522"/>
      <c r="BE46" s="522"/>
      <c r="BF46" s="522"/>
      <c r="BG46" s="522"/>
      <c r="BH46" s="522"/>
      <c r="BI46" s="522"/>
      <c r="BJ46" s="522"/>
      <c r="BK46" s="2"/>
    </row>
    <row r="47" spans="1:63" s="323" customFormat="1" ht="18" customHeight="1" x14ac:dyDescent="0.35">
      <c r="A47" s="393"/>
      <c r="B47" s="361" t="s">
        <v>88</v>
      </c>
      <c r="C47" s="659">
        <v>1257</v>
      </c>
      <c r="D47" s="660">
        <v>1021</v>
      </c>
      <c r="E47" s="660">
        <v>1078</v>
      </c>
      <c r="F47" s="660">
        <v>763</v>
      </c>
      <c r="G47" s="660">
        <v>1553</v>
      </c>
      <c r="H47" s="660">
        <v>1158</v>
      </c>
      <c r="I47" s="660">
        <v>2115</v>
      </c>
      <c r="J47" s="660">
        <v>2210</v>
      </c>
      <c r="K47" s="660">
        <v>1542</v>
      </c>
      <c r="L47" s="660">
        <v>1608</v>
      </c>
      <c r="M47" s="660">
        <v>3130</v>
      </c>
      <c r="N47" s="660">
        <v>2576</v>
      </c>
      <c r="O47" s="660">
        <v>3028</v>
      </c>
      <c r="P47" s="660">
        <v>1797</v>
      </c>
      <c r="Q47" s="660">
        <v>143</v>
      </c>
      <c r="R47" s="660">
        <v>647</v>
      </c>
      <c r="S47" s="660">
        <v>0</v>
      </c>
      <c r="T47" s="660">
        <v>0</v>
      </c>
      <c r="U47" s="659">
        <f t="shared" si="7"/>
        <v>13846</v>
      </c>
      <c r="V47" s="661">
        <f t="shared" si="7"/>
        <v>11780</v>
      </c>
      <c r="X47" s="361"/>
      <c r="Y47" s="505"/>
      <c r="Z47" s="506"/>
      <c r="AA47" s="506"/>
      <c r="AB47" s="506"/>
      <c r="AC47" s="506"/>
      <c r="AD47" s="506"/>
      <c r="AE47" s="506"/>
      <c r="AF47" s="506"/>
      <c r="AG47" s="506"/>
      <c r="AH47" s="506"/>
      <c r="AI47" s="506"/>
      <c r="AJ47" s="506"/>
      <c r="AK47" s="506"/>
      <c r="AL47" s="506"/>
      <c r="AM47" s="506"/>
      <c r="AN47" s="506"/>
      <c r="AO47" s="506"/>
      <c r="AP47" s="506"/>
      <c r="AQ47" s="506"/>
      <c r="AR47" s="478"/>
      <c r="AS47" s="505"/>
      <c r="AT47" s="522"/>
      <c r="AU47" s="522"/>
      <c r="AV47" s="522"/>
      <c r="AW47" s="522"/>
      <c r="AX47" s="522"/>
      <c r="AY47" s="522"/>
      <c r="AZ47" s="522"/>
      <c r="BA47" s="522"/>
      <c r="BB47" s="522"/>
      <c r="BC47" s="522"/>
      <c r="BD47" s="522"/>
      <c r="BE47" s="522"/>
      <c r="BF47" s="522"/>
      <c r="BG47" s="522"/>
      <c r="BH47" s="522"/>
      <c r="BI47" s="522"/>
      <c r="BJ47" s="522"/>
      <c r="BK47" s="2"/>
    </row>
    <row r="48" spans="1:63" s="323" customFormat="1" ht="18" customHeight="1" x14ac:dyDescent="0.35">
      <c r="A48" s="393"/>
      <c r="B48" s="361" t="s">
        <v>89</v>
      </c>
      <c r="C48" s="659">
        <v>1292</v>
      </c>
      <c r="D48" s="660">
        <v>1187</v>
      </c>
      <c r="E48" s="660">
        <v>1007</v>
      </c>
      <c r="F48" s="660">
        <v>872</v>
      </c>
      <c r="G48" s="660">
        <v>1144</v>
      </c>
      <c r="H48" s="660">
        <v>1310</v>
      </c>
      <c r="I48" s="660">
        <v>1621</v>
      </c>
      <c r="J48" s="660">
        <v>2217</v>
      </c>
      <c r="K48" s="660">
        <v>1397</v>
      </c>
      <c r="L48" s="660">
        <v>2216</v>
      </c>
      <c r="M48" s="660">
        <v>522</v>
      </c>
      <c r="N48" s="660">
        <v>969</v>
      </c>
      <c r="O48" s="660">
        <v>918</v>
      </c>
      <c r="P48" s="660">
        <v>1756</v>
      </c>
      <c r="Q48" s="660">
        <v>534</v>
      </c>
      <c r="R48" s="660">
        <v>1065</v>
      </c>
      <c r="S48" s="660">
        <v>0</v>
      </c>
      <c r="T48" s="660">
        <v>0</v>
      </c>
      <c r="U48" s="659">
        <f t="shared" si="7"/>
        <v>8435</v>
      </c>
      <c r="V48" s="661">
        <f t="shared" si="7"/>
        <v>11592</v>
      </c>
      <c r="X48" s="361"/>
      <c r="Y48" s="505"/>
      <c r="Z48" s="506"/>
      <c r="AA48" s="506"/>
      <c r="AB48" s="506"/>
      <c r="AC48" s="506"/>
      <c r="AD48" s="506"/>
      <c r="AE48" s="506"/>
      <c r="AF48" s="506"/>
      <c r="AG48" s="506"/>
      <c r="AH48" s="506"/>
      <c r="AI48" s="506"/>
      <c r="AJ48" s="506"/>
      <c r="AK48" s="506"/>
      <c r="AL48" s="506"/>
      <c r="AM48" s="506"/>
      <c r="AN48" s="506"/>
      <c r="AO48" s="506"/>
      <c r="AP48" s="506"/>
      <c r="AQ48" s="506"/>
      <c r="AR48" s="478"/>
      <c r="AS48" s="505"/>
      <c r="AT48" s="522"/>
      <c r="AU48" s="522"/>
      <c r="AV48" s="522"/>
      <c r="AW48" s="522"/>
      <c r="AX48" s="522"/>
      <c r="AY48" s="522"/>
      <c r="AZ48" s="522"/>
      <c r="BA48" s="522"/>
      <c r="BB48" s="522"/>
      <c r="BC48" s="522"/>
      <c r="BD48" s="522"/>
      <c r="BE48" s="522"/>
      <c r="BF48" s="522"/>
      <c r="BG48" s="522"/>
      <c r="BH48" s="522"/>
      <c r="BI48" s="522"/>
      <c r="BJ48" s="522"/>
      <c r="BK48" s="2"/>
    </row>
    <row r="49" spans="1:63" s="337" customFormat="1" ht="18" customHeight="1" x14ac:dyDescent="0.35">
      <c r="A49" s="390"/>
      <c r="B49" s="361" t="s">
        <v>299</v>
      </c>
      <c r="C49" s="659">
        <v>3009</v>
      </c>
      <c r="D49" s="660">
        <v>3196</v>
      </c>
      <c r="E49" s="660">
        <v>3434</v>
      </c>
      <c r="F49" s="660">
        <v>3119</v>
      </c>
      <c r="G49" s="660">
        <v>4755</v>
      </c>
      <c r="H49" s="660">
        <v>4315</v>
      </c>
      <c r="I49" s="660">
        <v>7792</v>
      </c>
      <c r="J49" s="660">
        <v>7575</v>
      </c>
      <c r="K49" s="660">
        <v>5366</v>
      </c>
      <c r="L49" s="660">
        <v>6131</v>
      </c>
      <c r="M49" s="660">
        <v>8303</v>
      </c>
      <c r="N49" s="660">
        <v>7611</v>
      </c>
      <c r="O49" s="660">
        <v>5754</v>
      </c>
      <c r="P49" s="660">
        <v>3518</v>
      </c>
      <c r="Q49" s="660">
        <v>1933</v>
      </c>
      <c r="R49" s="660">
        <v>1322</v>
      </c>
      <c r="S49" s="660">
        <v>950</v>
      </c>
      <c r="T49" s="660">
        <v>2883</v>
      </c>
      <c r="U49" s="659">
        <f t="shared" si="7"/>
        <v>41296</v>
      </c>
      <c r="V49" s="661">
        <f t="shared" si="7"/>
        <v>39670</v>
      </c>
      <c r="X49" s="361"/>
      <c r="Y49" s="505"/>
      <c r="Z49" s="506"/>
      <c r="AA49" s="506"/>
      <c r="AB49" s="506"/>
      <c r="AC49" s="506"/>
      <c r="AD49" s="506"/>
      <c r="AE49" s="506"/>
      <c r="AF49" s="506"/>
      <c r="AG49" s="506"/>
      <c r="AH49" s="506"/>
      <c r="AI49" s="506"/>
      <c r="AJ49" s="506"/>
      <c r="AK49" s="506"/>
      <c r="AL49" s="506"/>
      <c r="AM49" s="506"/>
      <c r="AN49" s="506"/>
      <c r="AO49" s="506"/>
      <c r="AP49" s="506"/>
      <c r="AQ49" s="506"/>
      <c r="AR49" s="515"/>
      <c r="AS49" s="505"/>
      <c r="AT49" s="522"/>
      <c r="AU49" s="522"/>
      <c r="AV49" s="522"/>
      <c r="AW49" s="522"/>
      <c r="AX49" s="522"/>
      <c r="AY49" s="522"/>
      <c r="AZ49" s="522"/>
      <c r="BA49" s="522"/>
      <c r="BB49" s="522"/>
      <c r="BC49" s="522"/>
      <c r="BD49" s="522"/>
      <c r="BE49" s="522"/>
      <c r="BF49" s="522"/>
      <c r="BG49" s="522"/>
      <c r="BH49" s="522"/>
      <c r="BI49" s="522"/>
      <c r="BJ49" s="522"/>
      <c r="BK49" s="2"/>
    </row>
    <row r="50" spans="1:63" s="2" customFormat="1" ht="18" customHeight="1" x14ac:dyDescent="0.35">
      <c r="A50" s="390"/>
      <c r="B50" s="361" t="s">
        <v>300</v>
      </c>
      <c r="C50" s="659">
        <v>1569</v>
      </c>
      <c r="D50" s="660">
        <v>1469</v>
      </c>
      <c r="E50" s="660">
        <v>1503</v>
      </c>
      <c r="F50" s="660">
        <v>1405</v>
      </c>
      <c r="G50" s="660">
        <v>1597</v>
      </c>
      <c r="H50" s="660">
        <v>1655</v>
      </c>
      <c r="I50" s="660">
        <v>2727</v>
      </c>
      <c r="J50" s="660">
        <v>3160</v>
      </c>
      <c r="K50" s="660">
        <v>1817</v>
      </c>
      <c r="L50" s="660">
        <v>2292</v>
      </c>
      <c r="M50" s="660">
        <v>2968</v>
      </c>
      <c r="N50" s="660">
        <v>3540</v>
      </c>
      <c r="O50" s="660">
        <v>1402</v>
      </c>
      <c r="P50" s="660">
        <v>2378</v>
      </c>
      <c r="Q50" s="660">
        <v>1255</v>
      </c>
      <c r="R50" s="660">
        <v>68</v>
      </c>
      <c r="S50" s="660">
        <v>708</v>
      </c>
      <c r="T50" s="660">
        <v>2879</v>
      </c>
      <c r="U50" s="659">
        <f t="shared" si="7"/>
        <v>15546</v>
      </c>
      <c r="V50" s="661">
        <f t="shared" si="7"/>
        <v>18846</v>
      </c>
      <c r="X50" s="361"/>
      <c r="Y50" s="505"/>
      <c r="Z50" s="506"/>
      <c r="AA50" s="506"/>
      <c r="AB50" s="506"/>
      <c r="AC50" s="506"/>
      <c r="AD50" s="506"/>
      <c r="AE50" s="506"/>
      <c r="AF50" s="506"/>
      <c r="AG50" s="506"/>
      <c r="AH50" s="506"/>
      <c r="AI50" s="506"/>
      <c r="AJ50" s="506"/>
      <c r="AK50" s="506"/>
      <c r="AL50" s="506"/>
      <c r="AM50" s="506"/>
      <c r="AN50" s="506"/>
      <c r="AO50" s="506"/>
      <c r="AP50" s="506"/>
      <c r="AQ50" s="506"/>
      <c r="AR50" s="522"/>
      <c r="AS50" s="505"/>
      <c r="AT50" s="522"/>
      <c r="AU50" s="522"/>
      <c r="AV50" s="522"/>
      <c r="AW50" s="522"/>
      <c r="AX50" s="522"/>
      <c r="AY50" s="522"/>
      <c r="AZ50" s="522"/>
      <c r="BA50" s="522"/>
      <c r="BB50" s="522"/>
      <c r="BC50" s="522"/>
      <c r="BD50" s="522"/>
      <c r="BE50" s="522"/>
      <c r="BF50" s="522"/>
      <c r="BG50" s="522"/>
      <c r="BH50" s="522"/>
      <c r="BI50" s="522"/>
      <c r="BJ50" s="522"/>
    </row>
    <row r="51" spans="1:63" s="2" customFormat="1" ht="24" customHeight="1" x14ac:dyDescent="0.35">
      <c r="A51" s="239" t="s">
        <v>90</v>
      </c>
      <c r="B51" s="391"/>
      <c r="C51" s="617">
        <f t="shared" ref="C51:U51" si="12">C55+C54+C53+C52</f>
        <v>15353</v>
      </c>
      <c r="D51" s="617">
        <f t="shared" si="12"/>
        <v>15978</v>
      </c>
      <c r="E51" s="617">
        <f t="shared" si="12"/>
        <v>15014</v>
      </c>
      <c r="F51" s="617">
        <f t="shared" si="12"/>
        <v>15236</v>
      </c>
      <c r="G51" s="617">
        <f t="shared" si="12"/>
        <v>18635</v>
      </c>
      <c r="H51" s="617">
        <f t="shared" si="12"/>
        <v>18469</v>
      </c>
      <c r="I51" s="617">
        <f t="shared" si="12"/>
        <v>30273</v>
      </c>
      <c r="J51" s="617">
        <f t="shared" si="12"/>
        <v>31190</v>
      </c>
      <c r="K51" s="617">
        <f t="shared" si="12"/>
        <v>23264</v>
      </c>
      <c r="L51" s="617">
        <f t="shared" si="12"/>
        <v>26624</v>
      </c>
      <c r="M51" s="617">
        <f t="shared" si="12"/>
        <v>23893</v>
      </c>
      <c r="N51" s="617">
        <f t="shared" si="12"/>
        <v>25802</v>
      </c>
      <c r="O51" s="617">
        <f t="shared" si="12"/>
        <v>23231</v>
      </c>
      <c r="P51" s="617">
        <f t="shared" si="12"/>
        <v>20478</v>
      </c>
      <c r="Q51" s="617">
        <f t="shared" si="12"/>
        <v>13477</v>
      </c>
      <c r="R51" s="617">
        <f t="shared" si="12"/>
        <v>8675</v>
      </c>
      <c r="S51" s="617">
        <f t="shared" si="12"/>
        <v>9790</v>
      </c>
      <c r="T51" s="617">
        <f t="shared" si="12"/>
        <v>14690</v>
      </c>
      <c r="U51" s="617">
        <f t="shared" si="12"/>
        <v>172930</v>
      </c>
      <c r="V51" s="664">
        <f t="shared" si="7"/>
        <v>177142</v>
      </c>
      <c r="X51" s="372"/>
      <c r="Y51" s="507"/>
      <c r="Z51" s="506"/>
      <c r="AA51" s="506"/>
      <c r="AB51" s="506"/>
      <c r="AC51" s="506"/>
      <c r="AD51" s="506"/>
      <c r="AE51" s="506"/>
      <c r="AF51" s="506"/>
      <c r="AG51" s="506"/>
      <c r="AH51" s="506"/>
      <c r="AI51" s="506"/>
      <c r="AJ51" s="506"/>
      <c r="AK51" s="506"/>
      <c r="AL51" s="506"/>
      <c r="AM51" s="506"/>
      <c r="AN51" s="506"/>
      <c r="AO51" s="506"/>
      <c r="AP51" s="506"/>
      <c r="AQ51" s="506"/>
      <c r="AR51" s="522"/>
      <c r="AS51" s="505"/>
      <c r="AT51" s="522"/>
      <c r="AU51" s="522"/>
      <c r="AV51" s="522"/>
      <c r="AW51" s="522"/>
      <c r="AX51" s="522"/>
      <c r="AY51" s="522"/>
      <c r="AZ51" s="522"/>
      <c r="BA51" s="522"/>
      <c r="BB51" s="522"/>
      <c r="BC51" s="522"/>
      <c r="BD51" s="522"/>
      <c r="BE51" s="522"/>
      <c r="BF51" s="522"/>
      <c r="BG51" s="522"/>
      <c r="BH51" s="522"/>
      <c r="BI51" s="522"/>
      <c r="BJ51" s="522"/>
    </row>
    <row r="52" spans="1:63" s="323" customFormat="1" ht="18" customHeight="1" x14ac:dyDescent="0.35">
      <c r="A52" s="393"/>
      <c r="B52" s="361" t="s">
        <v>91</v>
      </c>
      <c r="C52" s="659">
        <v>1413</v>
      </c>
      <c r="D52" s="660">
        <v>1400</v>
      </c>
      <c r="E52" s="660">
        <v>1466</v>
      </c>
      <c r="F52" s="660">
        <v>1330</v>
      </c>
      <c r="G52" s="660">
        <v>1766</v>
      </c>
      <c r="H52" s="660">
        <v>1752</v>
      </c>
      <c r="I52" s="660">
        <v>3020</v>
      </c>
      <c r="J52" s="660">
        <v>2911</v>
      </c>
      <c r="K52" s="660">
        <v>2132</v>
      </c>
      <c r="L52" s="660">
        <v>2706</v>
      </c>
      <c r="M52" s="660">
        <v>1792</v>
      </c>
      <c r="N52" s="660">
        <v>1843</v>
      </c>
      <c r="O52" s="660">
        <v>1379</v>
      </c>
      <c r="P52" s="660">
        <v>1014</v>
      </c>
      <c r="Q52" s="660">
        <v>2630</v>
      </c>
      <c r="R52" s="660">
        <v>1135</v>
      </c>
      <c r="S52" s="660">
        <v>0</v>
      </c>
      <c r="T52" s="660">
        <v>0</v>
      </c>
      <c r="U52" s="659">
        <f t="shared" si="7"/>
        <v>15598</v>
      </c>
      <c r="V52" s="661">
        <f t="shared" si="7"/>
        <v>14091</v>
      </c>
      <c r="X52" s="370"/>
      <c r="Y52" s="505"/>
      <c r="Z52" s="506"/>
      <c r="AA52" s="506"/>
      <c r="AB52" s="506"/>
      <c r="AC52" s="506"/>
      <c r="AD52" s="506"/>
      <c r="AE52" s="506"/>
      <c r="AF52" s="506"/>
      <c r="AG52" s="506"/>
      <c r="AH52" s="506"/>
      <c r="AI52" s="506"/>
      <c r="AJ52" s="506"/>
      <c r="AK52" s="506"/>
      <c r="AL52" s="506"/>
      <c r="AM52" s="506"/>
      <c r="AN52" s="506"/>
      <c r="AO52" s="506"/>
      <c r="AP52" s="506"/>
      <c r="AQ52" s="506"/>
      <c r="AR52" s="478"/>
      <c r="AS52" s="505"/>
      <c r="AT52" s="522"/>
      <c r="AU52" s="522"/>
      <c r="AV52" s="522"/>
      <c r="AW52" s="522"/>
      <c r="AX52" s="522"/>
      <c r="AY52" s="522"/>
      <c r="AZ52" s="522"/>
      <c r="BA52" s="522"/>
      <c r="BB52" s="522"/>
      <c r="BC52" s="522"/>
      <c r="BD52" s="522"/>
      <c r="BE52" s="522"/>
      <c r="BF52" s="522"/>
      <c r="BG52" s="522"/>
      <c r="BH52" s="522"/>
      <c r="BI52" s="522"/>
      <c r="BJ52" s="522"/>
      <c r="BK52" s="2"/>
    </row>
    <row r="53" spans="1:63" s="323" customFormat="1" ht="18" customHeight="1" x14ac:dyDescent="0.35">
      <c r="A53" s="393"/>
      <c r="B53" s="361" t="s">
        <v>90</v>
      </c>
      <c r="C53" s="665">
        <v>8197</v>
      </c>
      <c r="D53" s="660">
        <v>8937</v>
      </c>
      <c r="E53" s="660">
        <v>8535</v>
      </c>
      <c r="F53" s="660">
        <v>8801</v>
      </c>
      <c r="G53" s="660">
        <v>10720</v>
      </c>
      <c r="H53" s="660">
        <v>10832</v>
      </c>
      <c r="I53" s="660">
        <v>17414</v>
      </c>
      <c r="J53" s="660">
        <v>18827</v>
      </c>
      <c r="K53" s="660">
        <v>13450</v>
      </c>
      <c r="L53" s="660">
        <v>14606</v>
      </c>
      <c r="M53" s="660">
        <v>15793</v>
      </c>
      <c r="N53" s="660">
        <v>16053</v>
      </c>
      <c r="O53" s="660">
        <v>16324</v>
      </c>
      <c r="P53" s="660">
        <v>13981</v>
      </c>
      <c r="Q53" s="660">
        <v>8209</v>
      </c>
      <c r="R53" s="660">
        <v>5975</v>
      </c>
      <c r="S53" s="660">
        <v>9582</v>
      </c>
      <c r="T53" s="660">
        <v>13683</v>
      </c>
      <c r="U53" s="659">
        <f t="shared" si="7"/>
        <v>108224</v>
      </c>
      <c r="V53" s="661">
        <f t="shared" si="7"/>
        <v>111695</v>
      </c>
      <c r="X53" s="370"/>
      <c r="Y53" s="505"/>
      <c r="Z53" s="506"/>
      <c r="AA53" s="506"/>
      <c r="AB53" s="506"/>
      <c r="AC53" s="506"/>
      <c r="AD53" s="506"/>
      <c r="AE53" s="506"/>
      <c r="AF53" s="506"/>
      <c r="AG53" s="506"/>
      <c r="AH53" s="506"/>
      <c r="AI53" s="506"/>
      <c r="AJ53" s="506"/>
      <c r="AK53" s="506"/>
      <c r="AL53" s="506"/>
      <c r="AM53" s="506"/>
      <c r="AN53" s="506"/>
      <c r="AO53" s="506"/>
      <c r="AP53" s="506"/>
      <c r="AQ53" s="506"/>
      <c r="AR53" s="478"/>
      <c r="AS53" s="505"/>
      <c r="AT53" s="522"/>
      <c r="AU53" s="522"/>
      <c r="AV53" s="522"/>
      <c r="AW53" s="522"/>
      <c r="AX53" s="522"/>
      <c r="AY53" s="522"/>
      <c r="AZ53" s="522"/>
      <c r="BA53" s="522"/>
      <c r="BB53" s="522"/>
      <c r="BC53" s="522"/>
      <c r="BD53" s="522"/>
      <c r="BE53" s="522"/>
      <c r="BF53" s="522"/>
      <c r="BG53" s="522"/>
      <c r="BH53" s="522"/>
      <c r="BI53" s="522"/>
      <c r="BJ53" s="522"/>
      <c r="BK53" s="2"/>
    </row>
    <row r="54" spans="1:63" s="323" customFormat="1" ht="18" customHeight="1" x14ac:dyDescent="0.35">
      <c r="A54" s="393"/>
      <c r="B54" s="361" t="s">
        <v>92</v>
      </c>
      <c r="C54" s="659">
        <v>4611</v>
      </c>
      <c r="D54" s="660">
        <v>4580</v>
      </c>
      <c r="E54" s="660">
        <v>4013</v>
      </c>
      <c r="F54" s="660">
        <v>4105</v>
      </c>
      <c r="G54" s="660">
        <v>5179</v>
      </c>
      <c r="H54" s="660">
        <v>4866</v>
      </c>
      <c r="I54" s="660">
        <v>8503</v>
      </c>
      <c r="J54" s="660">
        <v>7469</v>
      </c>
      <c r="K54" s="660">
        <v>6218</v>
      </c>
      <c r="L54" s="660">
        <v>7368</v>
      </c>
      <c r="M54" s="660">
        <v>5439</v>
      </c>
      <c r="N54" s="660">
        <v>6985</v>
      </c>
      <c r="O54" s="660">
        <v>4470</v>
      </c>
      <c r="P54" s="660">
        <v>4799</v>
      </c>
      <c r="Q54" s="660">
        <v>2068</v>
      </c>
      <c r="R54" s="660">
        <v>1491</v>
      </c>
      <c r="S54" s="660">
        <v>208</v>
      </c>
      <c r="T54" s="660">
        <v>1007</v>
      </c>
      <c r="U54" s="659">
        <f t="shared" si="7"/>
        <v>40709</v>
      </c>
      <c r="V54" s="661">
        <f t="shared" si="7"/>
        <v>42670</v>
      </c>
      <c r="X54" s="361"/>
      <c r="Y54" s="505"/>
      <c r="Z54" s="506"/>
      <c r="AA54" s="506"/>
      <c r="AB54" s="506"/>
      <c r="AC54" s="506"/>
      <c r="AD54" s="506"/>
      <c r="AE54" s="506"/>
      <c r="AF54" s="506"/>
      <c r="AG54" s="506"/>
      <c r="AH54" s="506"/>
      <c r="AI54" s="506"/>
      <c r="AJ54" s="506"/>
      <c r="AK54" s="506"/>
      <c r="AL54" s="506"/>
      <c r="AM54" s="506"/>
      <c r="AN54" s="506"/>
      <c r="AO54" s="506"/>
      <c r="AP54" s="506"/>
      <c r="AQ54" s="506"/>
      <c r="AR54" s="478"/>
      <c r="AS54" s="505"/>
      <c r="AT54" s="522"/>
      <c r="AU54" s="522"/>
      <c r="AV54" s="522"/>
      <c r="AW54" s="522"/>
      <c r="AX54" s="522"/>
      <c r="AY54" s="522"/>
      <c r="AZ54" s="522"/>
      <c r="BA54" s="522"/>
      <c r="BB54" s="522"/>
      <c r="BC54" s="522"/>
      <c r="BD54" s="522"/>
      <c r="BE54" s="522"/>
      <c r="BF54" s="522"/>
      <c r="BG54" s="522"/>
      <c r="BH54" s="522"/>
      <c r="BI54" s="522"/>
      <c r="BJ54" s="522"/>
      <c r="BK54" s="2"/>
    </row>
    <row r="55" spans="1:63" s="2" customFormat="1" ht="18" customHeight="1" x14ac:dyDescent="0.35">
      <c r="A55" s="390"/>
      <c r="B55" s="361" t="s">
        <v>93</v>
      </c>
      <c r="C55" s="659">
        <v>1132</v>
      </c>
      <c r="D55" s="660">
        <v>1061</v>
      </c>
      <c r="E55" s="660">
        <v>1000</v>
      </c>
      <c r="F55" s="660">
        <v>1000</v>
      </c>
      <c r="G55" s="660">
        <v>970</v>
      </c>
      <c r="H55" s="660">
        <v>1019</v>
      </c>
      <c r="I55" s="660">
        <v>1336</v>
      </c>
      <c r="J55" s="660">
        <v>1983</v>
      </c>
      <c r="K55" s="660">
        <v>1464</v>
      </c>
      <c r="L55" s="660">
        <v>1944</v>
      </c>
      <c r="M55" s="660">
        <v>869</v>
      </c>
      <c r="N55" s="660">
        <v>921</v>
      </c>
      <c r="O55" s="660">
        <v>1058</v>
      </c>
      <c r="P55" s="660">
        <v>684</v>
      </c>
      <c r="Q55" s="660">
        <v>570</v>
      </c>
      <c r="R55" s="660">
        <v>74</v>
      </c>
      <c r="S55" s="660">
        <v>0</v>
      </c>
      <c r="T55" s="660">
        <v>0</v>
      </c>
      <c r="U55" s="659">
        <f t="shared" si="7"/>
        <v>8399</v>
      </c>
      <c r="V55" s="661">
        <f t="shared" si="7"/>
        <v>8686</v>
      </c>
      <c r="X55" s="361"/>
      <c r="Y55" s="505"/>
      <c r="Z55" s="506"/>
      <c r="AA55" s="506"/>
      <c r="AB55" s="506"/>
      <c r="AC55" s="506"/>
      <c r="AD55" s="506"/>
      <c r="AE55" s="506"/>
      <c r="AF55" s="506"/>
      <c r="AG55" s="506"/>
      <c r="AH55" s="506"/>
      <c r="AI55" s="506"/>
      <c r="AJ55" s="506"/>
      <c r="AK55" s="506"/>
      <c r="AL55" s="506"/>
      <c r="AM55" s="506"/>
      <c r="AN55" s="506"/>
      <c r="AO55" s="506"/>
      <c r="AP55" s="506"/>
      <c r="AQ55" s="506"/>
      <c r="AR55" s="522"/>
      <c r="AS55" s="505"/>
      <c r="AT55" s="522"/>
      <c r="AU55" s="522"/>
      <c r="AV55" s="522"/>
      <c r="AW55" s="522"/>
      <c r="AX55" s="522"/>
      <c r="AY55" s="522"/>
      <c r="AZ55" s="522"/>
      <c r="BA55" s="522"/>
      <c r="BB55" s="522"/>
      <c r="BC55" s="522"/>
      <c r="BD55" s="522"/>
      <c r="BE55" s="522"/>
      <c r="BF55" s="522"/>
      <c r="BG55" s="522"/>
      <c r="BH55" s="522"/>
      <c r="BI55" s="522"/>
      <c r="BJ55" s="522"/>
    </row>
    <row r="56" spans="1:63" s="323" customFormat="1" ht="24" customHeight="1" x14ac:dyDescent="0.35">
      <c r="A56" s="239" t="s">
        <v>94</v>
      </c>
      <c r="B56" s="392"/>
      <c r="C56" s="617">
        <f>SUM(C57:C61)</f>
        <v>3879</v>
      </c>
      <c r="D56" s="617">
        <f t="shared" ref="D56:T56" si="13">SUM(D57:D61)</f>
        <v>4220</v>
      </c>
      <c r="E56" s="617">
        <f t="shared" si="13"/>
        <v>3964</v>
      </c>
      <c r="F56" s="617">
        <f t="shared" si="13"/>
        <v>4613</v>
      </c>
      <c r="G56" s="617">
        <f t="shared" si="13"/>
        <v>5134</v>
      </c>
      <c r="H56" s="617">
        <f t="shared" si="13"/>
        <v>5876</v>
      </c>
      <c r="I56" s="617">
        <f t="shared" si="13"/>
        <v>6988</v>
      </c>
      <c r="J56" s="617">
        <f t="shared" si="13"/>
        <v>8427</v>
      </c>
      <c r="K56" s="617">
        <f t="shared" si="13"/>
        <v>5842</v>
      </c>
      <c r="L56" s="617">
        <f t="shared" si="13"/>
        <v>7391</v>
      </c>
      <c r="M56" s="617">
        <f t="shared" si="13"/>
        <v>5112</v>
      </c>
      <c r="N56" s="617">
        <f t="shared" si="13"/>
        <v>6568</v>
      </c>
      <c r="O56" s="617">
        <f t="shared" si="13"/>
        <v>4575</v>
      </c>
      <c r="P56" s="617">
        <f t="shared" si="13"/>
        <v>3837</v>
      </c>
      <c r="Q56" s="617">
        <f t="shared" si="13"/>
        <v>2363</v>
      </c>
      <c r="R56" s="617">
        <f t="shared" si="13"/>
        <v>2634</v>
      </c>
      <c r="S56" s="617">
        <f t="shared" si="13"/>
        <v>2105</v>
      </c>
      <c r="T56" s="617">
        <f t="shared" si="13"/>
        <v>275</v>
      </c>
      <c r="U56" s="617">
        <f t="shared" si="7"/>
        <v>39962</v>
      </c>
      <c r="V56" s="664">
        <f t="shared" si="7"/>
        <v>43841</v>
      </c>
      <c r="X56" s="367"/>
      <c r="Y56" s="505"/>
      <c r="Z56" s="506"/>
      <c r="AA56" s="506"/>
      <c r="AB56" s="506"/>
      <c r="AC56" s="506"/>
      <c r="AD56" s="506"/>
      <c r="AE56" s="506"/>
      <c r="AF56" s="506"/>
      <c r="AG56" s="506"/>
      <c r="AH56" s="506"/>
      <c r="AI56" s="506"/>
      <c r="AJ56" s="506"/>
      <c r="AK56" s="506"/>
      <c r="AL56" s="506"/>
      <c r="AM56" s="506"/>
      <c r="AN56" s="506"/>
      <c r="AO56" s="506"/>
      <c r="AP56" s="506"/>
      <c r="AQ56" s="506"/>
      <c r="AR56" s="522"/>
      <c r="AS56" s="505"/>
      <c r="AT56" s="522"/>
      <c r="AU56" s="522"/>
      <c r="AV56" s="522"/>
      <c r="AW56" s="522"/>
      <c r="AX56" s="522"/>
      <c r="AY56" s="522"/>
      <c r="AZ56" s="522"/>
      <c r="BA56" s="522"/>
      <c r="BB56" s="522"/>
      <c r="BC56" s="522"/>
      <c r="BD56" s="522"/>
      <c r="BE56" s="522"/>
      <c r="BF56" s="522"/>
      <c r="BG56" s="522"/>
      <c r="BH56" s="522"/>
      <c r="BI56" s="522"/>
      <c r="BJ56" s="522"/>
      <c r="BK56" s="2"/>
    </row>
    <row r="57" spans="1:63" s="2" customFormat="1" ht="18" customHeight="1" x14ac:dyDescent="0.35">
      <c r="A57" s="390"/>
      <c r="B57" s="361" t="s">
        <v>95</v>
      </c>
      <c r="C57" s="659">
        <v>575</v>
      </c>
      <c r="D57" s="660">
        <v>794</v>
      </c>
      <c r="E57" s="660">
        <v>699</v>
      </c>
      <c r="F57" s="660">
        <v>1048</v>
      </c>
      <c r="G57" s="660">
        <v>763</v>
      </c>
      <c r="H57" s="660">
        <v>994</v>
      </c>
      <c r="I57" s="660">
        <v>1080</v>
      </c>
      <c r="J57" s="660">
        <v>1794</v>
      </c>
      <c r="K57" s="660">
        <v>1303</v>
      </c>
      <c r="L57" s="660">
        <v>1379</v>
      </c>
      <c r="M57" s="660">
        <v>1672</v>
      </c>
      <c r="N57" s="660">
        <v>1959</v>
      </c>
      <c r="O57" s="660">
        <v>1245</v>
      </c>
      <c r="P57" s="660">
        <v>1139</v>
      </c>
      <c r="Q57" s="660">
        <v>712</v>
      </c>
      <c r="R57" s="660">
        <v>1146</v>
      </c>
      <c r="S57" s="660">
        <v>0</v>
      </c>
      <c r="T57" s="660">
        <v>0</v>
      </c>
      <c r="U57" s="659">
        <f t="shared" si="7"/>
        <v>8049</v>
      </c>
      <c r="V57" s="661">
        <f t="shared" si="7"/>
        <v>10253</v>
      </c>
      <c r="X57" s="361"/>
      <c r="Y57" s="505"/>
      <c r="Z57" s="506"/>
      <c r="AA57" s="506"/>
      <c r="AB57" s="506"/>
      <c r="AC57" s="506"/>
      <c r="AD57" s="506"/>
      <c r="AE57" s="506"/>
      <c r="AF57" s="506"/>
      <c r="AG57" s="506"/>
      <c r="AH57" s="506"/>
      <c r="AI57" s="506"/>
      <c r="AJ57" s="506"/>
      <c r="AK57" s="506"/>
      <c r="AL57" s="506"/>
      <c r="AM57" s="506"/>
      <c r="AN57" s="506"/>
      <c r="AO57" s="506"/>
      <c r="AP57" s="506"/>
      <c r="AQ57" s="506"/>
      <c r="AR57" s="522"/>
      <c r="AS57" s="505"/>
      <c r="AT57" s="522"/>
      <c r="AU57" s="522"/>
      <c r="AV57" s="522"/>
      <c r="AW57" s="522"/>
      <c r="AX57" s="522"/>
      <c r="AY57" s="522"/>
      <c r="AZ57" s="522"/>
      <c r="BA57" s="522"/>
      <c r="BB57" s="522"/>
      <c r="BC57" s="522"/>
      <c r="BD57" s="522"/>
      <c r="BE57" s="522"/>
      <c r="BF57" s="522"/>
      <c r="BG57" s="522"/>
      <c r="BH57" s="522"/>
      <c r="BI57" s="522"/>
      <c r="BJ57" s="522"/>
    </row>
    <row r="58" spans="1:63" s="2" customFormat="1" ht="18" customHeight="1" x14ac:dyDescent="0.35">
      <c r="A58" s="390"/>
      <c r="B58" s="361" t="s">
        <v>96</v>
      </c>
      <c r="C58" s="659">
        <v>747</v>
      </c>
      <c r="D58" s="660">
        <v>751</v>
      </c>
      <c r="E58" s="660">
        <v>600</v>
      </c>
      <c r="F58" s="660">
        <v>707</v>
      </c>
      <c r="G58" s="660">
        <v>868</v>
      </c>
      <c r="H58" s="660">
        <v>921</v>
      </c>
      <c r="I58" s="660">
        <v>1127</v>
      </c>
      <c r="J58" s="660">
        <v>1140</v>
      </c>
      <c r="K58" s="660">
        <v>1092</v>
      </c>
      <c r="L58" s="660">
        <v>1639</v>
      </c>
      <c r="M58" s="660">
        <v>486</v>
      </c>
      <c r="N58" s="660">
        <v>502</v>
      </c>
      <c r="O58" s="660">
        <v>913</v>
      </c>
      <c r="P58" s="660">
        <v>547</v>
      </c>
      <c r="Q58" s="660">
        <v>0</v>
      </c>
      <c r="R58" s="660">
        <v>0</v>
      </c>
      <c r="S58" s="660">
        <v>0</v>
      </c>
      <c r="T58" s="660">
        <v>0</v>
      </c>
      <c r="U58" s="659">
        <f t="shared" si="7"/>
        <v>5833</v>
      </c>
      <c r="V58" s="661">
        <f t="shared" si="7"/>
        <v>6207</v>
      </c>
      <c r="X58" s="361"/>
      <c r="Y58" s="505"/>
      <c r="Z58" s="506"/>
      <c r="AA58" s="506"/>
      <c r="AB58" s="506"/>
      <c r="AC58" s="506"/>
      <c r="AD58" s="506"/>
      <c r="AE58" s="506"/>
      <c r="AF58" s="506"/>
      <c r="AG58" s="506"/>
      <c r="AH58" s="506"/>
      <c r="AI58" s="506"/>
      <c r="AJ58" s="506"/>
      <c r="AK58" s="506"/>
      <c r="AL58" s="506"/>
      <c r="AM58" s="506"/>
      <c r="AN58" s="506"/>
      <c r="AO58" s="506"/>
      <c r="AP58" s="506"/>
      <c r="AQ58" s="506"/>
      <c r="AR58" s="522"/>
      <c r="AS58" s="505"/>
      <c r="AT58" s="522"/>
      <c r="AU58" s="522"/>
      <c r="AV58" s="522"/>
      <c r="AW58" s="522"/>
      <c r="AX58" s="522"/>
      <c r="AY58" s="522"/>
      <c r="AZ58" s="522"/>
      <c r="BA58" s="522"/>
      <c r="BB58" s="522"/>
      <c r="BC58" s="522"/>
      <c r="BD58" s="522"/>
      <c r="BE58" s="522"/>
      <c r="BF58" s="522"/>
      <c r="BG58" s="522"/>
      <c r="BH58" s="522"/>
      <c r="BI58" s="522"/>
      <c r="BJ58" s="522"/>
    </row>
    <row r="59" spans="1:63" s="2" customFormat="1" ht="18" customHeight="1" x14ac:dyDescent="0.35">
      <c r="A59" s="390"/>
      <c r="B59" s="361" t="s">
        <v>97</v>
      </c>
      <c r="C59" s="659">
        <v>991</v>
      </c>
      <c r="D59" s="660">
        <v>1015</v>
      </c>
      <c r="E59" s="660">
        <v>1052</v>
      </c>
      <c r="F59" s="660">
        <v>1104</v>
      </c>
      <c r="G59" s="660">
        <v>1401</v>
      </c>
      <c r="H59" s="660">
        <v>1489</v>
      </c>
      <c r="I59" s="660">
        <v>1836</v>
      </c>
      <c r="J59" s="660">
        <v>1963</v>
      </c>
      <c r="K59" s="660">
        <v>1357</v>
      </c>
      <c r="L59" s="660">
        <v>1571</v>
      </c>
      <c r="M59" s="660">
        <v>1140</v>
      </c>
      <c r="N59" s="660">
        <v>1442</v>
      </c>
      <c r="O59" s="660">
        <v>666</v>
      </c>
      <c r="P59" s="660">
        <v>582</v>
      </c>
      <c r="Q59" s="660">
        <v>76</v>
      </c>
      <c r="R59" s="660">
        <v>582</v>
      </c>
      <c r="S59" s="660">
        <v>2105</v>
      </c>
      <c r="T59" s="660">
        <v>275</v>
      </c>
      <c r="U59" s="659">
        <f t="shared" si="7"/>
        <v>10624</v>
      </c>
      <c r="V59" s="661">
        <f t="shared" si="7"/>
        <v>10023</v>
      </c>
      <c r="X59" s="361"/>
      <c r="Y59" s="505"/>
      <c r="Z59" s="506"/>
      <c r="AA59" s="506"/>
      <c r="AB59" s="506"/>
      <c r="AC59" s="506"/>
      <c r="AD59" s="506"/>
      <c r="AE59" s="506"/>
      <c r="AF59" s="506"/>
      <c r="AG59" s="506"/>
      <c r="AH59" s="506"/>
      <c r="AI59" s="506"/>
      <c r="AJ59" s="506"/>
      <c r="AK59" s="506"/>
      <c r="AL59" s="506"/>
      <c r="AM59" s="506"/>
      <c r="AN59" s="506"/>
      <c r="AO59" s="506"/>
      <c r="AP59" s="506"/>
      <c r="AQ59" s="506"/>
      <c r="AR59" s="522"/>
      <c r="AS59" s="505"/>
      <c r="AT59" s="522"/>
      <c r="AU59" s="522"/>
      <c r="AV59" s="522"/>
      <c r="AW59" s="522"/>
      <c r="AX59" s="522"/>
      <c r="AY59" s="522"/>
      <c r="AZ59" s="522"/>
      <c r="BA59" s="522"/>
      <c r="BB59" s="522"/>
      <c r="BC59" s="522"/>
      <c r="BD59" s="522"/>
      <c r="BE59" s="522"/>
      <c r="BF59" s="522"/>
      <c r="BG59" s="522"/>
      <c r="BH59" s="522"/>
      <c r="BI59" s="522"/>
      <c r="BJ59" s="522"/>
    </row>
    <row r="60" spans="1:63" s="323" customFormat="1" ht="18" customHeight="1" x14ac:dyDescent="0.35">
      <c r="A60" s="393"/>
      <c r="B60" s="361" t="s">
        <v>98</v>
      </c>
      <c r="C60" s="659">
        <v>995</v>
      </c>
      <c r="D60" s="660">
        <v>1000</v>
      </c>
      <c r="E60" s="660">
        <v>999</v>
      </c>
      <c r="F60" s="660">
        <v>1046</v>
      </c>
      <c r="G60" s="660">
        <v>1463</v>
      </c>
      <c r="H60" s="660">
        <v>1660</v>
      </c>
      <c r="I60" s="660">
        <v>1847</v>
      </c>
      <c r="J60" s="660">
        <v>2136</v>
      </c>
      <c r="K60" s="660">
        <v>1341</v>
      </c>
      <c r="L60" s="660">
        <v>1693</v>
      </c>
      <c r="M60" s="660">
        <v>1269</v>
      </c>
      <c r="N60" s="660">
        <v>1582</v>
      </c>
      <c r="O60" s="660">
        <v>1375</v>
      </c>
      <c r="P60" s="660">
        <v>1415</v>
      </c>
      <c r="Q60" s="660">
        <v>992</v>
      </c>
      <c r="R60" s="660">
        <v>874</v>
      </c>
      <c r="S60" s="660">
        <v>0</v>
      </c>
      <c r="T60" s="660">
        <v>0</v>
      </c>
      <c r="U60" s="659">
        <f t="shared" si="7"/>
        <v>10281</v>
      </c>
      <c r="V60" s="661">
        <f t="shared" si="7"/>
        <v>11406</v>
      </c>
      <c r="X60" s="361"/>
      <c r="Y60" s="505"/>
      <c r="Z60" s="506"/>
      <c r="AA60" s="506"/>
      <c r="AB60" s="506"/>
      <c r="AC60" s="506"/>
      <c r="AD60" s="506"/>
      <c r="AE60" s="506"/>
      <c r="AF60" s="506"/>
      <c r="AG60" s="506"/>
      <c r="AH60" s="506"/>
      <c r="AI60" s="506"/>
      <c r="AJ60" s="506"/>
      <c r="AK60" s="506"/>
      <c r="AL60" s="506"/>
      <c r="AM60" s="506"/>
      <c r="AN60" s="506"/>
      <c r="AO60" s="506"/>
      <c r="AP60" s="506"/>
      <c r="AQ60" s="506"/>
      <c r="AR60" s="478"/>
      <c r="AS60" s="505"/>
      <c r="AT60" s="522"/>
      <c r="AU60" s="522"/>
      <c r="AV60" s="522"/>
      <c r="AW60" s="522"/>
      <c r="AX60" s="522"/>
      <c r="AY60" s="522"/>
      <c r="AZ60" s="522"/>
      <c r="BA60" s="522"/>
      <c r="BB60" s="522"/>
      <c r="BC60" s="522"/>
      <c r="BD60" s="522"/>
      <c r="BE60" s="522"/>
      <c r="BF60" s="522"/>
      <c r="BG60" s="522"/>
      <c r="BH60" s="522"/>
      <c r="BI60" s="522"/>
      <c r="BJ60" s="522"/>
      <c r="BK60" s="2"/>
    </row>
    <row r="61" spans="1:63" s="2" customFormat="1" ht="18" customHeight="1" x14ac:dyDescent="0.35">
      <c r="A61" s="390"/>
      <c r="B61" s="361" t="s">
        <v>99</v>
      </c>
      <c r="C61" s="659">
        <v>571</v>
      </c>
      <c r="D61" s="660">
        <v>660</v>
      </c>
      <c r="E61" s="660">
        <v>614</v>
      </c>
      <c r="F61" s="660">
        <v>708</v>
      </c>
      <c r="G61" s="660">
        <v>639</v>
      </c>
      <c r="H61" s="660">
        <v>812</v>
      </c>
      <c r="I61" s="660">
        <v>1098</v>
      </c>
      <c r="J61" s="660">
        <v>1394</v>
      </c>
      <c r="K61" s="660">
        <v>749</v>
      </c>
      <c r="L61" s="660">
        <v>1109</v>
      </c>
      <c r="M61" s="660">
        <v>545</v>
      </c>
      <c r="N61" s="660">
        <v>1083</v>
      </c>
      <c r="O61" s="660">
        <v>376</v>
      </c>
      <c r="P61" s="660">
        <v>154</v>
      </c>
      <c r="Q61" s="660">
        <v>583</v>
      </c>
      <c r="R61" s="660">
        <v>32</v>
      </c>
      <c r="S61" s="660">
        <v>0</v>
      </c>
      <c r="T61" s="660">
        <v>0</v>
      </c>
      <c r="U61" s="659">
        <f t="shared" si="7"/>
        <v>5175</v>
      </c>
      <c r="V61" s="661">
        <f t="shared" si="7"/>
        <v>5952</v>
      </c>
      <c r="X61" s="361"/>
      <c r="Y61" s="505"/>
      <c r="Z61" s="506"/>
      <c r="AA61" s="506"/>
      <c r="AB61" s="506"/>
      <c r="AC61" s="506"/>
      <c r="AD61" s="506"/>
      <c r="AE61" s="506"/>
      <c r="AF61" s="506"/>
      <c r="AG61" s="506"/>
      <c r="AH61" s="506"/>
      <c r="AI61" s="506"/>
      <c r="AJ61" s="506"/>
      <c r="AK61" s="506"/>
      <c r="AL61" s="506"/>
      <c r="AM61" s="506"/>
      <c r="AN61" s="506"/>
      <c r="AO61" s="506"/>
      <c r="AP61" s="506"/>
      <c r="AQ61" s="506"/>
      <c r="AR61" s="522"/>
      <c r="AS61" s="505"/>
      <c r="AT61" s="522"/>
      <c r="AU61" s="522"/>
      <c r="AV61" s="522"/>
      <c r="AW61" s="522"/>
      <c r="AX61" s="522"/>
      <c r="AY61" s="522"/>
      <c r="AZ61" s="522"/>
      <c r="BA61" s="522"/>
      <c r="BB61" s="522"/>
      <c r="BC61" s="522"/>
      <c r="BD61" s="522"/>
      <c r="BE61" s="522"/>
      <c r="BF61" s="522"/>
      <c r="BG61" s="522"/>
      <c r="BH61" s="522"/>
      <c r="BI61" s="522"/>
      <c r="BJ61" s="522"/>
    </row>
    <row r="62" spans="1:63" s="2" customFormat="1" ht="24" customHeight="1" x14ac:dyDescent="0.35">
      <c r="A62" s="239" t="s">
        <v>100</v>
      </c>
      <c r="B62" s="391"/>
      <c r="C62" s="617">
        <f>SUM(C63:C65)</f>
        <v>7778</v>
      </c>
      <c r="D62" s="617">
        <f t="shared" ref="D62:T62" si="14">SUM(D63:D65)</f>
        <v>7271</v>
      </c>
      <c r="E62" s="617">
        <f t="shared" si="14"/>
        <v>7214</v>
      </c>
      <c r="F62" s="617">
        <f t="shared" si="14"/>
        <v>6618</v>
      </c>
      <c r="G62" s="617">
        <f t="shared" si="14"/>
        <v>8489</v>
      </c>
      <c r="H62" s="617">
        <f t="shared" si="14"/>
        <v>8210</v>
      </c>
      <c r="I62" s="617">
        <f t="shared" si="14"/>
        <v>12558</v>
      </c>
      <c r="J62" s="617">
        <f t="shared" si="14"/>
        <v>14168</v>
      </c>
      <c r="K62" s="617">
        <f t="shared" si="14"/>
        <v>10431</v>
      </c>
      <c r="L62" s="617">
        <f t="shared" si="14"/>
        <v>10699</v>
      </c>
      <c r="M62" s="617">
        <f t="shared" si="14"/>
        <v>9305</v>
      </c>
      <c r="N62" s="617">
        <f t="shared" si="14"/>
        <v>11381</v>
      </c>
      <c r="O62" s="617">
        <f t="shared" si="14"/>
        <v>8520</v>
      </c>
      <c r="P62" s="617">
        <f t="shared" si="14"/>
        <v>8527</v>
      </c>
      <c r="Q62" s="617">
        <f t="shared" si="14"/>
        <v>4782</v>
      </c>
      <c r="R62" s="617">
        <f t="shared" si="14"/>
        <v>5215</v>
      </c>
      <c r="S62" s="617">
        <f t="shared" si="14"/>
        <v>3677</v>
      </c>
      <c r="T62" s="617">
        <f t="shared" si="14"/>
        <v>6633</v>
      </c>
      <c r="U62" s="617">
        <f t="shared" si="7"/>
        <v>72754</v>
      </c>
      <c r="V62" s="664">
        <f t="shared" si="7"/>
        <v>78722</v>
      </c>
      <c r="X62" s="367"/>
      <c r="Y62" s="505"/>
      <c r="Z62" s="506"/>
      <c r="AA62" s="506"/>
      <c r="AB62" s="506"/>
      <c r="AC62" s="506"/>
      <c r="AD62" s="506"/>
      <c r="AE62" s="506"/>
      <c r="AF62" s="506"/>
      <c r="AG62" s="506"/>
      <c r="AH62" s="506"/>
      <c r="AI62" s="506"/>
      <c r="AJ62" s="506"/>
      <c r="AK62" s="506"/>
      <c r="AL62" s="506"/>
      <c r="AM62" s="506"/>
      <c r="AN62" s="506"/>
      <c r="AO62" s="506"/>
      <c r="AP62" s="506"/>
      <c r="AQ62" s="506"/>
      <c r="AR62" s="522"/>
      <c r="AS62" s="505"/>
      <c r="AT62" s="522"/>
      <c r="AU62" s="522"/>
      <c r="AV62" s="522"/>
      <c r="AW62" s="522"/>
      <c r="AX62" s="522"/>
      <c r="AY62" s="522"/>
      <c r="AZ62" s="522"/>
      <c r="BA62" s="522"/>
      <c r="BB62" s="522"/>
      <c r="BC62" s="522"/>
      <c r="BD62" s="522"/>
      <c r="BE62" s="522"/>
      <c r="BF62" s="522"/>
      <c r="BG62" s="522"/>
      <c r="BH62" s="522"/>
      <c r="BI62" s="522"/>
      <c r="BJ62" s="522"/>
    </row>
    <row r="63" spans="1:63" s="2" customFormat="1" ht="18" customHeight="1" x14ac:dyDescent="0.35">
      <c r="A63" s="390"/>
      <c r="B63" s="361" t="s">
        <v>101</v>
      </c>
      <c r="C63" s="659">
        <v>1834</v>
      </c>
      <c r="D63" s="660">
        <v>1766</v>
      </c>
      <c r="E63" s="660">
        <v>1732</v>
      </c>
      <c r="F63" s="660">
        <v>1463</v>
      </c>
      <c r="G63" s="660">
        <v>1888</v>
      </c>
      <c r="H63" s="660">
        <v>1849</v>
      </c>
      <c r="I63" s="660">
        <v>2315</v>
      </c>
      <c r="J63" s="660">
        <v>2714</v>
      </c>
      <c r="K63" s="660">
        <v>1670</v>
      </c>
      <c r="L63" s="660">
        <v>1852</v>
      </c>
      <c r="M63" s="660">
        <v>1599</v>
      </c>
      <c r="N63" s="660">
        <v>2323</v>
      </c>
      <c r="O63" s="660">
        <v>716</v>
      </c>
      <c r="P63" s="660">
        <v>1592</v>
      </c>
      <c r="Q63" s="660">
        <v>195</v>
      </c>
      <c r="R63" s="660">
        <v>985</v>
      </c>
      <c r="S63" s="660">
        <v>542</v>
      </c>
      <c r="T63" s="660">
        <v>1545</v>
      </c>
      <c r="U63" s="659">
        <f t="shared" si="7"/>
        <v>12491</v>
      </c>
      <c r="V63" s="661">
        <f t="shared" si="7"/>
        <v>16089</v>
      </c>
      <c r="X63" s="361"/>
      <c r="Y63" s="505"/>
      <c r="Z63" s="506"/>
      <c r="AA63" s="506"/>
      <c r="AB63" s="506"/>
      <c r="AC63" s="506"/>
      <c r="AD63" s="506"/>
      <c r="AE63" s="506"/>
      <c r="AF63" s="506"/>
      <c r="AG63" s="506"/>
      <c r="AH63" s="506"/>
      <c r="AI63" s="506"/>
      <c r="AJ63" s="506"/>
      <c r="AK63" s="506"/>
      <c r="AL63" s="506"/>
      <c r="AM63" s="506"/>
      <c r="AN63" s="506"/>
      <c r="AO63" s="506"/>
      <c r="AP63" s="506"/>
      <c r="AQ63" s="506"/>
      <c r="AR63" s="522"/>
      <c r="AS63" s="505"/>
      <c r="AT63" s="522"/>
      <c r="AU63" s="522"/>
      <c r="AV63" s="522"/>
      <c r="AW63" s="522"/>
      <c r="AX63" s="522"/>
      <c r="AY63" s="522"/>
      <c r="AZ63" s="522"/>
      <c r="BA63" s="522"/>
      <c r="BB63" s="522"/>
      <c r="BC63" s="522"/>
      <c r="BD63" s="522"/>
      <c r="BE63" s="522"/>
      <c r="BF63" s="522"/>
      <c r="BG63" s="522"/>
      <c r="BH63" s="522"/>
      <c r="BI63" s="522"/>
      <c r="BJ63" s="522"/>
    </row>
    <row r="64" spans="1:63" s="2" customFormat="1" ht="18" customHeight="1" x14ac:dyDescent="0.35">
      <c r="A64" s="390"/>
      <c r="B64" s="361" t="s">
        <v>100</v>
      </c>
      <c r="C64" s="659">
        <v>5031</v>
      </c>
      <c r="D64" s="660">
        <v>4742</v>
      </c>
      <c r="E64" s="660">
        <v>4707</v>
      </c>
      <c r="F64" s="660">
        <v>4439</v>
      </c>
      <c r="G64" s="660">
        <v>5825</v>
      </c>
      <c r="H64" s="660">
        <v>5469</v>
      </c>
      <c r="I64" s="660">
        <v>8752</v>
      </c>
      <c r="J64" s="660">
        <v>10065</v>
      </c>
      <c r="K64" s="660">
        <v>7707</v>
      </c>
      <c r="L64" s="660">
        <v>7682</v>
      </c>
      <c r="M64" s="660">
        <v>6908</v>
      </c>
      <c r="N64" s="660">
        <v>7570</v>
      </c>
      <c r="O64" s="660">
        <v>7660</v>
      </c>
      <c r="P64" s="660">
        <v>6453</v>
      </c>
      <c r="Q64" s="660">
        <v>4587</v>
      </c>
      <c r="R64" s="660">
        <v>4230</v>
      </c>
      <c r="S64" s="660">
        <v>1934</v>
      </c>
      <c r="T64" s="660">
        <v>4987</v>
      </c>
      <c r="U64" s="659">
        <f t="shared" si="7"/>
        <v>53111</v>
      </c>
      <c r="V64" s="661">
        <f t="shared" si="7"/>
        <v>55637</v>
      </c>
      <c r="X64" s="361"/>
      <c r="Y64" s="505"/>
      <c r="Z64" s="506"/>
      <c r="AA64" s="506"/>
      <c r="AB64" s="506"/>
      <c r="AC64" s="506"/>
      <c r="AD64" s="506"/>
      <c r="AE64" s="506"/>
      <c r="AF64" s="506"/>
      <c r="AG64" s="506"/>
      <c r="AH64" s="506"/>
      <c r="AI64" s="506"/>
      <c r="AJ64" s="506"/>
      <c r="AK64" s="506"/>
      <c r="AL64" s="506"/>
      <c r="AM64" s="506"/>
      <c r="AN64" s="506"/>
      <c r="AO64" s="506"/>
      <c r="AP64" s="506"/>
      <c r="AQ64" s="506"/>
      <c r="AR64" s="522"/>
      <c r="AS64" s="505"/>
      <c r="AT64" s="522"/>
      <c r="AU64" s="522"/>
      <c r="AV64" s="522"/>
      <c r="AW64" s="522"/>
      <c r="AX64" s="522"/>
      <c r="AY64" s="522"/>
      <c r="AZ64" s="522"/>
      <c r="BA64" s="522"/>
      <c r="BB64" s="522"/>
      <c r="BC64" s="522"/>
      <c r="BD64" s="522"/>
      <c r="BE64" s="522"/>
      <c r="BF64" s="522"/>
      <c r="BG64" s="522"/>
      <c r="BH64" s="522"/>
      <c r="BI64" s="522"/>
      <c r="BJ64" s="522"/>
    </row>
    <row r="65" spans="1:62" s="2" customFormat="1" ht="18" customHeight="1" x14ac:dyDescent="0.35">
      <c r="A65" s="390"/>
      <c r="B65" s="361" t="s">
        <v>102</v>
      </c>
      <c r="C65" s="659">
        <v>913</v>
      </c>
      <c r="D65" s="660">
        <v>763</v>
      </c>
      <c r="E65" s="660">
        <v>775</v>
      </c>
      <c r="F65" s="660">
        <v>716</v>
      </c>
      <c r="G65" s="660">
        <v>776</v>
      </c>
      <c r="H65" s="660">
        <v>892</v>
      </c>
      <c r="I65" s="660">
        <v>1491</v>
      </c>
      <c r="J65" s="660">
        <v>1389</v>
      </c>
      <c r="K65" s="660">
        <v>1054</v>
      </c>
      <c r="L65" s="660">
        <v>1165</v>
      </c>
      <c r="M65" s="660">
        <v>798</v>
      </c>
      <c r="N65" s="660">
        <v>1488</v>
      </c>
      <c r="O65" s="660">
        <v>144</v>
      </c>
      <c r="P65" s="660">
        <v>482</v>
      </c>
      <c r="Q65" s="660">
        <v>0</v>
      </c>
      <c r="R65" s="660">
        <v>0</v>
      </c>
      <c r="S65" s="660">
        <v>1201</v>
      </c>
      <c r="T65" s="660">
        <v>101</v>
      </c>
      <c r="U65" s="659">
        <f t="shared" si="7"/>
        <v>7152</v>
      </c>
      <c r="V65" s="661">
        <f t="shared" si="7"/>
        <v>6996</v>
      </c>
      <c r="X65" s="361"/>
      <c r="Y65" s="505"/>
      <c r="Z65" s="506"/>
      <c r="AA65" s="506"/>
      <c r="AB65" s="506"/>
      <c r="AC65" s="506"/>
      <c r="AD65" s="506"/>
      <c r="AE65" s="506"/>
      <c r="AF65" s="506"/>
      <c r="AG65" s="506"/>
      <c r="AH65" s="506"/>
      <c r="AI65" s="506"/>
      <c r="AJ65" s="506"/>
      <c r="AK65" s="506"/>
      <c r="AL65" s="506"/>
      <c r="AM65" s="506"/>
      <c r="AN65" s="506"/>
      <c r="AO65" s="506"/>
      <c r="AP65" s="506"/>
      <c r="AQ65" s="506"/>
      <c r="AR65" s="522"/>
      <c r="AS65" s="505"/>
      <c r="AT65" s="522"/>
      <c r="AU65" s="522"/>
      <c r="AV65" s="522"/>
      <c r="AW65" s="522"/>
      <c r="AX65" s="522"/>
      <c r="AY65" s="522"/>
      <c r="AZ65" s="522"/>
      <c r="BA65" s="522"/>
      <c r="BB65" s="522"/>
      <c r="BC65" s="522"/>
      <c r="BD65" s="522"/>
      <c r="BE65" s="522"/>
      <c r="BF65" s="522"/>
      <c r="BG65" s="522"/>
      <c r="BH65" s="522"/>
      <c r="BI65" s="522"/>
      <c r="BJ65" s="522"/>
    </row>
    <row r="66" spans="1:62" s="2" customFormat="1" ht="42" customHeight="1" x14ac:dyDescent="0.35">
      <c r="A66" s="818" t="s">
        <v>280</v>
      </c>
      <c r="B66" s="812"/>
      <c r="C66" s="617">
        <v>505</v>
      </c>
      <c r="D66" s="617">
        <v>191</v>
      </c>
      <c r="E66" s="617">
        <v>136</v>
      </c>
      <c r="F66" s="617">
        <v>61</v>
      </c>
      <c r="G66" s="617">
        <v>129</v>
      </c>
      <c r="H66" s="617">
        <v>27</v>
      </c>
      <c r="I66" s="617">
        <v>157</v>
      </c>
      <c r="J66" s="617">
        <v>6</v>
      </c>
      <c r="K66" s="617">
        <v>53</v>
      </c>
      <c r="L66" s="617">
        <v>0</v>
      </c>
      <c r="M66" s="617">
        <v>0</v>
      </c>
      <c r="N66" s="617">
        <v>0</v>
      </c>
      <c r="O66" s="617">
        <v>326</v>
      </c>
      <c r="P66" s="617">
        <v>83</v>
      </c>
      <c r="Q66" s="617">
        <v>304</v>
      </c>
      <c r="R66" s="617">
        <v>278</v>
      </c>
      <c r="S66" s="617">
        <v>0</v>
      </c>
      <c r="T66" s="617">
        <v>0</v>
      </c>
      <c r="U66" s="617">
        <f>C66+E66+G66+I66+K66+M66+O66+Q66+S66</f>
        <v>1610</v>
      </c>
      <c r="V66" s="664">
        <f>D66+F66+H66+J66+L66+N66+P66+R66+T66</f>
        <v>646</v>
      </c>
      <c r="X66" s="361"/>
      <c r="Y66" s="505"/>
      <c r="Z66" s="506"/>
      <c r="AA66" s="506"/>
      <c r="AB66" s="506"/>
      <c r="AC66" s="506"/>
      <c r="AD66" s="506"/>
      <c r="AE66" s="506"/>
      <c r="AF66" s="506"/>
      <c r="AG66" s="506"/>
      <c r="AH66" s="506"/>
      <c r="AI66" s="506"/>
      <c r="AJ66" s="506"/>
      <c r="AK66" s="506"/>
      <c r="AL66" s="506"/>
      <c r="AM66" s="506"/>
      <c r="AN66" s="506"/>
      <c r="AO66" s="506"/>
      <c r="AP66" s="506"/>
      <c r="AQ66" s="506"/>
      <c r="AR66" s="522"/>
      <c r="AS66" s="505"/>
      <c r="AT66" s="522"/>
      <c r="AU66" s="522"/>
      <c r="AV66" s="522"/>
      <c r="AW66" s="522"/>
      <c r="AX66" s="522"/>
      <c r="AY66" s="522"/>
      <c r="AZ66" s="522"/>
      <c r="BA66" s="522"/>
      <c r="BB66" s="522"/>
      <c r="BC66" s="522"/>
      <c r="BD66" s="522"/>
      <c r="BE66" s="522"/>
      <c r="BF66" s="522"/>
      <c r="BG66" s="522"/>
      <c r="BH66" s="522"/>
      <c r="BI66" s="522"/>
      <c r="BJ66" s="522"/>
    </row>
    <row r="67" spans="1:62" s="2" customFormat="1" ht="42" customHeight="1" x14ac:dyDescent="0.35">
      <c r="A67" s="818" t="s">
        <v>297</v>
      </c>
      <c r="B67" s="812"/>
      <c r="C67" s="617">
        <v>1372</v>
      </c>
      <c r="D67" s="617">
        <v>1350</v>
      </c>
      <c r="E67" s="617">
        <v>1149</v>
      </c>
      <c r="F67" s="617">
        <v>1115</v>
      </c>
      <c r="G67" s="617">
        <v>1623</v>
      </c>
      <c r="H67" s="617">
        <v>1420</v>
      </c>
      <c r="I67" s="617">
        <v>2546</v>
      </c>
      <c r="J67" s="617">
        <v>1667</v>
      </c>
      <c r="K67" s="617">
        <v>2035</v>
      </c>
      <c r="L67" s="617">
        <v>2331</v>
      </c>
      <c r="M67" s="617">
        <v>1328</v>
      </c>
      <c r="N67" s="617">
        <v>1929</v>
      </c>
      <c r="O67" s="617">
        <v>480</v>
      </c>
      <c r="P67" s="617">
        <v>917</v>
      </c>
      <c r="Q67" s="617">
        <v>1387</v>
      </c>
      <c r="R67" s="617">
        <v>1070</v>
      </c>
      <c r="S67" s="617">
        <v>0</v>
      </c>
      <c r="T67" s="617">
        <v>0</v>
      </c>
      <c r="U67" s="617">
        <f>C67+E67+G67+I67+K67+M67+O67+Q67+S67</f>
        <v>11920</v>
      </c>
      <c r="V67" s="664">
        <f>D67+F67+H67+J67+L67+N67+P67+R67+T67</f>
        <v>11799</v>
      </c>
      <c r="X67" s="361"/>
      <c r="Y67" s="505"/>
      <c r="Z67" s="506"/>
      <c r="AA67" s="506"/>
      <c r="AB67" s="506"/>
      <c r="AC67" s="506"/>
      <c r="AD67" s="506"/>
      <c r="AE67" s="506"/>
      <c r="AF67" s="506"/>
      <c r="AG67" s="506"/>
      <c r="AH67" s="506"/>
      <c r="AI67" s="506"/>
      <c r="AJ67" s="506"/>
      <c r="AK67" s="506"/>
      <c r="AL67" s="506"/>
      <c r="AM67" s="506"/>
      <c r="AN67" s="506"/>
      <c r="AO67" s="506"/>
      <c r="AP67" s="506"/>
      <c r="AQ67" s="506"/>
      <c r="AR67" s="522"/>
      <c r="AS67" s="505"/>
      <c r="AT67" s="522"/>
      <c r="AU67" s="522"/>
      <c r="AV67" s="522"/>
      <c r="AW67" s="522"/>
      <c r="AX67" s="522"/>
      <c r="AY67" s="522"/>
      <c r="AZ67" s="522"/>
      <c r="BA67" s="522"/>
      <c r="BB67" s="522"/>
      <c r="BC67" s="522"/>
      <c r="BD67" s="522"/>
      <c r="BE67" s="522"/>
      <c r="BF67" s="522"/>
      <c r="BG67" s="522"/>
      <c r="BH67" s="522"/>
      <c r="BI67" s="522"/>
      <c r="BJ67" s="522"/>
    </row>
    <row r="68" spans="1:62" s="323" customFormat="1" ht="9" customHeight="1" x14ac:dyDescent="0.35">
      <c r="A68" s="530"/>
      <c r="B68" s="392"/>
      <c r="C68" s="398"/>
      <c r="D68" s="399"/>
      <c r="E68" s="399"/>
      <c r="F68" s="399"/>
      <c r="G68" s="399"/>
      <c r="H68" s="399"/>
      <c r="I68" s="399"/>
      <c r="J68" s="399"/>
      <c r="K68" s="399"/>
      <c r="L68" s="399"/>
      <c r="M68" s="399"/>
      <c r="N68" s="399"/>
      <c r="O68" s="399"/>
      <c r="P68" s="399"/>
      <c r="Q68" s="399"/>
      <c r="R68" s="399"/>
      <c r="S68" s="399"/>
      <c r="T68" s="399"/>
      <c r="U68" s="398"/>
      <c r="V68" s="400"/>
      <c r="Y68" s="478"/>
      <c r="Z68" s="478"/>
      <c r="AA68" s="478"/>
      <c r="AB68" s="478"/>
      <c r="AC68" s="478"/>
      <c r="AD68" s="478"/>
      <c r="AE68" s="478"/>
      <c r="AF68" s="478"/>
      <c r="AG68" s="478"/>
      <c r="AH68" s="478"/>
      <c r="AI68" s="478"/>
      <c r="AJ68" s="478"/>
      <c r="AK68" s="478"/>
      <c r="AL68" s="478"/>
      <c r="AM68" s="478"/>
      <c r="AN68" s="478"/>
      <c r="AO68" s="478"/>
      <c r="AP68" s="478"/>
      <c r="AQ68" s="478"/>
      <c r="AR68" s="478"/>
      <c r="AS68" s="478"/>
      <c r="AT68" s="478"/>
      <c r="AU68" s="478"/>
      <c r="AV68" s="478"/>
      <c r="AW68" s="478"/>
      <c r="AX68" s="478"/>
      <c r="AY68" s="478"/>
      <c r="AZ68" s="478"/>
      <c r="BA68" s="478"/>
      <c r="BB68" s="478"/>
      <c r="BC68" s="478"/>
      <c r="BD68" s="478"/>
      <c r="BE68" s="478"/>
      <c r="BF68" s="478"/>
      <c r="BG68" s="478"/>
      <c r="BH68" s="478"/>
      <c r="BI68" s="478"/>
      <c r="BJ68" s="478"/>
    </row>
    <row r="69" spans="1:62" s="323" customFormat="1" ht="33" customHeight="1" thickBot="1" x14ac:dyDescent="0.3">
      <c r="A69" s="814" t="s">
        <v>103</v>
      </c>
      <c r="B69" s="815"/>
      <c r="C69" s="401">
        <f>C9+C11+C40</f>
        <v>162330</v>
      </c>
      <c r="D69" s="401">
        <f t="shared" ref="D69:T69" si="15">D9+D11+D40</f>
        <v>171348</v>
      </c>
      <c r="E69" s="401">
        <f t="shared" si="15"/>
        <v>161268</v>
      </c>
      <c r="F69" s="401">
        <f t="shared" si="15"/>
        <v>153198</v>
      </c>
      <c r="G69" s="401">
        <f t="shared" si="15"/>
        <v>207349</v>
      </c>
      <c r="H69" s="401">
        <f t="shared" si="15"/>
        <v>192105</v>
      </c>
      <c r="I69" s="401">
        <f t="shared" si="15"/>
        <v>340865</v>
      </c>
      <c r="J69" s="401">
        <f t="shared" si="15"/>
        <v>353562</v>
      </c>
      <c r="K69" s="401">
        <f t="shared" si="15"/>
        <v>274264</v>
      </c>
      <c r="L69" s="401">
        <f t="shared" si="15"/>
        <v>303944</v>
      </c>
      <c r="M69" s="401">
        <f t="shared" si="15"/>
        <v>279296</v>
      </c>
      <c r="N69" s="401">
        <f t="shared" si="15"/>
        <v>305553</v>
      </c>
      <c r="O69" s="401">
        <f t="shared" si="15"/>
        <v>298146</v>
      </c>
      <c r="P69" s="401">
        <f t="shared" si="15"/>
        <v>250567</v>
      </c>
      <c r="Q69" s="401">
        <f t="shared" si="15"/>
        <v>167411</v>
      </c>
      <c r="R69" s="401">
        <f t="shared" si="15"/>
        <v>161623</v>
      </c>
      <c r="S69" s="401">
        <f t="shared" si="15"/>
        <v>234721</v>
      </c>
      <c r="T69" s="401">
        <f t="shared" si="15"/>
        <v>228326</v>
      </c>
      <c r="U69" s="401">
        <f t="shared" si="7"/>
        <v>2125650</v>
      </c>
      <c r="V69" s="402">
        <f t="shared" si="7"/>
        <v>2120226</v>
      </c>
      <c r="Y69" s="478"/>
      <c r="Z69" s="478"/>
      <c r="AA69" s="478"/>
      <c r="AB69" s="478"/>
      <c r="AC69" s="478"/>
      <c r="AD69" s="478"/>
      <c r="AE69" s="478"/>
      <c r="AF69" s="478"/>
      <c r="AG69" s="478"/>
      <c r="AH69" s="478"/>
      <c r="AI69" s="478"/>
      <c r="AJ69" s="478"/>
      <c r="AK69" s="478"/>
      <c r="AL69" s="478"/>
      <c r="AM69" s="478"/>
      <c r="AN69" s="478"/>
      <c r="AO69" s="478"/>
      <c r="AP69" s="478"/>
      <c r="AQ69" s="478"/>
      <c r="AR69" s="478"/>
      <c r="AS69" s="478"/>
      <c r="AT69" s="478"/>
      <c r="AU69" s="478"/>
      <c r="AV69" s="478"/>
      <c r="AW69" s="478"/>
      <c r="AX69" s="478"/>
      <c r="AY69" s="478"/>
      <c r="AZ69" s="478"/>
      <c r="BA69" s="478"/>
      <c r="BB69" s="478"/>
      <c r="BC69" s="478"/>
      <c r="BD69" s="478"/>
      <c r="BE69" s="478"/>
      <c r="BF69" s="478"/>
      <c r="BG69" s="478"/>
      <c r="BH69" s="478"/>
      <c r="BI69" s="478"/>
      <c r="BJ69" s="478"/>
    </row>
    <row r="70" spans="1:62" s="323" customFormat="1" ht="18" customHeight="1" x14ac:dyDescent="0.3">
      <c r="A70" s="570" t="s">
        <v>282</v>
      </c>
      <c r="B70" s="343"/>
      <c r="C70" s="136"/>
      <c r="D70" s="136"/>
      <c r="E70" s="136"/>
      <c r="F70" s="136"/>
      <c r="G70" s="136"/>
      <c r="H70" s="136"/>
      <c r="I70" s="136"/>
      <c r="J70" s="406"/>
      <c r="K70" s="136"/>
      <c r="L70" s="136"/>
      <c r="M70" s="136"/>
      <c r="N70" s="136"/>
      <c r="O70" s="136"/>
      <c r="P70" s="136"/>
      <c r="Q70" s="406"/>
      <c r="R70" s="406"/>
      <c r="S70" s="406"/>
      <c r="T70" s="406"/>
      <c r="U70" s="136"/>
      <c r="V70" s="405"/>
      <c r="Y70" s="478"/>
      <c r="Z70" s="478"/>
      <c r="AA70" s="478"/>
      <c r="AB70" s="478"/>
      <c r="AC70" s="478"/>
      <c r="AD70" s="478"/>
      <c r="AE70" s="478"/>
      <c r="AF70" s="478"/>
      <c r="AG70" s="478"/>
      <c r="AH70" s="478"/>
      <c r="AI70" s="478"/>
      <c r="AJ70" s="478"/>
      <c r="AK70" s="478"/>
      <c r="AL70" s="478"/>
      <c r="AM70" s="478"/>
      <c r="AN70" s="478"/>
      <c r="AO70" s="478"/>
      <c r="AP70" s="478"/>
      <c r="AQ70" s="478"/>
      <c r="AR70" s="478"/>
      <c r="AS70" s="478"/>
      <c r="AT70" s="478"/>
      <c r="AU70" s="478"/>
      <c r="AV70" s="478"/>
      <c r="AW70" s="478"/>
      <c r="AX70" s="478"/>
      <c r="AY70" s="478"/>
      <c r="AZ70" s="478"/>
      <c r="BA70" s="478"/>
      <c r="BB70" s="478"/>
      <c r="BC70" s="478"/>
      <c r="BD70" s="478"/>
      <c r="BE70" s="478"/>
      <c r="BF70" s="478"/>
      <c r="BG70" s="478"/>
      <c r="BH70" s="478"/>
      <c r="BI70" s="478"/>
      <c r="BJ70" s="478"/>
    </row>
    <row r="71" spans="1:62" ht="18" customHeight="1" x14ac:dyDescent="0.25">
      <c r="V71" s="407"/>
      <c r="W71" s="1"/>
      <c r="X71" s="1"/>
    </row>
    <row r="72" spans="1:62" ht="18" customHeight="1" x14ac:dyDescent="0.25">
      <c r="V72" s="407"/>
      <c r="W72" s="1"/>
      <c r="X72" s="1"/>
    </row>
    <row r="73" spans="1:62" ht="18" customHeight="1" x14ac:dyDescent="0.25">
      <c r="V73" s="407"/>
      <c r="W73" s="1"/>
      <c r="X73" s="1"/>
    </row>
    <row r="74" spans="1:62" s="323" customFormat="1" ht="29.4" customHeight="1" x14ac:dyDescent="0.25">
      <c r="A74" s="342"/>
      <c r="B74" s="343"/>
      <c r="C74" s="136"/>
      <c r="D74" s="136"/>
      <c r="E74" s="136"/>
      <c r="F74" s="136"/>
      <c r="G74" s="136"/>
      <c r="H74" s="136"/>
      <c r="I74" s="136"/>
      <c r="J74" s="406"/>
      <c r="K74" s="136"/>
      <c r="L74" s="136"/>
      <c r="M74" s="136"/>
      <c r="N74" s="136"/>
      <c r="O74" s="136"/>
      <c r="P74" s="136"/>
      <c r="Q74" s="406"/>
      <c r="R74" s="406"/>
      <c r="S74" s="406"/>
      <c r="T74" s="406"/>
      <c r="U74" s="136"/>
      <c r="V74" s="405"/>
      <c r="Y74" s="478"/>
      <c r="Z74" s="478"/>
      <c r="AA74" s="478"/>
      <c r="AB74" s="478"/>
      <c r="AC74" s="478"/>
      <c r="AD74" s="478"/>
      <c r="AE74" s="478"/>
      <c r="AF74" s="478"/>
      <c r="AG74" s="478"/>
      <c r="AH74" s="478"/>
      <c r="AI74" s="478"/>
      <c r="AJ74" s="478"/>
      <c r="AK74" s="478"/>
      <c r="AL74" s="478"/>
      <c r="AM74" s="478"/>
      <c r="AN74" s="478"/>
      <c r="AO74" s="478"/>
      <c r="AP74" s="478"/>
      <c r="AQ74" s="478"/>
      <c r="AR74" s="478"/>
      <c r="AS74" s="478"/>
      <c r="AT74" s="478"/>
      <c r="AU74" s="478"/>
      <c r="AV74" s="478"/>
      <c r="AW74" s="478"/>
      <c r="AX74" s="478"/>
      <c r="AY74" s="478"/>
      <c r="AZ74" s="478"/>
      <c r="BA74" s="478"/>
      <c r="BB74" s="478"/>
      <c r="BC74" s="478"/>
      <c r="BD74" s="478"/>
      <c r="BE74" s="478"/>
      <c r="BF74" s="478"/>
      <c r="BG74" s="478"/>
      <c r="BH74" s="478"/>
      <c r="BI74" s="478"/>
      <c r="BJ74" s="478"/>
    </row>
    <row r="75" spans="1:62" s="323" customFormat="1" ht="29.4" customHeight="1" x14ac:dyDescent="0.25">
      <c r="A75" s="342"/>
      <c r="B75" s="343"/>
      <c r="C75" s="136"/>
      <c r="D75" s="136"/>
      <c r="E75" s="136"/>
      <c r="F75" s="136"/>
      <c r="G75" s="136"/>
      <c r="H75" s="136"/>
      <c r="I75" s="136"/>
      <c r="J75" s="406"/>
      <c r="K75" s="136"/>
      <c r="L75" s="136"/>
      <c r="M75" s="136"/>
      <c r="N75" s="136"/>
      <c r="O75" s="136"/>
      <c r="P75" s="136"/>
      <c r="Q75" s="406"/>
      <c r="R75" s="406"/>
      <c r="S75" s="406"/>
      <c r="T75" s="406"/>
      <c r="U75" s="136"/>
      <c r="V75" s="405"/>
      <c r="Y75" s="478"/>
      <c r="Z75" s="478"/>
      <c r="AA75" s="478"/>
      <c r="AB75" s="478"/>
      <c r="AC75" s="478"/>
      <c r="AD75" s="478"/>
      <c r="AE75" s="478"/>
      <c r="AF75" s="478"/>
      <c r="AG75" s="478"/>
      <c r="AH75" s="478"/>
      <c r="AI75" s="478"/>
      <c r="AJ75" s="478"/>
      <c r="AK75" s="478"/>
      <c r="AL75" s="478"/>
      <c r="AM75" s="478"/>
      <c r="AN75" s="478"/>
      <c r="AO75" s="478"/>
      <c r="AP75" s="478"/>
      <c r="AQ75" s="478"/>
      <c r="AR75" s="478"/>
      <c r="AS75" s="478"/>
      <c r="AT75" s="478"/>
      <c r="AU75" s="478"/>
      <c r="AV75" s="478"/>
      <c r="AW75" s="478"/>
      <c r="AX75" s="478"/>
      <c r="AY75" s="478"/>
      <c r="AZ75" s="478"/>
      <c r="BA75" s="478"/>
      <c r="BB75" s="478"/>
      <c r="BC75" s="478"/>
      <c r="BD75" s="478"/>
      <c r="BE75" s="478"/>
      <c r="BF75" s="478"/>
      <c r="BG75" s="478"/>
      <c r="BH75" s="478"/>
      <c r="BI75" s="478"/>
      <c r="BJ75" s="478"/>
    </row>
    <row r="76" spans="1:62" s="323" customFormat="1" ht="29.4" customHeight="1" x14ac:dyDescent="0.25">
      <c r="A76" s="342"/>
      <c r="B76" s="343"/>
      <c r="C76" s="136"/>
      <c r="D76" s="136"/>
      <c r="E76" s="136"/>
      <c r="F76" s="136"/>
      <c r="G76" s="136"/>
      <c r="H76" s="136"/>
      <c r="I76" s="136"/>
      <c r="J76" s="406"/>
      <c r="K76" s="136"/>
      <c r="L76" s="136"/>
      <c r="M76" s="136"/>
      <c r="N76" s="136"/>
      <c r="O76" s="136"/>
      <c r="P76" s="136"/>
      <c r="Q76" s="406"/>
      <c r="R76" s="406"/>
      <c r="S76" s="406"/>
      <c r="T76" s="406"/>
      <c r="U76" s="136"/>
      <c r="V76" s="405"/>
      <c r="Y76" s="478"/>
      <c r="Z76" s="478"/>
      <c r="AA76" s="478"/>
      <c r="AB76" s="478"/>
      <c r="AC76" s="478"/>
      <c r="AD76" s="478"/>
      <c r="AE76" s="478"/>
      <c r="AF76" s="478"/>
      <c r="AG76" s="478"/>
      <c r="AH76" s="478"/>
      <c r="AI76" s="478"/>
      <c r="AJ76" s="478"/>
      <c r="AK76" s="478"/>
      <c r="AL76" s="478"/>
      <c r="AM76" s="478"/>
      <c r="AN76" s="478"/>
      <c r="AO76" s="478"/>
      <c r="AP76" s="478"/>
      <c r="AQ76" s="478"/>
      <c r="AR76" s="478"/>
      <c r="AS76" s="478"/>
      <c r="AT76" s="478"/>
      <c r="AU76" s="478"/>
      <c r="AV76" s="478"/>
      <c r="AW76" s="478"/>
      <c r="AX76" s="478"/>
      <c r="AY76" s="478"/>
      <c r="AZ76" s="478"/>
      <c r="BA76" s="478"/>
      <c r="BB76" s="478"/>
      <c r="BC76" s="478"/>
      <c r="BD76" s="478"/>
      <c r="BE76" s="478"/>
      <c r="BF76" s="478"/>
      <c r="BG76" s="478"/>
      <c r="BH76" s="478"/>
      <c r="BI76" s="478"/>
      <c r="BJ76" s="478"/>
    </row>
    <row r="77" spans="1:62" s="351" customFormat="1" ht="29.4" customHeight="1" x14ac:dyDescent="0.25">
      <c r="A77" s="342"/>
      <c r="B77" s="343"/>
      <c r="C77" s="136"/>
      <c r="D77" s="136"/>
      <c r="E77" s="136"/>
      <c r="F77" s="136"/>
      <c r="G77" s="136"/>
      <c r="H77" s="136"/>
      <c r="I77" s="136"/>
      <c r="J77" s="406"/>
      <c r="K77" s="136"/>
      <c r="L77" s="136"/>
      <c r="M77" s="136"/>
      <c r="N77" s="136"/>
      <c r="O77" s="136"/>
      <c r="P77" s="136"/>
      <c r="Q77" s="406"/>
      <c r="R77" s="406"/>
      <c r="S77" s="406"/>
      <c r="T77" s="406"/>
      <c r="U77" s="136"/>
      <c r="V77" s="408"/>
      <c r="Y77" s="483"/>
      <c r="Z77" s="483"/>
      <c r="AA77" s="483"/>
      <c r="AB77" s="483"/>
      <c r="AC77" s="483"/>
      <c r="AD77" s="483"/>
      <c r="AE77" s="483"/>
      <c r="AF77" s="483"/>
      <c r="AG77" s="483"/>
      <c r="AH77" s="483"/>
      <c r="AI77" s="483"/>
      <c r="AJ77" s="483"/>
      <c r="AK77" s="483"/>
      <c r="AL77" s="483"/>
      <c r="AM77" s="483"/>
      <c r="AN77" s="483"/>
      <c r="AO77" s="483"/>
      <c r="AP77" s="483"/>
      <c r="AQ77" s="483"/>
      <c r="AR77" s="483"/>
      <c r="AS77" s="483"/>
      <c r="AT77" s="483"/>
      <c r="AU77" s="483"/>
      <c r="AV77" s="483"/>
      <c r="AW77" s="483"/>
      <c r="AX77" s="483"/>
      <c r="AY77" s="483"/>
      <c r="AZ77" s="483"/>
      <c r="BA77" s="483"/>
      <c r="BB77" s="483"/>
      <c r="BC77" s="483"/>
      <c r="BD77" s="483"/>
      <c r="BE77" s="483"/>
      <c r="BF77" s="483"/>
      <c r="BG77" s="483"/>
      <c r="BH77" s="483"/>
      <c r="BI77" s="483"/>
      <c r="BJ77" s="483"/>
    </row>
    <row r="78" spans="1:62" s="132" customFormat="1" ht="21" customHeight="1" x14ac:dyDescent="0.3">
      <c r="A78" s="342"/>
      <c r="B78" s="343"/>
      <c r="C78" s="136"/>
      <c r="D78" s="136"/>
      <c r="E78" s="136"/>
      <c r="F78" s="136"/>
      <c r="G78" s="136"/>
      <c r="H78" s="136"/>
      <c r="I78" s="136"/>
      <c r="J78" s="406"/>
      <c r="K78" s="136"/>
      <c r="L78" s="136"/>
      <c r="M78" s="136"/>
      <c r="N78" s="136"/>
      <c r="O78" s="136"/>
      <c r="P78" s="136"/>
      <c r="Q78" s="406"/>
      <c r="R78" s="406"/>
      <c r="S78" s="406"/>
      <c r="T78" s="406"/>
      <c r="U78" s="136"/>
      <c r="V78" s="409"/>
      <c r="Y78" s="485"/>
      <c r="Z78" s="485"/>
      <c r="AA78" s="485"/>
      <c r="AB78" s="485"/>
      <c r="AC78" s="485"/>
      <c r="AD78" s="485"/>
      <c r="AE78" s="485"/>
      <c r="AF78" s="485"/>
      <c r="AG78" s="485"/>
      <c r="AH78" s="485"/>
      <c r="AI78" s="485"/>
      <c r="AJ78" s="485"/>
      <c r="AK78" s="485"/>
      <c r="AL78" s="485"/>
      <c r="AM78" s="485"/>
      <c r="AN78" s="485"/>
      <c r="AO78" s="485"/>
      <c r="AP78" s="485"/>
      <c r="AQ78" s="485"/>
      <c r="AR78" s="485"/>
      <c r="AS78" s="485"/>
      <c r="AT78" s="485"/>
      <c r="AU78" s="485"/>
      <c r="AV78" s="485"/>
      <c r="AW78" s="485"/>
      <c r="AX78" s="485"/>
      <c r="AY78" s="485"/>
      <c r="AZ78" s="485"/>
      <c r="BA78" s="485"/>
      <c r="BB78" s="485"/>
      <c r="BC78" s="485"/>
      <c r="BD78" s="485"/>
      <c r="BE78" s="485"/>
      <c r="BF78" s="485"/>
      <c r="BG78" s="485"/>
      <c r="BH78" s="485"/>
      <c r="BI78" s="485"/>
      <c r="BJ78" s="485"/>
    </row>
    <row r="79" spans="1:62" x14ac:dyDescent="0.25">
      <c r="V79" s="407"/>
      <c r="W79" s="1"/>
      <c r="X79" s="1"/>
    </row>
    <row r="82" spans="22:24" x14ac:dyDescent="0.25">
      <c r="V82" s="407"/>
      <c r="W82" s="1"/>
      <c r="X82" s="1"/>
    </row>
    <row r="83" spans="22:24" x14ac:dyDescent="0.25">
      <c r="V83" s="407"/>
      <c r="W83" s="1"/>
      <c r="X83" s="1"/>
    </row>
    <row r="84" spans="22:24" x14ac:dyDescent="0.25">
      <c r="V84" s="407"/>
      <c r="W84" s="1"/>
      <c r="X84" s="1"/>
    </row>
    <row r="85" spans="22:24" x14ac:dyDescent="0.25">
      <c r="V85" s="407"/>
      <c r="W85" s="1"/>
      <c r="X85" s="1"/>
    </row>
    <row r="86" spans="22:24" x14ac:dyDescent="0.25">
      <c r="V86" s="407"/>
      <c r="W86" s="1"/>
      <c r="X86" s="1"/>
    </row>
    <row r="87" spans="22:24" x14ac:dyDescent="0.25">
      <c r="V87" s="407"/>
      <c r="W87" s="1"/>
      <c r="X87" s="1"/>
    </row>
  </sheetData>
  <mergeCells count="21">
    <mergeCell ref="Q7:R7"/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A69:B69"/>
    <mergeCell ref="I7:J7"/>
    <mergeCell ref="K7:L7"/>
    <mergeCell ref="M7:N7"/>
    <mergeCell ref="O7:P7"/>
    <mergeCell ref="A66:B66"/>
    <mergeCell ref="A39:B39"/>
    <mergeCell ref="A67:B67"/>
    <mergeCell ref="A40:B40"/>
  </mergeCells>
  <printOptions horizontalCentered="1"/>
  <pageMargins left="0.39370078740157483" right="0.39370078740157483" top="0.70866141732283472" bottom="0.70866141732283472" header="0.31496062992125984" footer="0.31496062992125984"/>
  <pageSetup paperSize="9" scale="61" fitToHeight="2" orientation="landscape" r:id="rId1"/>
  <headerFooter alignWithMargins="0"/>
  <rowBreaks count="1" manualBreakCount="1">
    <brk id="35" max="21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BN89"/>
  <sheetViews>
    <sheetView view="pageBreakPreview" zoomScale="68" zoomScaleNormal="74" zoomScaleSheetLayoutView="68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24.6640625" style="343" customWidth="1"/>
    <col min="3" max="20" width="9.6640625" style="136" customWidth="1"/>
    <col min="21" max="22" width="10.33203125" style="136" customWidth="1"/>
    <col min="23" max="23" width="26.33203125" style="136" customWidth="1"/>
    <col min="24" max="24" width="9.6640625" style="136" customWidth="1"/>
    <col min="25" max="45" width="26.33203125" style="15" customWidth="1"/>
    <col min="46" max="46" width="39.33203125" style="15" customWidth="1"/>
    <col min="47" max="63" width="26.33203125" style="15" customWidth="1"/>
    <col min="64" max="66" width="26.33203125" style="15"/>
    <col min="67" max="16384" width="26.33203125" style="1"/>
  </cols>
  <sheetData>
    <row r="1" spans="1:66" s="380" customFormat="1" ht="60" customHeight="1" x14ac:dyDescent="0.25">
      <c r="A1" s="822" t="str">
        <f>"Indeling van de werknemers op "&amp;Feuil1!A7&amp;" "&amp;Feuil1!A8&amp;" naar plaats van tewerkstelling en naar dimensieklasse van de vestigingseenheden"</f>
        <v>Indeling van de werknemers op 31 december 2023 naar plaats van tewerkstelling en naar dimensieklasse van de vestigingseenheden</v>
      </c>
      <c r="B1" s="822"/>
      <c r="C1" s="822"/>
      <c r="D1" s="822"/>
      <c r="E1" s="822"/>
      <c r="F1" s="822"/>
      <c r="G1" s="822"/>
      <c r="H1" s="822"/>
      <c r="I1" s="822"/>
      <c r="J1" s="822"/>
      <c r="K1" s="822"/>
      <c r="L1" s="822"/>
      <c r="M1" s="822"/>
      <c r="N1" s="822"/>
      <c r="O1" s="822"/>
      <c r="P1" s="822"/>
      <c r="Q1" s="822"/>
      <c r="R1" s="822"/>
      <c r="S1" s="822"/>
      <c r="T1" s="822"/>
      <c r="U1" s="822"/>
      <c r="V1" s="822"/>
      <c r="W1" s="379"/>
      <c r="X1" s="513"/>
      <c r="Y1" s="513"/>
      <c r="Z1" s="513"/>
      <c r="AA1" s="513"/>
      <c r="AB1" s="513"/>
      <c r="AC1" s="513"/>
      <c r="AD1" s="513"/>
      <c r="AE1" s="513"/>
      <c r="AF1" s="514"/>
      <c r="AG1" s="514"/>
      <c r="AH1" s="514"/>
      <c r="AI1" s="514"/>
      <c r="AJ1" s="514"/>
      <c r="AK1" s="514"/>
      <c r="AL1" s="514"/>
      <c r="AM1" s="514"/>
      <c r="AN1" s="514"/>
      <c r="AO1" s="514"/>
      <c r="AP1" s="514"/>
      <c r="AQ1" s="514"/>
      <c r="AR1" s="514"/>
      <c r="AS1" s="514"/>
      <c r="AT1" s="514"/>
      <c r="AU1" s="514"/>
      <c r="AV1" s="514"/>
      <c r="AW1" s="514"/>
      <c r="AX1" s="514"/>
      <c r="AY1" s="514"/>
      <c r="AZ1" s="514"/>
      <c r="BA1" s="514"/>
      <c r="BB1" s="514"/>
      <c r="BC1" s="514"/>
      <c r="BD1" s="514"/>
      <c r="BE1" s="514"/>
      <c r="BF1" s="514"/>
      <c r="BG1" s="514"/>
      <c r="BH1" s="514"/>
      <c r="BI1" s="514"/>
      <c r="BJ1" s="514"/>
      <c r="BK1" s="514"/>
      <c r="BL1" s="514"/>
      <c r="BM1" s="514"/>
      <c r="BN1" s="514"/>
    </row>
    <row r="2" spans="1:66" s="345" customFormat="1" ht="21.9" customHeight="1" x14ac:dyDescent="0.25">
      <c r="A2" s="838" t="s">
        <v>27</v>
      </c>
      <c r="B2" s="839"/>
      <c r="C2" s="839"/>
      <c r="D2" s="839"/>
      <c r="E2" s="839"/>
      <c r="F2" s="839"/>
      <c r="G2" s="839"/>
      <c r="H2" s="839"/>
      <c r="I2" s="839"/>
      <c r="J2" s="839"/>
      <c r="K2" s="839"/>
      <c r="L2" s="839"/>
      <c r="M2" s="839"/>
      <c r="N2" s="839"/>
      <c r="O2" s="839"/>
      <c r="P2" s="839"/>
      <c r="Q2" s="839"/>
      <c r="R2" s="839"/>
      <c r="S2" s="839"/>
      <c r="T2" s="839"/>
      <c r="U2" s="839"/>
      <c r="V2" s="840"/>
      <c r="X2" s="475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  <c r="AJ2" s="475"/>
      <c r="AK2" s="475"/>
      <c r="AL2" s="475"/>
      <c r="AM2" s="475"/>
      <c r="AN2" s="475"/>
      <c r="AO2" s="475"/>
      <c r="AP2" s="475"/>
      <c r="AQ2" s="475"/>
      <c r="AR2" s="475"/>
      <c r="AS2" s="475"/>
      <c r="AT2" s="475"/>
      <c r="AU2" s="475"/>
      <c r="AV2" s="475"/>
      <c r="AW2" s="475"/>
      <c r="AX2" s="475"/>
      <c r="AY2" s="475"/>
      <c r="AZ2" s="475"/>
      <c r="BA2" s="475"/>
      <c r="BB2" s="475"/>
      <c r="BC2" s="475"/>
      <c r="BD2" s="475"/>
      <c r="BE2" s="475"/>
      <c r="BF2" s="475"/>
      <c r="BG2" s="475"/>
      <c r="BH2" s="475"/>
      <c r="BI2" s="475"/>
      <c r="BJ2" s="475"/>
      <c r="BK2" s="475"/>
      <c r="BL2" s="475"/>
      <c r="BM2" s="475"/>
      <c r="BN2" s="475"/>
    </row>
    <row r="3" spans="1:66" s="345" customFormat="1" ht="21.9" customHeight="1" x14ac:dyDescent="0.3">
      <c r="A3" s="841" t="s">
        <v>245</v>
      </c>
      <c r="B3" s="842"/>
      <c r="C3" s="842"/>
      <c r="D3" s="842"/>
      <c r="E3" s="842"/>
      <c r="F3" s="842"/>
      <c r="G3" s="842"/>
      <c r="H3" s="842"/>
      <c r="I3" s="842"/>
      <c r="J3" s="842"/>
      <c r="K3" s="842"/>
      <c r="L3" s="842"/>
      <c r="M3" s="842"/>
      <c r="N3" s="842"/>
      <c r="O3" s="842"/>
      <c r="P3" s="842"/>
      <c r="Q3" s="842"/>
      <c r="R3" s="842"/>
      <c r="S3" s="842"/>
      <c r="T3" s="842"/>
      <c r="U3" s="842"/>
      <c r="V3" s="823"/>
      <c r="X3" s="475"/>
      <c r="Y3" s="475"/>
      <c r="Z3" s="475"/>
      <c r="AA3" s="475"/>
      <c r="AB3" s="475"/>
      <c r="AC3" s="475"/>
      <c r="AD3" s="475"/>
      <c r="AE3" s="475"/>
      <c r="AF3" s="475"/>
      <c r="AG3" s="475"/>
      <c r="AH3" s="475"/>
      <c r="AI3" s="475"/>
      <c r="AJ3" s="475"/>
      <c r="AK3" s="475"/>
      <c r="AL3" s="475"/>
      <c r="AM3" s="475"/>
      <c r="AN3" s="475"/>
      <c r="AO3" s="475"/>
      <c r="AP3" s="475"/>
      <c r="AQ3" s="475"/>
      <c r="AR3" s="475"/>
      <c r="AS3" s="475"/>
      <c r="AT3" s="475"/>
      <c r="AU3" s="475"/>
      <c r="AV3" s="475"/>
      <c r="AW3" s="475"/>
      <c r="AX3" s="475"/>
      <c r="AY3" s="475"/>
      <c r="AZ3" s="475"/>
      <c r="BA3" s="475"/>
      <c r="BB3" s="475"/>
      <c r="BC3" s="475"/>
      <c r="BD3" s="475"/>
      <c r="BE3" s="475"/>
      <c r="BF3" s="475"/>
      <c r="BG3" s="475"/>
      <c r="BH3" s="475"/>
      <c r="BI3" s="475"/>
      <c r="BJ3" s="475"/>
      <c r="BK3" s="475"/>
      <c r="BL3" s="475"/>
      <c r="BM3" s="475"/>
      <c r="BN3" s="475"/>
    </row>
    <row r="4" spans="1:66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  <c r="BK4" s="476"/>
      <c r="BL4" s="476"/>
      <c r="BM4" s="476"/>
      <c r="BN4" s="476"/>
    </row>
    <row r="5" spans="1:66" s="313" customFormat="1" ht="18.899999999999999" customHeight="1" thickBot="1" x14ac:dyDescent="0.35">
      <c r="A5" s="824" t="s">
        <v>255</v>
      </c>
      <c r="B5" s="825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X5" s="476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  <c r="BK5" s="476"/>
      <c r="BL5" s="476"/>
      <c r="BM5" s="476"/>
      <c r="BN5" s="476"/>
    </row>
    <row r="6" spans="1:66" s="313" customFormat="1" ht="24.9" customHeight="1" x14ac:dyDescent="0.3">
      <c r="A6" s="826" t="s">
        <v>51</v>
      </c>
      <c r="B6" s="827"/>
      <c r="C6" s="808" t="s">
        <v>243</v>
      </c>
      <c r="D6" s="832"/>
      <c r="E6" s="682"/>
      <c r="F6" s="682"/>
      <c r="G6" s="682"/>
      <c r="H6" s="682"/>
      <c r="I6" s="682"/>
      <c r="J6" s="682"/>
      <c r="K6" s="682"/>
      <c r="L6" s="682"/>
      <c r="M6" s="682"/>
      <c r="N6" s="682"/>
      <c r="O6" s="682"/>
      <c r="P6" s="682"/>
      <c r="Q6" s="682"/>
      <c r="R6" s="682"/>
      <c r="S6" s="682"/>
      <c r="T6" s="809"/>
      <c r="U6" s="833" t="s">
        <v>9</v>
      </c>
      <c r="V6" s="834"/>
      <c r="X6" s="476"/>
      <c r="Y6" s="476"/>
      <c r="Z6" s="476"/>
      <c r="AA6" s="476"/>
      <c r="AB6" s="476"/>
      <c r="AC6" s="476"/>
      <c r="AD6" s="476"/>
      <c r="AE6" s="476"/>
      <c r="AF6" s="476"/>
      <c r="AG6" s="476"/>
      <c r="AH6" s="476"/>
      <c r="AI6" s="476"/>
      <c r="AJ6" s="476"/>
      <c r="AK6" s="476"/>
      <c r="AL6" s="476"/>
      <c r="AM6" s="476"/>
      <c r="AN6" s="476"/>
      <c r="AO6" s="476"/>
      <c r="AP6" s="476"/>
      <c r="AQ6" s="476"/>
      <c r="AR6" s="476"/>
      <c r="AS6" s="476"/>
      <c r="AT6" s="476"/>
      <c r="AU6" s="476"/>
      <c r="AV6" s="476"/>
      <c r="AW6" s="476"/>
      <c r="AX6" s="476"/>
      <c r="AY6" s="476"/>
      <c r="AZ6" s="476"/>
      <c r="BA6" s="476"/>
      <c r="BB6" s="476"/>
      <c r="BC6" s="476"/>
      <c r="BD6" s="476"/>
      <c r="BE6" s="476"/>
      <c r="BF6" s="476"/>
      <c r="BG6" s="476"/>
      <c r="BH6" s="476"/>
      <c r="BI6" s="476"/>
      <c r="BJ6" s="476"/>
      <c r="BK6" s="476"/>
      <c r="BL6" s="476"/>
      <c r="BM6" s="476"/>
      <c r="BN6" s="476"/>
    </row>
    <row r="7" spans="1:66" ht="50.25" customHeight="1" x14ac:dyDescent="0.25">
      <c r="A7" s="828"/>
      <c r="B7" s="829"/>
      <c r="C7" s="816" t="s">
        <v>18</v>
      </c>
      <c r="D7" s="817"/>
      <c r="E7" s="816" t="s">
        <v>234</v>
      </c>
      <c r="F7" s="817"/>
      <c r="G7" s="816" t="s">
        <v>235</v>
      </c>
      <c r="H7" s="817"/>
      <c r="I7" s="816" t="s">
        <v>236</v>
      </c>
      <c r="J7" s="817"/>
      <c r="K7" s="816" t="s">
        <v>237</v>
      </c>
      <c r="L7" s="817"/>
      <c r="M7" s="816" t="s">
        <v>238</v>
      </c>
      <c r="N7" s="817"/>
      <c r="O7" s="816" t="s">
        <v>239</v>
      </c>
      <c r="P7" s="817"/>
      <c r="Q7" s="816" t="s">
        <v>240</v>
      </c>
      <c r="R7" s="817"/>
      <c r="S7" s="816" t="s">
        <v>241</v>
      </c>
      <c r="T7" s="837"/>
      <c r="U7" s="835"/>
      <c r="V7" s="836"/>
      <c r="W7" s="1"/>
      <c r="X7" s="15"/>
    </row>
    <row r="8" spans="1:66" ht="39.9" customHeight="1" x14ac:dyDescent="0.25">
      <c r="A8" s="830"/>
      <c r="B8" s="831"/>
      <c r="C8" s="384" t="s">
        <v>7</v>
      </c>
      <c r="D8" s="385" t="s">
        <v>8</v>
      </c>
      <c r="E8" s="384" t="s">
        <v>7</v>
      </c>
      <c r="F8" s="385" t="s">
        <v>8</v>
      </c>
      <c r="G8" s="384" t="s">
        <v>7</v>
      </c>
      <c r="H8" s="385" t="s">
        <v>8</v>
      </c>
      <c r="I8" s="384" t="s">
        <v>7</v>
      </c>
      <c r="J8" s="385" t="s">
        <v>8</v>
      </c>
      <c r="K8" s="384" t="s">
        <v>7</v>
      </c>
      <c r="L8" s="385" t="s">
        <v>8</v>
      </c>
      <c r="M8" s="384" t="s">
        <v>7</v>
      </c>
      <c r="N8" s="385" t="s">
        <v>8</v>
      </c>
      <c r="O8" s="384" t="s">
        <v>7</v>
      </c>
      <c r="P8" s="385" t="s">
        <v>8</v>
      </c>
      <c r="Q8" s="384" t="s">
        <v>7</v>
      </c>
      <c r="R8" s="385" t="s">
        <v>8</v>
      </c>
      <c r="S8" s="384" t="s">
        <v>7</v>
      </c>
      <c r="T8" s="387" t="s">
        <v>8</v>
      </c>
      <c r="U8" s="384" t="s">
        <v>7</v>
      </c>
      <c r="V8" s="410" t="s">
        <v>8</v>
      </c>
      <c r="W8" s="1"/>
      <c r="X8" s="15"/>
    </row>
    <row r="9" spans="1:66" s="323" customFormat="1" ht="33" customHeight="1" x14ac:dyDescent="0.35">
      <c r="A9" s="232" t="s">
        <v>215</v>
      </c>
      <c r="B9" s="389"/>
      <c r="C9" s="657">
        <f t="shared" ref="C9:T9" si="0">C10</f>
        <v>8616</v>
      </c>
      <c r="D9" s="657">
        <f t="shared" si="0"/>
        <v>4118</v>
      </c>
      <c r="E9" s="657">
        <f t="shared" si="0"/>
        <v>7649</v>
      </c>
      <c r="F9" s="657">
        <f t="shared" si="0"/>
        <v>2755</v>
      </c>
      <c r="G9" s="657">
        <f t="shared" si="0"/>
        <v>7908</v>
      </c>
      <c r="H9" s="657">
        <f t="shared" si="0"/>
        <v>2984</v>
      </c>
      <c r="I9" s="657">
        <f t="shared" si="0"/>
        <v>9225</v>
      </c>
      <c r="J9" s="657">
        <f t="shared" si="0"/>
        <v>5241</v>
      </c>
      <c r="K9" s="657">
        <f t="shared" si="0"/>
        <v>5376</v>
      </c>
      <c r="L9" s="657">
        <f t="shared" si="0"/>
        <v>6497</v>
      </c>
      <c r="M9" s="657">
        <f t="shared" si="0"/>
        <v>4398</v>
      </c>
      <c r="N9" s="657">
        <f t="shared" si="0"/>
        <v>6483</v>
      </c>
      <c r="O9" s="657">
        <f t="shared" si="0"/>
        <v>4937</v>
      </c>
      <c r="P9" s="657">
        <f t="shared" si="0"/>
        <v>9346</v>
      </c>
      <c r="Q9" s="657">
        <f t="shared" si="0"/>
        <v>2657</v>
      </c>
      <c r="R9" s="657">
        <f t="shared" si="0"/>
        <v>4403</v>
      </c>
      <c r="S9" s="657">
        <f t="shared" si="0"/>
        <v>8477</v>
      </c>
      <c r="T9" s="657">
        <f t="shared" si="0"/>
        <v>3285</v>
      </c>
      <c r="U9" s="657">
        <f t="shared" ref="U9:V41" si="1">C9+E9+G9+I9+K9+M9+O9+Q9+S9</f>
        <v>59243</v>
      </c>
      <c r="V9" s="658">
        <f t="shared" si="1"/>
        <v>45112</v>
      </c>
      <c r="W9" s="324"/>
      <c r="X9" s="478"/>
      <c r="Y9" s="478"/>
      <c r="Z9" s="478"/>
      <c r="AA9" s="478"/>
      <c r="AB9" s="478"/>
      <c r="AC9" s="478"/>
      <c r="AD9" s="478"/>
      <c r="AE9" s="478"/>
      <c r="AF9" s="478"/>
      <c r="AG9" s="478"/>
      <c r="AH9" s="478"/>
      <c r="AI9" s="478"/>
      <c r="AJ9" s="478"/>
      <c r="AK9" s="478"/>
      <c r="AL9" s="478"/>
      <c r="AM9" s="478"/>
      <c r="AN9" s="478"/>
      <c r="AO9" s="478"/>
      <c r="AP9" s="478"/>
      <c r="AQ9" s="478"/>
      <c r="AR9" s="478"/>
      <c r="AS9" s="478"/>
      <c r="AT9" s="478"/>
      <c r="AU9" s="478"/>
      <c r="AV9" s="478"/>
      <c r="AW9" s="478"/>
      <c r="AX9" s="478"/>
      <c r="AY9" s="478"/>
      <c r="AZ9" s="478"/>
      <c r="BA9" s="478"/>
      <c r="BB9" s="478"/>
      <c r="BC9" s="478"/>
      <c r="BD9" s="478"/>
      <c r="BE9" s="478"/>
      <c r="BF9" s="478"/>
      <c r="BG9" s="478"/>
      <c r="BH9" s="478"/>
      <c r="BI9" s="478"/>
      <c r="BJ9" s="478"/>
      <c r="BK9" s="478"/>
      <c r="BL9" s="478"/>
      <c r="BM9" s="478"/>
      <c r="BN9" s="478"/>
    </row>
    <row r="10" spans="1:66" s="2" customFormat="1" ht="18" customHeight="1" x14ac:dyDescent="0.35">
      <c r="A10" s="390"/>
      <c r="B10" s="361" t="s">
        <v>54</v>
      </c>
      <c r="C10" s="659">
        <v>8616</v>
      </c>
      <c r="D10" s="660">
        <v>4118</v>
      </c>
      <c r="E10" s="660">
        <v>7649</v>
      </c>
      <c r="F10" s="660">
        <v>2755</v>
      </c>
      <c r="G10" s="660">
        <v>7908</v>
      </c>
      <c r="H10" s="660">
        <v>2984</v>
      </c>
      <c r="I10" s="660">
        <v>9225</v>
      </c>
      <c r="J10" s="660">
        <v>5241</v>
      </c>
      <c r="K10" s="660">
        <v>5376</v>
      </c>
      <c r="L10" s="660">
        <v>6497</v>
      </c>
      <c r="M10" s="660">
        <v>4398</v>
      </c>
      <c r="N10" s="660">
        <v>6483</v>
      </c>
      <c r="O10" s="660">
        <v>4937</v>
      </c>
      <c r="P10" s="660">
        <v>9346</v>
      </c>
      <c r="Q10" s="660">
        <v>2657</v>
      </c>
      <c r="R10" s="660">
        <v>4403</v>
      </c>
      <c r="S10" s="660">
        <v>8477</v>
      </c>
      <c r="T10" s="660">
        <v>3285</v>
      </c>
      <c r="U10" s="659">
        <f t="shared" si="1"/>
        <v>59243</v>
      </c>
      <c r="V10" s="661">
        <f t="shared" si="1"/>
        <v>45112</v>
      </c>
      <c r="X10" s="361"/>
      <c r="Y10" s="505"/>
      <c r="Z10" s="506"/>
      <c r="AA10" s="506"/>
      <c r="AB10" s="506"/>
      <c r="AC10" s="506"/>
      <c r="AD10" s="506"/>
      <c r="AE10" s="506"/>
      <c r="AF10" s="506"/>
      <c r="AG10" s="506"/>
      <c r="AH10" s="506"/>
      <c r="AI10" s="506"/>
      <c r="AJ10" s="506"/>
      <c r="AK10" s="506"/>
      <c r="AL10" s="506"/>
      <c r="AM10" s="506"/>
      <c r="AN10" s="506"/>
      <c r="AO10" s="506"/>
      <c r="AP10" s="506"/>
      <c r="AQ10" s="506"/>
      <c r="AR10" s="473"/>
      <c r="AS10" s="505"/>
      <c r="AT10" s="473"/>
      <c r="AU10" s="473"/>
      <c r="AV10" s="473"/>
      <c r="AW10" s="473"/>
      <c r="AX10" s="473"/>
      <c r="AY10" s="473"/>
      <c r="AZ10" s="473"/>
      <c r="BA10" s="473"/>
      <c r="BB10" s="473"/>
      <c r="BC10" s="473"/>
      <c r="BD10" s="473"/>
      <c r="BE10" s="473"/>
      <c r="BF10" s="473"/>
      <c r="BG10" s="473"/>
      <c r="BH10" s="473"/>
      <c r="BI10" s="473"/>
      <c r="BJ10" s="473"/>
      <c r="BK10" s="473"/>
      <c r="BL10" s="473"/>
      <c r="BM10" s="473"/>
      <c r="BN10" s="473"/>
    </row>
    <row r="11" spans="1:66" s="2" customFormat="1" ht="33" customHeight="1" x14ac:dyDescent="0.35">
      <c r="A11" s="232" t="s">
        <v>55</v>
      </c>
      <c r="B11" s="391"/>
      <c r="C11" s="662">
        <f>C12+C16+C19+C23+C30+C39</f>
        <v>53578</v>
      </c>
      <c r="D11" s="662">
        <f t="shared" ref="D11:V11" si="2">D12+D16+D19+D23+D30+D39</f>
        <v>21685</v>
      </c>
      <c r="E11" s="662">
        <f t="shared" si="2"/>
        <v>53273</v>
      </c>
      <c r="F11" s="662">
        <f t="shared" si="2"/>
        <v>18089</v>
      </c>
      <c r="G11" s="662">
        <f t="shared" si="2"/>
        <v>66802</v>
      </c>
      <c r="H11" s="662">
        <f t="shared" si="2"/>
        <v>19685</v>
      </c>
      <c r="I11" s="662">
        <f t="shared" si="2"/>
        <v>99710</v>
      </c>
      <c r="J11" s="662">
        <f t="shared" si="2"/>
        <v>33741</v>
      </c>
      <c r="K11" s="662">
        <f t="shared" si="2"/>
        <v>70069</v>
      </c>
      <c r="L11" s="662">
        <f t="shared" si="2"/>
        <v>42404</v>
      </c>
      <c r="M11" s="662">
        <f t="shared" si="2"/>
        <v>66098</v>
      </c>
      <c r="N11" s="662">
        <f t="shared" si="2"/>
        <v>44314</v>
      </c>
      <c r="O11" s="662">
        <f t="shared" si="2"/>
        <v>73537</v>
      </c>
      <c r="P11" s="662">
        <f t="shared" si="2"/>
        <v>37070</v>
      </c>
      <c r="Q11" s="662">
        <f t="shared" si="2"/>
        <v>37275</v>
      </c>
      <c r="R11" s="662">
        <f t="shared" si="2"/>
        <v>29173</v>
      </c>
      <c r="S11" s="662">
        <f t="shared" si="2"/>
        <v>50871</v>
      </c>
      <c r="T11" s="662">
        <f t="shared" si="2"/>
        <v>21354</v>
      </c>
      <c r="U11" s="662">
        <f t="shared" si="2"/>
        <v>571213</v>
      </c>
      <c r="V11" s="663">
        <f t="shared" si="2"/>
        <v>267515</v>
      </c>
      <c r="X11" s="363"/>
      <c r="Y11" s="505"/>
      <c r="Z11" s="506"/>
      <c r="AA11" s="506"/>
      <c r="AB11" s="506"/>
      <c r="AC11" s="506"/>
      <c r="AD11" s="506"/>
      <c r="AE11" s="506"/>
      <c r="AF11" s="506"/>
      <c r="AG11" s="506"/>
      <c r="AH11" s="506"/>
      <c r="AI11" s="506"/>
      <c r="AJ11" s="506"/>
      <c r="AK11" s="506"/>
      <c r="AL11" s="506"/>
      <c r="AM11" s="506"/>
      <c r="AN11" s="506"/>
      <c r="AO11" s="506"/>
      <c r="AP11" s="506"/>
      <c r="AQ11" s="506"/>
      <c r="AR11" s="473"/>
      <c r="AS11" s="505"/>
      <c r="AT11" s="473"/>
      <c r="AU11" s="473"/>
      <c r="AV11" s="473"/>
      <c r="AW11" s="473"/>
      <c r="AX11" s="473"/>
      <c r="AY11" s="473"/>
      <c r="AZ11" s="473"/>
      <c r="BA11" s="473"/>
      <c r="BB11" s="473"/>
      <c r="BC11" s="473"/>
      <c r="BD11" s="473"/>
      <c r="BE11" s="473"/>
      <c r="BF11" s="473"/>
      <c r="BG11" s="473"/>
      <c r="BH11" s="473"/>
      <c r="BI11" s="473"/>
      <c r="BJ11" s="473"/>
      <c r="BK11" s="473"/>
      <c r="BL11" s="473"/>
      <c r="BM11" s="473"/>
      <c r="BN11" s="473"/>
    </row>
    <row r="12" spans="1:66" s="323" customFormat="1" ht="24" customHeight="1" x14ac:dyDescent="0.35">
      <c r="A12" s="239" t="s">
        <v>56</v>
      </c>
      <c r="B12" s="392"/>
      <c r="C12" s="617">
        <f t="shared" ref="C12:T12" si="3">SUM(C13:C15)</f>
        <v>13571</v>
      </c>
      <c r="D12" s="617">
        <f t="shared" si="3"/>
        <v>6082</v>
      </c>
      <c r="E12" s="617">
        <f t="shared" si="3"/>
        <v>14264</v>
      </c>
      <c r="F12" s="617">
        <f t="shared" si="3"/>
        <v>5159</v>
      </c>
      <c r="G12" s="617">
        <f t="shared" si="3"/>
        <v>18579</v>
      </c>
      <c r="H12" s="617">
        <f t="shared" si="3"/>
        <v>5753</v>
      </c>
      <c r="I12" s="617">
        <f t="shared" si="3"/>
        <v>27409</v>
      </c>
      <c r="J12" s="617">
        <f t="shared" si="3"/>
        <v>8492</v>
      </c>
      <c r="K12" s="617">
        <f t="shared" si="3"/>
        <v>19358</v>
      </c>
      <c r="L12" s="617">
        <f t="shared" si="3"/>
        <v>11443</v>
      </c>
      <c r="M12" s="617">
        <f t="shared" si="3"/>
        <v>18853</v>
      </c>
      <c r="N12" s="617">
        <f t="shared" si="3"/>
        <v>13125</v>
      </c>
      <c r="O12" s="617">
        <f t="shared" si="3"/>
        <v>20690</v>
      </c>
      <c r="P12" s="617">
        <f t="shared" si="3"/>
        <v>11648</v>
      </c>
      <c r="Q12" s="617">
        <f t="shared" si="3"/>
        <v>9827</v>
      </c>
      <c r="R12" s="617">
        <f t="shared" si="3"/>
        <v>7502</v>
      </c>
      <c r="S12" s="617">
        <f t="shared" si="3"/>
        <v>23278</v>
      </c>
      <c r="T12" s="617">
        <f t="shared" si="3"/>
        <v>5918</v>
      </c>
      <c r="U12" s="617">
        <f t="shared" si="1"/>
        <v>165829</v>
      </c>
      <c r="V12" s="664">
        <f t="shared" si="1"/>
        <v>75122</v>
      </c>
      <c r="X12" s="367"/>
      <c r="Y12" s="505"/>
      <c r="Z12" s="506"/>
      <c r="AA12" s="506"/>
      <c r="AB12" s="506"/>
      <c r="AC12" s="506"/>
      <c r="AD12" s="506"/>
      <c r="AE12" s="506"/>
      <c r="AF12" s="506"/>
      <c r="AG12" s="506"/>
      <c r="AH12" s="506"/>
      <c r="AI12" s="506"/>
      <c r="AJ12" s="506"/>
      <c r="AK12" s="506"/>
      <c r="AL12" s="506"/>
      <c r="AM12" s="506"/>
      <c r="AN12" s="506"/>
      <c r="AO12" s="506"/>
      <c r="AP12" s="506"/>
      <c r="AQ12" s="506"/>
      <c r="AR12" s="473"/>
      <c r="AS12" s="505"/>
      <c r="AT12" s="473"/>
      <c r="AU12" s="473"/>
      <c r="AV12" s="473"/>
      <c r="AW12" s="473"/>
      <c r="AX12" s="473"/>
      <c r="AY12" s="473"/>
      <c r="AZ12" s="473"/>
      <c r="BA12" s="473"/>
      <c r="BB12" s="473"/>
      <c r="BC12" s="473"/>
      <c r="BD12" s="473"/>
      <c r="BE12" s="473"/>
      <c r="BF12" s="473"/>
      <c r="BG12" s="473"/>
      <c r="BH12" s="473"/>
      <c r="BI12" s="473"/>
      <c r="BJ12" s="473"/>
      <c r="BK12" s="473"/>
      <c r="BL12" s="478"/>
      <c r="BM12" s="478"/>
      <c r="BN12" s="478"/>
    </row>
    <row r="13" spans="1:66" s="323" customFormat="1" ht="18" customHeight="1" x14ac:dyDescent="0.35">
      <c r="A13" s="393"/>
      <c r="B13" s="361" t="s">
        <v>56</v>
      </c>
      <c r="C13" s="659">
        <v>7105</v>
      </c>
      <c r="D13" s="660">
        <v>3446</v>
      </c>
      <c r="E13" s="660">
        <v>7501</v>
      </c>
      <c r="F13" s="660">
        <v>2788</v>
      </c>
      <c r="G13" s="660">
        <v>9702</v>
      </c>
      <c r="H13" s="660">
        <v>3180</v>
      </c>
      <c r="I13" s="660">
        <v>13827</v>
      </c>
      <c r="J13" s="660">
        <v>4458</v>
      </c>
      <c r="K13" s="660">
        <v>9511</v>
      </c>
      <c r="L13" s="660">
        <v>5462</v>
      </c>
      <c r="M13" s="660">
        <v>8322</v>
      </c>
      <c r="N13" s="660">
        <v>6654</v>
      </c>
      <c r="O13" s="660">
        <v>9864</v>
      </c>
      <c r="P13" s="660">
        <v>5785</v>
      </c>
      <c r="Q13" s="660">
        <v>5092</v>
      </c>
      <c r="R13" s="660">
        <v>4584</v>
      </c>
      <c r="S13" s="660">
        <v>16885</v>
      </c>
      <c r="T13" s="660">
        <v>3510</v>
      </c>
      <c r="U13" s="659">
        <f t="shared" si="1"/>
        <v>87809</v>
      </c>
      <c r="V13" s="661">
        <f t="shared" si="1"/>
        <v>39867</v>
      </c>
      <c r="X13" s="361"/>
      <c r="Y13" s="505"/>
      <c r="Z13" s="506"/>
      <c r="AA13" s="506"/>
      <c r="AB13" s="506"/>
      <c r="AC13" s="506"/>
      <c r="AD13" s="506"/>
      <c r="AE13" s="506"/>
      <c r="AF13" s="506"/>
      <c r="AG13" s="506"/>
      <c r="AH13" s="506"/>
      <c r="AI13" s="506"/>
      <c r="AJ13" s="506"/>
      <c r="AK13" s="506"/>
      <c r="AL13" s="506"/>
      <c r="AM13" s="506"/>
      <c r="AN13" s="506"/>
      <c r="AO13" s="506"/>
      <c r="AP13" s="506"/>
      <c r="AQ13" s="506"/>
      <c r="AR13" s="478"/>
      <c r="AS13" s="505"/>
      <c r="AT13" s="473"/>
      <c r="AU13" s="473"/>
      <c r="AV13" s="473"/>
      <c r="AW13" s="473"/>
      <c r="AX13" s="473"/>
      <c r="AY13" s="473"/>
      <c r="AZ13" s="473"/>
      <c r="BA13" s="473"/>
      <c r="BB13" s="473"/>
      <c r="BC13" s="473"/>
      <c r="BD13" s="473"/>
      <c r="BE13" s="473"/>
      <c r="BF13" s="473"/>
      <c r="BG13" s="473"/>
      <c r="BH13" s="473"/>
      <c r="BI13" s="473"/>
      <c r="BJ13" s="473"/>
      <c r="BK13" s="473"/>
      <c r="BL13" s="478"/>
      <c r="BM13" s="478"/>
      <c r="BN13" s="478"/>
    </row>
    <row r="14" spans="1:66" s="2" customFormat="1" ht="18" customHeight="1" x14ac:dyDescent="0.35">
      <c r="A14" s="390"/>
      <c r="B14" s="361" t="s">
        <v>57</v>
      </c>
      <c r="C14" s="659">
        <v>2681</v>
      </c>
      <c r="D14" s="660">
        <v>1085</v>
      </c>
      <c r="E14" s="660">
        <v>2685</v>
      </c>
      <c r="F14" s="660">
        <v>886</v>
      </c>
      <c r="G14" s="660">
        <v>3694</v>
      </c>
      <c r="H14" s="660">
        <v>1124</v>
      </c>
      <c r="I14" s="660">
        <v>5414</v>
      </c>
      <c r="J14" s="660">
        <v>1900</v>
      </c>
      <c r="K14" s="660">
        <v>3452</v>
      </c>
      <c r="L14" s="660">
        <v>2713</v>
      </c>
      <c r="M14" s="660">
        <v>4050</v>
      </c>
      <c r="N14" s="660">
        <v>1855</v>
      </c>
      <c r="O14" s="660">
        <v>4073</v>
      </c>
      <c r="P14" s="660">
        <v>2152</v>
      </c>
      <c r="Q14" s="660">
        <v>3197</v>
      </c>
      <c r="R14" s="660">
        <v>1142</v>
      </c>
      <c r="S14" s="660">
        <v>3224</v>
      </c>
      <c r="T14" s="660">
        <v>1506</v>
      </c>
      <c r="U14" s="659">
        <f t="shared" si="1"/>
        <v>32470</v>
      </c>
      <c r="V14" s="661">
        <f t="shared" si="1"/>
        <v>14363</v>
      </c>
      <c r="X14" s="361"/>
      <c r="Y14" s="505"/>
      <c r="Z14" s="506"/>
      <c r="AA14" s="506"/>
      <c r="AB14" s="506"/>
      <c r="AC14" s="506"/>
      <c r="AD14" s="506"/>
      <c r="AE14" s="506"/>
      <c r="AF14" s="506"/>
      <c r="AG14" s="506"/>
      <c r="AH14" s="506"/>
      <c r="AI14" s="506"/>
      <c r="AJ14" s="506"/>
      <c r="AK14" s="506"/>
      <c r="AL14" s="506"/>
      <c r="AM14" s="506"/>
      <c r="AN14" s="506"/>
      <c r="AO14" s="506"/>
      <c r="AP14" s="506"/>
      <c r="AQ14" s="506"/>
      <c r="AR14" s="473"/>
      <c r="AS14" s="505"/>
      <c r="AT14" s="473"/>
      <c r="AU14" s="473"/>
      <c r="AV14" s="473"/>
      <c r="AW14" s="473"/>
      <c r="AX14" s="473"/>
      <c r="AY14" s="473"/>
      <c r="AZ14" s="473"/>
      <c r="BA14" s="473"/>
      <c r="BB14" s="473"/>
      <c r="BC14" s="473"/>
      <c r="BD14" s="473"/>
      <c r="BE14" s="473"/>
      <c r="BF14" s="473"/>
      <c r="BG14" s="473"/>
      <c r="BH14" s="473"/>
      <c r="BI14" s="473"/>
      <c r="BJ14" s="473"/>
      <c r="BK14" s="473"/>
      <c r="BL14" s="473"/>
      <c r="BM14" s="473"/>
      <c r="BN14" s="473"/>
    </row>
    <row r="15" spans="1:66" s="2" customFormat="1" ht="18" customHeight="1" x14ac:dyDescent="0.35">
      <c r="A15" s="390"/>
      <c r="B15" s="361" t="s">
        <v>58</v>
      </c>
      <c r="C15" s="659">
        <v>3785</v>
      </c>
      <c r="D15" s="660">
        <v>1551</v>
      </c>
      <c r="E15" s="660">
        <v>4078</v>
      </c>
      <c r="F15" s="660">
        <v>1485</v>
      </c>
      <c r="G15" s="660">
        <v>5183</v>
      </c>
      <c r="H15" s="660">
        <v>1449</v>
      </c>
      <c r="I15" s="660">
        <v>8168</v>
      </c>
      <c r="J15" s="660">
        <v>2134</v>
      </c>
      <c r="K15" s="660">
        <v>6395</v>
      </c>
      <c r="L15" s="660">
        <v>3268</v>
      </c>
      <c r="M15" s="660">
        <v>6481</v>
      </c>
      <c r="N15" s="660">
        <v>4616</v>
      </c>
      <c r="O15" s="660">
        <v>6753</v>
      </c>
      <c r="P15" s="660">
        <v>3711</v>
      </c>
      <c r="Q15" s="660">
        <v>1538</v>
      </c>
      <c r="R15" s="660">
        <v>1776</v>
      </c>
      <c r="S15" s="660">
        <v>3169</v>
      </c>
      <c r="T15" s="660">
        <v>902</v>
      </c>
      <c r="U15" s="659">
        <f t="shared" si="1"/>
        <v>45550</v>
      </c>
      <c r="V15" s="661">
        <f t="shared" si="1"/>
        <v>20892</v>
      </c>
      <c r="X15" s="361"/>
      <c r="Y15" s="505"/>
      <c r="Z15" s="506"/>
      <c r="AA15" s="506"/>
      <c r="AB15" s="506"/>
      <c r="AC15" s="506"/>
      <c r="AD15" s="506"/>
      <c r="AE15" s="506"/>
      <c r="AF15" s="506"/>
      <c r="AG15" s="506"/>
      <c r="AH15" s="506"/>
      <c r="AI15" s="506"/>
      <c r="AJ15" s="506"/>
      <c r="AK15" s="506"/>
      <c r="AL15" s="506"/>
      <c r="AM15" s="506"/>
      <c r="AN15" s="506"/>
      <c r="AO15" s="506"/>
      <c r="AP15" s="506"/>
      <c r="AQ15" s="506"/>
      <c r="AR15" s="473"/>
      <c r="AS15" s="505"/>
      <c r="AT15" s="473"/>
      <c r="AU15" s="473"/>
      <c r="AV15" s="473"/>
      <c r="AW15" s="473"/>
      <c r="AX15" s="473"/>
      <c r="AY15" s="473"/>
      <c r="AZ15" s="473"/>
      <c r="BA15" s="473"/>
      <c r="BB15" s="473"/>
      <c r="BC15" s="473"/>
      <c r="BD15" s="473"/>
      <c r="BE15" s="473"/>
      <c r="BF15" s="473"/>
      <c r="BG15" s="473"/>
      <c r="BH15" s="473"/>
      <c r="BI15" s="473"/>
      <c r="BJ15" s="473"/>
      <c r="BK15" s="473"/>
      <c r="BL15" s="473"/>
      <c r="BM15" s="473"/>
      <c r="BN15" s="473"/>
    </row>
    <row r="16" spans="1:66" s="323" customFormat="1" ht="24" customHeight="1" x14ac:dyDescent="0.35">
      <c r="A16" s="239" t="s">
        <v>59</v>
      </c>
      <c r="B16" s="392"/>
      <c r="C16" s="617">
        <f t="shared" ref="C16:T16" si="4">C17+C18</f>
        <v>7614</v>
      </c>
      <c r="D16" s="617">
        <f t="shared" si="4"/>
        <v>2610</v>
      </c>
      <c r="E16" s="617">
        <f t="shared" si="4"/>
        <v>7143</v>
      </c>
      <c r="F16" s="617">
        <f t="shared" si="4"/>
        <v>2067</v>
      </c>
      <c r="G16" s="617">
        <f t="shared" si="4"/>
        <v>8476</v>
      </c>
      <c r="H16" s="617">
        <f t="shared" si="4"/>
        <v>2260</v>
      </c>
      <c r="I16" s="617">
        <f t="shared" si="4"/>
        <v>11697</v>
      </c>
      <c r="J16" s="617">
        <f t="shared" si="4"/>
        <v>4026</v>
      </c>
      <c r="K16" s="617">
        <f t="shared" si="4"/>
        <v>6986</v>
      </c>
      <c r="L16" s="617">
        <f t="shared" si="4"/>
        <v>5703</v>
      </c>
      <c r="M16" s="617">
        <f t="shared" si="4"/>
        <v>6551</v>
      </c>
      <c r="N16" s="617">
        <f t="shared" si="4"/>
        <v>4753</v>
      </c>
      <c r="O16" s="617">
        <f t="shared" si="4"/>
        <v>10700</v>
      </c>
      <c r="P16" s="617">
        <f t="shared" si="4"/>
        <v>4772</v>
      </c>
      <c r="Q16" s="617">
        <f t="shared" si="4"/>
        <v>7156</v>
      </c>
      <c r="R16" s="617">
        <f t="shared" si="4"/>
        <v>3006</v>
      </c>
      <c r="S16" s="617">
        <f t="shared" si="4"/>
        <v>7014</v>
      </c>
      <c r="T16" s="617">
        <f t="shared" si="4"/>
        <v>3873</v>
      </c>
      <c r="U16" s="617">
        <f t="shared" si="1"/>
        <v>73337</v>
      </c>
      <c r="V16" s="664">
        <f t="shared" si="1"/>
        <v>33070</v>
      </c>
      <c r="X16" s="367"/>
      <c r="Y16" s="505"/>
      <c r="Z16" s="506"/>
      <c r="AA16" s="506"/>
      <c r="AB16" s="506"/>
      <c r="AC16" s="506"/>
      <c r="AD16" s="506"/>
      <c r="AE16" s="506"/>
      <c r="AF16" s="506"/>
      <c r="AG16" s="506"/>
      <c r="AH16" s="506"/>
      <c r="AI16" s="506"/>
      <c r="AJ16" s="506"/>
      <c r="AK16" s="506"/>
      <c r="AL16" s="506"/>
      <c r="AM16" s="506"/>
      <c r="AN16" s="506"/>
      <c r="AO16" s="506"/>
      <c r="AP16" s="506"/>
      <c r="AQ16" s="506"/>
      <c r="AR16" s="473"/>
      <c r="AS16" s="505"/>
      <c r="AT16" s="473"/>
      <c r="AU16" s="473"/>
      <c r="AV16" s="473"/>
      <c r="AW16" s="473"/>
      <c r="AX16" s="473"/>
      <c r="AY16" s="473"/>
      <c r="AZ16" s="473"/>
      <c r="BA16" s="473"/>
      <c r="BB16" s="473"/>
      <c r="BC16" s="473"/>
      <c r="BD16" s="473"/>
      <c r="BE16" s="473"/>
      <c r="BF16" s="473"/>
      <c r="BG16" s="473"/>
      <c r="BH16" s="473"/>
      <c r="BI16" s="473"/>
      <c r="BJ16" s="473"/>
      <c r="BK16" s="473"/>
      <c r="BL16" s="478"/>
      <c r="BM16" s="478"/>
      <c r="BN16" s="478"/>
    </row>
    <row r="17" spans="1:66" s="2" customFormat="1" ht="18" customHeight="1" x14ac:dyDescent="0.35">
      <c r="A17" s="390"/>
      <c r="B17" s="361" t="s">
        <v>60</v>
      </c>
      <c r="C17" s="659">
        <v>4564</v>
      </c>
      <c r="D17" s="660">
        <v>1408</v>
      </c>
      <c r="E17" s="660">
        <v>4471</v>
      </c>
      <c r="F17" s="660">
        <v>1105</v>
      </c>
      <c r="G17" s="660">
        <v>5205</v>
      </c>
      <c r="H17" s="660">
        <v>1185</v>
      </c>
      <c r="I17" s="660">
        <v>7579</v>
      </c>
      <c r="J17" s="660">
        <v>2263</v>
      </c>
      <c r="K17" s="660">
        <v>4742</v>
      </c>
      <c r="L17" s="660">
        <v>3077</v>
      </c>
      <c r="M17" s="660">
        <v>4608</v>
      </c>
      <c r="N17" s="660">
        <v>2848</v>
      </c>
      <c r="O17" s="660">
        <v>7577</v>
      </c>
      <c r="P17" s="660">
        <v>3169</v>
      </c>
      <c r="Q17" s="660">
        <v>5022</v>
      </c>
      <c r="R17" s="660">
        <v>1085</v>
      </c>
      <c r="S17" s="660">
        <v>6871</v>
      </c>
      <c r="T17" s="660">
        <v>3692</v>
      </c>
      <c r="U17" s="659">
        <f t="shared" si="1"/>
        <v>50639</v>
      </c>
      <c r="V17" s="661">
        <f t="shared" si="1"/>
        <v>19832</v>
      </c>
      <c r="X17" s="361"/>
      <c r="Y17" s="505"/>
      <c r="Z17" s="506"/>
      <c r="AA17" s="506"/>
      <c r="AB17" s="506"/>
      <c r="AC17" s="506"/>
      <c r="AD17" s="506"/>
      <c r="AE17" s="506"/>
      <c r="AF17" s="506"/>
      <c r="AG17" s="506"/>
      <c r="AH17" s="506"/>
      <c r="AI17" s="506"/>
      <c r="AJ17" s="506"/>
      <c r="AK17" s="506"/>
      <c r="AL17" s="506"/>
      <c r="AM17" s="506"/>
      <c r="AN17" s="506"/>
      <c r="AO17" s="506"/>
      <c r="AP17" s="506"/>
      <c r="AQ17" s="506"/>
      <c r="AR17" s="473"/>
      <c r="AS17" s="505"/>
      <c r="AT17" s="473"/>
      <c r="AU17" s="473"/>
      <c r="AV17" s="473"/>
      <c r="AW17" s="473"/>
      <c r="AX17" s="473"/>
      <c r="AY17" s="473"/>
      <c r="AZ17" s="473"/>
      <c r="BA17" s="473"/>
      <c r="BB17" s="473"/>
      <c r="BC17" s="473"/>
      <c r="BD17" s="473"/>
      <c r="BE17" s="473"/>
      <c r="BF17" s="473"/>
      <c r="BG17" s="473"/>
      <c r="BH17" s="473"/>
      <c r="BI17" s="473"/>
      <c r="BJ17" s="473"/>
      <c r="BK17" s="473"/>
      <c r="BL17" s="473"/>
      <c r="BM17" s="473"/>
      <c r="BN17" s="473"/>
    </row>
    <row r="18" spans="1:66" s="2" customFormat="1" ht="18" customHeight="1" x14ac:dyDescent="0.35">
      <c r="A18" s="390"/>
      <c r="B18" s="361" t="s">
        <v>61</v>
      </c>
      <c r="C18" s="659">
        <v>3050</v>
      </c>
      <c r="D18" s="660">
        <v>1202</v>
      </c>
      <c r="E18" s="660">
        <v>2672</v>
      </c>
      <c r="F18" s="660">
        <v>962</v>
      </c>
      <c r="G18" s="660">
        <v>3271</v>
      </c>
      <c r="H18" s="660">
        <v>1075</v>
      </c>
      <c r="I18" s="660">
        <v>4118</v>
      </c>
      <c r="J18" s="660">
        <v>1763</v>
      </c>
      <c r="K18" s="660">
        <v>2244</v>
      </c>
      <c r="L18" s="660">
        <v>2626</v>
      </c>
      <c r="M18" s="660">
        <v>1943</v>
      </c>
      <c r="N18" s="660">
        <v>1905</v>
      </c>
      <c r="O18" s="660">
        <v>3123</v>
      </c>
      <c r="P18" s="660">
        <v>1603</v>
      </c>
      <c r="Q18" s="660">
        <v>2134</v>
      </c>
      <c r="R18" s="660">
        <v>1921</v>
      </c>
      <c r="S18" s="660">
        <v>143</v>
      </c>
      <c r="T18" s="660">
        <v>181</v>
      </c>
      <c r="U18" s="659">
        <f t="shared" si="1"/>
        <v>22698</v>
      </c>
      <c r="V18" s="661">
        <f t="shared" si="1"/>
        <v>13238</v>
      </c>
      <c r="X18" s="361"/>
      <c r="Y18" s="505"/>
      <c r="Z18" s="506"/>
      <c r="AA18" s="506"/>
      <c r="AB18" s="506"/>
      <c r="AC18" s="506"/>
      <c r="AD18" s="506"/>
      <c r="AE18" s="506"/>
      <c r="AF18" s="506"/>
      <c r="AG18" s="506"/>
      <c r="AH18" s="506"/>
      <c r="AI18" s="506"/>
      <c r="AJ18" s="506"/>
      <c r="AK18" s="506"/>
      <c r="AL18" s="506"/>
      <c r="AM18" s="506"/>
      <c r="AN18" s="506"/>
      <c r="AO18" s="506"/>
      <c r="AP18" s="506"/>
      <c r="AQ18" s="506"/>
      <c r="AR18" s="473"/>
      <c r="AS18" s="505"/>
      <c r="AT18" s="473"/>
      <c r="AU18" s="473"/>
      <c r="AV18" s="473"/>
      <c r="AW18" s="473"/>
      <c r="AX18" s="473"/>
      <c r="AY18" s="473"/>
      <c r="AZ18" s="473"/>
      <c r="BA18" s="473"/>
      <c r="BB18" s="473"/>
      <c r="BC18" s="473"/>
      <c r="BD18" s="473"/>
      <c r="BE18" s="473"/>
      <c r="BF18" s="473"/>
      <c r="BG18" s="473"/>
      <c r="BH18" s="473"/>
      <c r="BI18" s="473"/>
      <c r="BJ18" s="473"/>
      <c r="BK18" s="473"/>
      <c r="BL18" s="473"/>
      <c r="BM18" s="473"/>
      <c r="BN18" s="473"/>
    </row>
    <row r="19" spans="1:66" s="2" customFormat="1" ht="24" customHeight="1" x14ac:dyDescent="0.35">
      <c r="A19" s="239" t="s">
        <v>62</v>
      </c>
      <c r="B19" s="391"/>
      <c r="C19" s="617">
        <f t="shared" ref="C19:T19" si="5">SUM(C20:C22)</f>
        <v>7003</v>
      </c>
      <c r="D19" s="617">
        <f t="shared" si="5"/>
        <v>3065</v>
      </c>
      <c r="E19" s="617">
        <f t="shared" si="5"/>
        <v>7247</v>
      </c>
      <c r="F19" s="617">
        <f t="shared" si="5"/>
        <v>2516</v>
      </c>
      <c r="G19" s="617">
        <f t="shared" si="5"/>
        <v>9752</v>
      </c>
      <c r="H19" s="617">
        <f t="shared" si="5"/>
        <v>3118</v>
      </c>
      <c r="I19" s="617">
        <f t="shared" si="5"/>
        <v>15962</v>
      </c>
      <c r="J19" s="617">
        <f t="shared" si="5"/>
        <v>6363</v>
      </c>
      <c r="K19" s="617">
        <f t="shared" si="5"/>
        <v>11172</v>
      </c>
      <c r="L19" s="617">
        <f t="shared" si="5"/>
        <v>6973</v>
      </c>
      <c r="M19" s="617">
        <f t="shared" si="5"/>
        <v>9930</v>
      </c>
      <c r="N19" s="617">
        <f t="shared" si="5"/>
        <v>6551</v>
      </c>
      <c r="O19" s="617">
        <f t="shared" si="5"/>
        <v>10040</v>
      </c>
      <c r="P19" s="617">
        <f t="shared" si="5"/>
        <v>5496</v>
      </c>
      <c r="Q19" s="617">
        <f t="shared" si="5"/>
        <v>4516</v>
      </c>
      <c r="R19" s="617">
        <f t="shared" si="5"/>
        <v>4400</v>
      </c>
      <c r="S19" s="617">
        <f t="shared" si="5"/>
        <v>1568</v>
      </c>
      <c r="T19" s="617">
        <f t="shared" si="5"/>
        <v>1093</v>
      </c>
      <c r="U19" s="617">
        <f t="shared" si="1"/>
        <v>77190</v>
      </c>
      <c r="V19" s="664">
        <f t="shared" si="1"/>
        <v>39575</v>
      </c>
      <c r="X19" s="367"/>
      <c r="Y19" s="505"/>
      <c r="Z19" s="506"/>
      <c r="AA19" s="506"/>
      <c r="AB19" s="506"/>
      <c r="AC19" s="506"/>
      <c r="AD19" s="506"/>
      <c r="AE19" s="506"/>
      <c r="AF19" s="506"/>
      <c r="AG19" s="506"/>
      <c r="AH19" s="506"/>
      <c r="AI19" s="506"/>
      <c r="AJ19" s="506"/>
      <c r="AK19" s="506"/>
      <c r="AL19" s="506"/>
      <c r="AM19" s="506"/>
      <c r="AN19" s="506"/>
      <c r="AO19" s="506"/>
      <c r="AP19" s="506"/>
      <c r="AQ19" s="506"/>
      <c r="AR19" s="473"/>
      <c r="AS19" s="505"/>
      <c r="AT19" s="473"/>
      <c r="AU19" s="473"/>
      <c r="AV19" s="473"/>
      <c r="AW19" s="473"/>
      <c r="AX19" s="473"/>
      <c r="AY19" s="473"/>
      <c r="AZ19" s="473"/>
      <c r="BA19" s="473"/>
      <c r="BB19" s="473"/>
      <c r="BC19" s="473"/>
      <c r="BD19" s="473"/>
      <c r="BE19" s="473"/>
      <c r="BF19" s="473"/>
      <c r="BG19" s="473"/>
      <c r="BH19" s="473"/>
      <c r="BI19" s="473"/>
      <c r="BJ19" s="473"/>
      <c r="BK19" s="473"/>
      <c r="BL19" s="473"/>
      <c r="BM19" s="473"/>
      <c r="BN19" s="473"/>
    </row>
    <row r="20" spans="1:66" s="2" customFormat="1" ht="18" customHeight="1" x14ac:dyDescent="0.35">
      <c r="A20" s="390"/>
      <c r="B20" s="361" t="s">
        <v>63</v>
      </c>
      <c r="C20" s="659">
        <v>3325</v>
      </c>
      <c r="D20" s="660">
        <v>1550</v>
      </c>
      <c r="E20" s="660">
        <v>3348</v>
      </c>
      <c r="F20" s="660">
        <v>1228</v>
      </c>
      <c r="G20" s="660">
        <v>4938</v>
      </c>
      <c r="H20" s="660">
        <v>1688</v>
      </c>
      <c r="I20" s="660">
        <v>8381</v>
      </c>
      <c r="J20" s="660">
        <v>3427</v>
      </c>
      <c r="K20" s="660">
        <v>5670</v>
      </c>
      <c r="L20" s="660">
        <v>3620</v>
      </c>
      <c r="M20" s="660">
        <v>4851</v>
      </c>
      <c r="N20" s="660">
        <v>3493</v>
      </c>
      <c r="O20" s="660">
        <v>5871</v>
      </c>
      <c r="P20" s="660">
        <v>2825</v>
      </c>
      <c r="Q20" s="660">
        <v>2101</v>
      </c>
      <c r="R20" s="660">
        <v>3121</v>
      </c>
      <c r="S20" s="660">
        <v>1546</v>
      </c>
      <c r="T20" s="660">
        <v>937</v>
      </c>
      <c r="U20" s="659">
        <f t="shared" si="1"/>
        <v>40031</v>
      </c>
      <c r="V20" s="661">
        <f t="shared" si="1"/>
        <v>21889</v>
      </c>
      <c r="X20" s="361"/>
      <c r="Y20" s="505"/>
      <c r="Z20" s="506"/>
      <c r="AA20" s="506"/>
      <c r="AB20" s="506"/>
      <c r="AC20" s="506"/>
      <c r="AD20" s="506"/>
      <c r="AE20" s="506"/>
      <c r="AF20" s="506"/>
      <c r="AG20" s="506"/>
      <c r="AH20" s="506"/>
      <c r="AI20" s="506"/>
      <c r="AJ20" s="506"/>
      <c r="AK20" s="506"/>
      <c r="AL20" s="506"/>
      <c r="AM20" s="506"/>
      <c r="AN20" s="506"/>
      <c r="AO20" s="506"/>
      <c r="AP20" s="506"/>
      <c r="AQ20" s="506"/>
      <c r="AR20" s="473"/>
      <c r="AS20" s="505"/>
      <c r="AT20" s="473"/>
      <c r="AU20" s="473"/>
      <c r="AV20" s="473"/>
      <c r="AW20" s="473"/>
      <c r="AX20" s="473"/>
      <c r="AY20" s="473"/>
      <c r="AZ20" s="473"/>
      <c r="BA20" s="473"/>
      <c r="BB20" s="473"/>
      <c r="BC20" s="473"/>
      <c r="BD20" s="473"/>
      <c r="BE20" s="473"/>
      <c r="BF20" s="473"/>
      <c r="BG20" s="473"/>
      <c r="BH20" s="473"/>
      <c r="BI20" s="473"/>
      <c r="BJ20" s="473"/>
      <c r="BK20" s="473"/>
      <c r="BL20" s="473"/>
      <c r="BM20" s="473"/>
      <c r="BN20" s="473"/>
    </row>
    <row r="21" spans="1:66" s="2" customFormat="1" ht="18" customHeight="1" x14ac:dyDescent="0.35">
      <c r="A21" s="390"/>
      <c r="B21" s="361" t="s">
        <v>64</v>
      </c>
      <c r="C21" s="659">
        <v>2013</v>
      </c>
      <c r="D21" s="660">
        <v>832</v>
      </c>
      <c r="E21" s="660">
        <v>2253</v>
      </c>
      <c r="F21" s="660">
        <v>672</v>
      </c>
      <c r="G21" s="660">
        <v>2950</v>
      </c>
      <c r="H21" s="660">
        <v>821</v>
      </c>
      <c r="I21" s="660">
        <v>5101</v>
      </c>
      <c r="J21" s="660">
        <v>1464</v>
      </c>
      <c r="K21" s="660">
        <v>3748</v>
      </c>
      <c r="L21" s="660">
        <v>2088</v>
      </c>
      <c r="M21" s="660">
        <v>3144</v>
      </c>
      <c r="N21" s="660">
        <v>1786</v>
      </c>
      <c r="O21" s="660">
        <v>3370</v>
      </c>
      <c r="P21" s="660">
        <v>2177</v>
      </c>
      <c r="Q21" s="660">
        <v>1305</v>
      </c>
      <c r="R21" s="660">
        <v>900</v>
      </c>
      <c r="S21" s="660">
        <v>22</v>
      </c>
      <c r="T21" s="660">
        <v>156</v>
      </c>
      <c r="U21" s="659">
        <f t="shared" si="1"/>
        <v>23906</v>
      </c>
      <c r="V21" s="661">
        <f t="shared" si="1"/>
        <v>10896</v>
      </c>
      <c r="X21" s="361"/>
      <c r="Y21" s="505"/>
      <c r="Z21" s="506"/>
      <c r="AA21" s="506"/>
      <c r="AB21" s="506"/>
      <c r="AC21" s="506"/>
      <c r="AD21" s="506"/>
      <c r="AE21" s="506"/>
      <c r="AF21" s="506"/>
      <c r="AG21" s="506"/>
      <c r="AH21" s="506"/>
      <c r="AI21" s="506"/>
      <c r="AJ21" s="506"/>
      <c r="AK21" s="506"/>
      <c r="AL21" s="506"/>
      <c r="AM21" s="506"/>
      <c r="AN21" s="506"/>
      <c r="AO21" s="506"/>
      <c r="AP21" s="506"/>
      <c r="AQ21" s="506"/>
      <c r="AR21" s="473"/>
      <c r="AS21" s="505"/>
      <c r="AT21" s="473"/>
      <c r="AU21" s="473"/>
      <c r="AV21" s="473"/>
      <c r="AW21" s="473"/>
      <c r="AX21" s="473"/>
      <c r="AY21" s="473"/>
      <c r="AZ21" s="473"/>
      <c r="BA21" s="473"/>
      <c r="BB21" s="473"/>
      <c r="BC21" s="473"/>
      <c r="BD21" s="473"/>
      <c r="BE21" s="473"/>
      <c r="BF21" s="473"/>
      <c r="BG21" s="473"/>
      <c r="BH21" s="473"/>
      <c r="BI21" s="473"/>
      <c r="BJ21" s="473"/>
      <c r="BK21" s="473"/>
      <c r="BL21" s="473"/>
      <c r="BM21" s="473"/>
      <c r="BN21" s="473"/>
    </row>
    <row r="22" spans="1:66" s="2" customFormat="1" ht="18" customHeight="1" x14ac:dyDescent="0.35">
      <c r="A22" s="390"/>
      <c r="B22" s="361" t="s">
        <v>65</v>
      </c>
      <c r="C22" s="659">
        <v>1665</v>
      </c>
      <c r="D22" s="660">
        <v>683</v>
      </c>
      <c r="E22" s="660">
        <v>1646</v>
      </c>
      <c r="F22" s="660">
        <v>616</v>
      </c>
      <c r="G22" s="660">
        <v>1864</v>
      </c>
      <c r="H22" s="660">
        <v>609</v>
      </c>
      <c r="I22" s="660">
        <v>2480</v>
      </c>
      <c r="J22" s="660">
        <v>1472</v>
      </c>
      <c r="K22" s="660">
        <v>1754</v>
      </c>
      <c r="L22" s="660">
        <v>1265</v>
      </c>
      <c r="M22" s="660">
        <v>1935</v>
      </c>
      <c r="N22" s="660">
        <v>1272</v>
      </c>
      <c r="O22" s="660">
        <v>799</v>
      </c>
      <c r="P22" s="660">
        <v>494</v>
      </c>
      <c r="Q22" s="660">
        <v>1110</v>
      </c>
      <c r="R22" s="660">
        <v>379</v>
      </c>
      <c r="S22" s="660">
        <v>0</v>
      </c>
      <c r="T22" s="660">
        <v>0</v>
      </c>
      <c r="U22" s="659">
        <f t="shared" si="1"/>
        <v>13253</v>
      </c>
      <c r="V22" s="661">
        <f t="shared" si="1"/>
        <v>6790</v>
      </c>
      <c r="X22" s="361"/>
      <c r="Y22" s="505"/>
      <c r="Z22" s="506"/>
      <c r="AA22" s="506"/>
      <c r="AB22" s="506"/>
      <c r="AC22" s="506"/>
      <c r="AD22" s="506"/>
      <c r="AE22" s="506"/>
      <c r="AF22" s="506"/>
      <c r="AG22" s="506"/>
      <c r="AH22" s="506"/>
      <c r="AI22" s="506"/>
      <c r="AJ22" s="506"/>
      <c r="AK22" s="506"/>
      <c r="AL22" s="506"/>
      <c r="AM22" s="506"/>
      <c r="AN22" s="506"/>
      <c r="AO22" s="506"/>
      <c r="AP22" s="506"/>
      <c r="AQ22" s="506"/>
      <c r="AR22" s="473"/>
      <c r="AS22" s="505"/>
      <c r="AT22" s="473"/>
      <c r="AU22" s="473"/>
      <c r="AV22" s="473"/>
      <c r="AW22" s="473"/>
      <c r="AX22" s="473"/>
      <c r="AY22" s="473"/>
      <c r="AZ22" s="473"/>
      <c r="BA22" s="473"/>
      <c r="BB22" s="473"/>
      <c r="BC22" s="473"/>
      <c r="BD22" s="473"/>
      <c r="BE22" s="473"/>
      <c r="BF22" s="473"/>
      <c r="BG22" s="473"/>
      <c r="BH22" s="473"/>
      <c r="BI22" s="473"/>
      <c r="BJ22" s="473"/>
      <c r="BK22" s="473"/>
      <c r="BL22" s="473"/>
      <c r="BM22" s="473"/>
      <c r="BN22" s="473"/>
    </row>
    <row r="23" spans="1:66" s="2" customFormat="1" ht="24" customHeight="1" x14ac:dyDescent="0.35">
      <c r="A23" s="239" t="s">
        <v>66</v>
      </c>
      <c r="B23" s="391"/>
      <c r="C23" s="617">
        <f t="shared" ref="C23:T23" si="6">SUM(C24:C29)</f>
        <v>12489</v>
      </c>
      <c r="D23" s="617">
        <f t="shared" si="6"/>
        <v>4615</v>
      </c>
      <c r="E23" s="617">
        <f t="shared" si="6"/>
        <v>11845</v>
      </c>
      <c r="F23" s="617">
        <f t="shared" si="6"/>
        <v>3732</v>
      </c>
      <c r="G23" s="617">
        <f t="shared" si="6"/>
        <v>14580</v>
      </c>
      <c r="H23" s="617">
        <f t="shared" si="6"/>
        <v>4134</v>
      </c>
      <c r="I23" s="617">
        <f t="shared" si="6"/>
        <v>22963</v>
      </c>
      <c r="J23" s="617">
        <f t="shared" si="6"/>
        <v>7106</v>
      </c>
      <c r="K23" s="617">
        <f t="shared" si="6"/>
        <v>16488</v>
      </c>
      <c r="L23" s="617">
        <f t="shared" si="6"/>
        <v>9125</v>
      </c>
      <c r="M23" s="617">
        <f t="shared" si="6"/>
        <v>15928</v>
      </c>
      <c r="N23" s="617">
        <f t="shared" si="6"/>
        <v>9556</v>
      </c>
      <c r="O23" s="617">
        <f t="shared" si="6"/>
        <v>18038</v>
      </c>
      <c r="P23" s="617">
        <f t="shared" si="6"/>
        <v>7838</v>
      </c>
      <c r="Q23" s="617">
        <f t="shared" si="6"/>
        <v>6015</v>
      </c>
      <c r="R23" s="617">
        <f t="shared" si="6"/>
        <v>7098</v>
      </c>
      <c r="S23" s="617">
        <f t="shared" si="6"/>
        <v>12482</v>
      </c>
      <c r="T23" s="617">
        <f t="shared" si="6"/>
        <v>7877</v>
      </c>
      <c r="U23" s="617">
        <f t="shared" si="1"/>
        <v>130828</v>
      </c>
      <c r="V23" s="664">
        <f t="shared" si="1"/>
        <v>61081</v>
      </c>
      <c r="X23" s="367"/>
      <c r="Y23" s="505"/>
      <c r="Z23" s="506"/>
      <c r="AA23" s="506"/>
      <c r="AB23" s="506"/>
      <c r="AC23" s="506"/>
      <c r="AD23" s="506"/>
      <c r="AE23" s="506"/>
      <c r="AF23" s="506"/>
      <c r="AG23" s="506"/>
      <c r="AH23" s="506"/>
      <c r="AI23" s="506"/>
      <c r="AJ23" s="506"/>
      <c r="AK23" s="506"/>
      <c r="AL23" s="506"/>
      <c r="AM23" s="506"/>
      <c r="AN23" s="506"/>
      <c r="AO23" s="506"/>
      <c r="AP23" s="506"/>
      <c r="AQ23" s="506"/>
      <c r="AR23" s="473"/>
      <c r="AS23" s="505"/>
      <c r="AT23" s="473"/>
      <c r="AU23" s="473"/>
      <c r="AV23" s="473"/>
      <c r="AW23" s="473"/>
      <c r="AX23" s="473"/>
      <c r="AY23" s="473"/>
      <c r="AZ23" s="473"/>
      <c r="BA23" s="473"/>
      <c r="BB23" s="473"/>
      <c r="BC23" s="473"/>
      <c r="BD23" s="473"/>
      <c r="BE23" s="473"/>
      <c r="BF23" s="473"/>
      <c r="BG23" s="473"/>
      <c r="BH23" s="473"/>
      <c r="BI23" s="473"/>
      <c r="BJ23" s="473"/>
      <c r="BK23" s="473"/>
      <c r="BL23" s="473"/>
      <c r="BM23" s="473"/>
      <c r="BN23" s="473"/>
    </row>
    <row r="24" spans="1:66" s="2" customFormat="1" ht="18" customHeight="1" x14ac:dyDescent="0.35">
      <c r="A24" s="390"/>
      <c r="B24" s="361" t="s">
        <v>67</v>
      </c>
      <c r="C24" s="659">
        <v>1831</v>
      </c>
      <c r="D24" s="660">
        <v>684</v>
      </c>
      <c r="E24" s="660">
        <v>1850</v>
      </c>
      <c r="F24" s="660">
        <v>611</v>
      </c>
      <c r="G24" s="660">
        <v>1996</v>
      </c>
      <c r="H24" s="660">
        <v>635</v>
      </c>
      <c r="I24" s="660">
        <v>2679</v>
      </c>
      <c r="J24" s="660">
        <v>804</v>
      </c>
      <c r="K24" s="660">
        <v>1721</v>
      </c>
      <c r="L24" s="660">
        <v>1652</v>
      </c>
      <c r="M24" s="660">
        <v>1674</v>
      </c>
      <c r="N24" s="660">
        <v>1732</v>
      </c>
      <c r="O24" s="660">
        <v>2383</v>
      </c>
      <c r="P24" s="660">
        <v>1024</v>
      </c>
      <c r="Q24" s="660">
        <v>1022</v>
      </c>
      <c r="R24" s="660">
        <v>1920</v>
      </c>
      <c r="S24" s="660">
        <v>414</v>
      </c>
      <c r="T24" s="660">
        <v>8</v>
      </c>
      <c r="U24" s="659">
        <f t="shared" si="1"/>
        <v>15570</v>
      </c>
      <c r="V24" s="661">
        <f t="shared" si="1"/>
        <v>9070</v>
      </c>
      <c r="X24" s="361"/>
      <c r="Y24" s="505"/>
      <c r="Z24" s="506"/>
      <c r="AA24" s="506"/>
      <c r="AB24" s="506"/>
      <c r="AC24" s="506"/>
      <c r="AD24" s="506"/>
      <c r="AE24" s="506"/>
      <c r="AF24" s="506"/>
      <c r="AG24" s="506"/>
      <c r="AH24" s="506"/>
      <c r="AI24" s="506"/>
      <c r="AJ24" s="506"/>
      <c r="AK24" s="506"/>
      <c r="AL24" s="506"/>
      <c r="AM24" s="506"/>
      <c r="AN24" s="506"/>
      <c r="AO24" s="506"/>
      <c r="AP24" s="506"/>
      <c r="AQ24" s="506"/>
      <c r="AR24" s="473"/>
      <c r="AS24" s="505"/>
      <c r="AT24" s="473"/>
      <c r="AU24" s="473"/>
      <c r="AV24" s="473"/>
      <c r="AW24" s="473"/>
      <c r="AX24" s="473"/>
      <c r="AY24" s="473"/>
      <c r="AZ24" s="473"/>
      <c r="BA24" s="473"/>
      <c r="BB24" s="473"/>
      <c r="BC24" s="473"/>
      <c r="BD24" s="473"/>
      <c r="BE24" s="473"/>
      <c r="BF24" s="473"/>
      <c r="BG24" s="473"/>
      <c r="BH24" s="473"/>
      <c r="BI24" s="473"/>
      <c r="BJ24" s="473"/>
      <c r="BK24" s="473"/>
      <c r="BL24" s="473"/>
      <c r="BM24" s="473"/>
      <c r="BN24" s="473"/>
    </row>
    <row r="25" spans="1:66" s="2" customFormat="1" ht="18" customHeight="1" x14ac:dyDescent="0.35">
      <c r="A25" s="390"/>
      <c r="B25" s="361" t="s">
        <v>68</v>
      </c>
      <c r="C25" s="659">
        <v>1824</v>
      </c>
      <c r="D25" s="660">
        <v>562</v>
      </c>
      <c r="E25" s="660">
        <v>1736</v>
      </c>
      <c r="F25" s="660">
        <v>387</v>
      </c>
      <c r="G25" s="660">
        <v>2191</v>
      </c>
      <c r="H25" s="660">
        <v>515</v>
      </c>
      <c r="I25" s="660">
        <v>2853</v>
      </c>
      <c r="J25" s="660">
        <v>1015</v>
      </c>
      <c r="K25" s="660">
        <v>1899</v>
      </c>
      <c r="L25" s="660">
        <v>877</v>
      </c>
      <c r="M25" s="660">
        <v>2226</v>
      </c>
      <c r="N25" s="660">
        <v>1422</v>
      </c>
      <c r="O25" s="660">
        <v>1158</v>
      </c>
      <c r="P25" s="660">
        <v>441</v>
      </c>
      <c r="Q25" s="660">
        <v>545</v>
      </c>
      <c r="R25" s="660">
        <v>56</v>
      </c>
      <c r="S25" s="660">
        <v>446</v>
      </c>
      <c r="T25" s="660">
        <v>194</v>
      </c>
      <c r="U25" s="659">
        <f t="shared" si="1"/>
        <v>14878</v>
      </c>
      <c r="V25" s="661">
        <f t="shared" si="1"/>
        <v>5469</v>
      </c>
      <c r="X25" s="361"/>
      <c r="Y25" s="505"/>
      <c r="Z25" s="506"/>
      <c r="AA25" s="506"/>
      <c r="AB25" s="506"/>
      <c r="AC25" s="506"/>
      <c r="AD25" s="506"/>
      <c r="AE25" s="506"/>
      <c r="AF25" s="506"/>
      <c r="AG25" s="506"/>
      <c r="AH25" s="506"/>
      <c r="AI25" s="506"/>
      <c r="AJ25" s="506"/>
      <c r="AK25" s="506"/>
      <c r="AL25" s="506"/>
      <c r="AM25" s="506"/>
      <c r="AN25" s="506"/>
      <c r="AO25" s="506"/>
      <c r="AP25" s="506"/>
      <c r="AQ25" s="506"/>
      <c r="AR25" s="473"/>
      <c r="AS25" s="505"/>
      <c r="AT25" s="473"/>
      <c r="AU25" s="473"/>
      <c r="AV25" s="473"/>
      <c r="AW25" s="473"/>
      <c r="AX25" s="473"/>
      <c r="AY25" s="473"/>
      <c r="AZ25" s="473"/>
      <c r="BA25" s="473"/>
      <c r="BB25" s="473"/>
      <c r="BC25" s="473"/>
      <c r="BD25" s="473"/>
      <c r="BE25" s="473"/>
      <c r="BF25" s="473"/>
      <c r="BG25" s="473"/>
      <c r="BH25" s="473"/>
      <c r="BI25" s="473"/>
      <c r="BJ25" s="473"/>
      <c r="BK25" s="473"/>
      <c r="BL25" s="473"/>
      <c r="BM25" s="473"/>
      <c r="BN25" s="473"/>
    </row>
    <row r="26" spans="1:66" s="2" customFormat="1" ht="18" customHeight="1" x14ac:dyDescent="0.35">
      <c r="A26" s="390"/>
      <c r="B26" s="361" t="s">
        <v>69</v>
      </c>
      <c r="C26" s="659">
        <v>796</v>
      </c>
      <c r="D26" s="660">
        <v>275</v>
      </c>
      <c r="E26" s="660">
        <v>633</v>
      </c>
      <c r="F26" s="660">
        <v>189</v>
      </c>
      <c r="G26" s="660">
        <v>810</v>
      </c>
      <c r="H26" s="660">
        <v>249</v>
      </c>
      <c r="I26" s="660">
        <v>1141</v>
      </c>
      <c r="J26" s="660">
        <v>352</v>
      </c>
      <c r="K26" s="660">
        <v>822</v>
      </c>
      <c r="L26" s="660">
        <v>600</v>
      </c>
      <c r="M26" s="660">
        <v>729</v>
      </c>
      <c r="N26" s="660">
        <v>660</v>
      </c>
      <c r="O26" s="660">
        <v>875</v>
      </c>
      <c r="P26" s="660">
        <v>408</v>
      </c>
      <c r="Q26" s="660">
        <v>693</v>
      </c>
      <c r="R26" s="660">
        <v>411</v>
      </c>
      <c r="S26" s="660">
        <v>20</v>
      </c>
      <c r="T26" s="660">
        <v>172</v>
      </c>
      <c r="U26" s="659">
        <f t="shared" si="1"/>
        <v>6519</v>
      </c>
      <c r="V26" s="661">
        <f t="shared" si="1"/>
        <v>3316</v>
      </c>
      <c r="X26" s="361"/>
      <c r="Y26" s="505"/>
      <c r="Z26" s="506"/>
      <c r="AA26" s="506"/>
      <c r="AB26" s="506"/>
      <c r="AC26" s="506"/>
      <c r="AD26" s="506"/>
      <c r="AE26" s="506"/>
      <c r="AF26" s="506"/>
      <c r="AG26" s="506"/>
      <c r="AH26" s="506"/>
      <c r="AI26" s="506"/>
      <c r="AJ26" s="506"/>
      <c r="AK26" s="506"/>
      <c r="AL26" s="506"/>
      <c r="AM26" s="506"/>
      <c r="AN26" s="506"/>
      <c r="AO26" s="506"/>
      <c r="AP26" s="506"/>
      <c r="AQ26" s="506"/>
      <c r="AR26" s="473"/>
      <c r="AS26" s="505"/>
      <c r="AT26" s="473"/>
      <c r="AU26" s="473"/>
      <c r="AV26" s="473"/>
      <c r="AW26" s="473"/>
      <c r="AX26" s="473"/>
      <c r="AY26" s="473"/>
      <c r="AZ26" s="473"/>
      <c r="BA26" s="473"/>
      <c r="BB26" s="473"/>
      <c r="BC26" s="473"/>
      <c r="BD26" s="473"/>
      <c r="BE26" s="473"/>
      <c r="BF26" s="473"/>
      <c r="BG26" s="473"/>
      <c r="BH26" s="473"/>
      <c r="BI26" s="473"/>
      <c r="BJ26" s="473"/>
      <c r="BK26" s="473"/>
      <c r="BL26" s="473"/>
      <c r="BM26" s="473"/>
      <c r="BN26" s="473"/>
    </row>
    <row r="27" spans="1:66" s="2" customFormat="1" ht="18" customHeight="1" x14ac:dyDescent="0.35">
      <c r="A27" s="390"/>
      <c r="B27" s="361" t="s">
        <v>70</v>
      </c>
      <c r="C27" s="659">
        <v>4587</v>
      </c>
      <c r="D27" s="660">
        <v>1939</v>
      </c>
      <c r="E27" s="660">
        <v>4396</v>
      </c>
      <c r="F27" s="660">
        <v>1563</v>
      </c>
      <c r="G27" s="660">
        <v>5312</v>
      </c>
      <c r="H27" s="660">
        <v>1607</v>
      </c>
      <c r="I27" s="660">
        <v>8920</v>
      </c>
      <c r="J27" s="660">
        <v>2826</v>
      </c>
      <c r="K27" s="660">
        <v>6775</v>
      </c>
      <c r="L27" s="660">
        <v>3674</v>
      </c>
      <c r="M27" s="660">
        <v>6286</v>
      </c>
      <c r="N27" s="660">
        <v>3300</v>
      </c>
      <c r="O27" s="660">
        <v>8272</v>
      </c>
      <c r="P27" s="660">
        <v>4334</v>
      </c>
      <c r="Q27" s="660">
        <v>3437</v>
      </c>
      <c r="R27" s="660">
        <v>2627</v>
      </c>
      <c r="S27" s="660">
        <v>11602</v>
      </c>
      <c r="T27" s="660">
        <v>7502</v>
      </c>
      <c r="U27" s="659">
        <f t="shared" si="1"/>
        <v>59587</v>
      </c>
      <c r="V27" s="661">
        <f t="shared" si="1"/>
        <v>29372</v>
      </c>
      <c r="X27" s="361"/>
      <c r="Y27" s="505"/>
      <c r="Z27" s="506"/>
      <c r="AA27" s="506"/>
      <c r="AB27" s="506"/>
      <c r="AC27" s="506"/>
      <c r="AD27" s="506"/>
      <c r="AE27" s="506"/>
      <c r="AF27" s="506"/>
      <c r="AG27" s="506"/>
      <c r="AH27" s="506"/>
      <c r="AI27" s="506"/>
      <c r="AJ27" s="506"/>
      <c r="AK27" s="506"/>
      <c r="AL27" s="506"/>
      <c r="AM27" s="506"/>
      <c r="AN27" s="506"/>
      <c r="AO27" s="506"/>
      <c r="AP27" s="506"/>
      <c r="AQ27" s="506"/>
      <c r="AR27" s="473"/>
      <c r="AS27" s="505"/>
      <c r="AT27" s="473"/>
      <c r="AU27" s="473"/>
      <c r="AV27" s="473"/>
      <c r="AW27" s="473"/>
      <c r="AX27" s="473"/>
      <c r="AY27" s="473"/>
      <c r="AZ27" s="473"/>
      <c r="BA27" s="473"/>
      <c r="BB27" s="473"/>
      <c r="BC27" s="473"/>
      <c r="BD27" s="473"/>
      <c r="BE27" s="473"/>
      <c r="BF27" s="473"/>
      <c r="BG27" s="473"/>
      <c r="BH27" s="473"/>
      <c r="BI27" s="473"/>
      <c r="BJ27" s="473"/>
      <c r="BK27" s="473"/>
      <c r="BL27" s="473"/>
      <c r="BM27" s="473"/>
      <c r="BN27" s="473"/>
    </row>
    <row r="28" spans="1:66" s="2" customFormat="1" ht="18" customHeight="1" x14ac:dyDescent="0.35">
      <c r="A28" s="390"/>
      <c r="B28" s="361" t="s">
        <v>254</v>
      </c>
      <c r="C28" s="659">
        <v>1052</v>
      </c>
      <c r="D28" s="660">
        <v>403</v>
      </c>
      <c r="E28" s="660">
        <v>942</v>
      </c>
      <c r="F28" s="660">
        <v>310</v>
      </c>
      <c r="G28" s="660">
        <v>1082</v>
      </c>
      <c r="H28" s="660">
        <v>283</v>
      </c>
      <c r="I28" s="660">
        <v>2001</v>
      </c>
      <c r="J28" s="660">
        <v>648</v>
      </c>
      <c r="K28" s="660">
        <v>1739</v>
      </c>
      <c r="L28" s="660">
        <v>792</v>
      </c>
      <c r="M28" s="660">
        <v>1214</v>
      </c>
      <c r="N28" s="660">
        <v>431</v>
      </c>
      <c r="O28" s="660">
        <v>1477</v>
      </c>
      <c r="P28" s="660">
        <v>527</v>
      </c>
      <c r="Q28" s="660">
        <v>295</v>
      </c>
      <c r="R28" s="660">
        <v>814</v>
      </c>
      <c r="S28" s="660">
        <v>0</v>
      </c>
      <c r="T28" s="660">
        <v>0</v>
      </c>
      <c r="U28" s="659">
        <f t="shared" si="1"/>
        <v>9802</v>
      </c>
      <c r="V28" s="661">
        <f t="shared" si="1"/>
        <v>4208</v>
      </c>
      <c r="X28" s="361"/>
      <c r="Y28" s="505"/>
      <c r="Z28" s="506"/>
      <c r="AA28" s="506"/>
      <c r="AB28" s="506"/>
      <c r="AC28" s="506"/>
      <c r="AD28" s="506"/>
      <c r="AE28" s="506"/>
      <c r="AF28" s="506"/>
      <c r="AG28" s="506"/>
      <c r="AH28" s="506"/>
      <c r="AI28" s="506"/>
      <c r="AJ28" s="506"/>
      <c r="AK28" s="506"/>
      <c r="AL28" s="506"/>
      <c r="AM28" s="506"/>
      <c r="AN28" s="506"/>
      <c r="AO28" s="506"/>
      <c r="AP28" s="506"/>
      <c r="AQ28" s="506"/>
      <c r="AR28" s="473"/>
      <c r="AS28" s="505"/>
      <c r="AT28" s="473"/>
      <c r="AU28" s="473"/>
      <c r="AV28" s="473"/>
      <c r="AW28" s="473"/>
      <c r="AX28" s="473"/>
      <c r="AY28" s="473"/>
      <c r="AZ28" s="473"/>
      <c r="BA28" s="473"/>
      <c r="BB28" s="473"/>
      <c r="BC28" s="473"/>
      <c r="BD28" s="473"/>
      <c r="BE28" s="473"/>
      <c r="BF28" s="473"/>
      <c r="BG28" s="473"/>
      <c r="BH28" s="473"/>
      <c r="BI28" s="473"/>
      <c r="BJ28" s="473"/>
      <c r="BK28" s="473"/>
      <c r="BL28" s="473"/>
      <c r="BM28" s="473"/>
      <c r="BN28" s="473"/>
    </row>
    <row r="29" spans="1:66" s="2" customFormat="1" ht="18" customHeight="1" x14ac:dyDescent="0.35">
      <c r="A29" s="390"/>
      <c r="B29" s="361" t="s">
        <v>72</v>
      </c>
      <c r="C29" s="659">
        <v>2399</v>
      </c>
      <c r="D29" s="660">
        <v>752</v>
      </c>
      <c r="E29" s="660">
        <v>2288</v>
      </c>
      <c r="F29" s="660">
        <v>672</v>
      </c>
      <c r="G29" s="660">
        <v>3189</v>
      </c>
      <c r="H29" s="660">
        <v>845</v>
      </c>
      <c r="I29" s="660">
        <v>5369</v>
      </c>
      <c r="J29" s="660">
        <v>1461</v>
      </c>
      <c r="K29" s="660">
        <v>3532</v>
      </c>
      <c r="L29" s="660">
        <v>1530</v>
      </c>
      <c r="M29" s="660">
        <v>3799</v>
      </c>
      <c r="N29" s="660">
        <v>2011</v>
      </c>
      <c r="O29" s="660">
        <v>3873</v>
      </c>
      <c r="P29" s="660">
        <v>1104</v>
      </c>
      <c r="Q29" s="660">
        <v>23</v>
      </c>
      <c r="R29" s="660">
        <v>1270</v>
      </c>
      <c r="S29" s="660">
        <v>0</v>
      </c>
      <c r="T29" s="660">
        <v>1</v>
      </c>
      <c r="U29" s="659">
        <f t="shared" si="1"/>
        <v>24472</v>
      </c>
      <c r="V29" s="661">
        <f t="shared" si="1"/>
        <v>9646</v>
      </c>
      <c r="X29" s="370"/>
      <c r="Y29" s="505"/>
      <c r="Z29" s="506"/>
      <c r="AA29" s="506"/>
      <c r="AB29" s="506"/>
      <c r="AC29" s="506"/>
      <c r="AD29" s="506"/>
      <c r="AE29" s="506"/>
      <c r="AF29" s="506"/>
      <c r="AG29" s="506"/>
      <c r="AH29" s="506"/>
      <c r="AI29" s="506"/>
      <c r="AJ29" s="506"/>
      <c r="AK29" s="506"/>
      <c r="AL29" s="506"/>
      <c r="AM29" s="506"/>
      <c r="AN29" s="506"/>
      <c r="AO29" s="506"/>
      <c r="AP29" s="506"/>
      <c r="AQ29" s="506"/>
      <c r="AR29" s="473"/>
      <c r="AS29" s="505"/>
      <c r="AT29" s="473"/>
      <c r="AU29" s="473"/>
      <c r="AV29" s="473"/>
      <c r="AW29" s="473"/>
      <c r="AX29" s="473"/>
      <c r="AY29" s="473"/>
      <c r="AZ29" s="473"/>
      <c r="BA29" s="473"/>
      <c r="BB29" s="473"/>
      <c r="BC29" s="473"/>
      <c r="BD29" s="473"/>
      <c r="BE29" s="473"/>
      <c r="BF29" s="473"/>
      <c r="BG29" s="473"/>
      <c r="BH29" s="473"/>
      <c r="BI29" s="473"/>
      <c r="BJ29" s="473"/>
      <c r="BK29" s="473"/>
      <c r="BL29" s="473"/>
      <c r="BM29" s="473"/>
      <c r="BN29" s="473"/>
    </row>
    <row r="30" spans="1:66" s="2" customFormat="1" ht="24" customHeight="1" x14ac:dyDescent="0.35">
      <c r="A30" s="239" t="s">
        <v>73</v>
      </c>
      <c r="B30" s="391"/>
      <c r="C30" s="617">
        <f t="shared" ref="C30:T30" si="7">SUM(C31:C38)</f>
        <v>12779</v>
      </c>
      <c r="D30" s="617">
        <f t="shared" si="7"/>
        <v>5276</v>
      </c>
      <c r="E30" s="617">
        <f t="shared" si="7"/>
        <v>12666</v>
      </c>
      <c r="F30" s="617">
        <f t="shared" si="7"/>
        <v>4611</v>
      </c>
      <c r="G30" s="617">
        <f t="shared" si="7"/>
        <v>15345</v>
      </c>
      <c r="H30" s="617">
        <f t="shared" si="7"/>
        <v>4401</v>
      </c>
      <c r="I30" s="617">
        <f t="shared" si="7"/>
        <v>21634</v>
      </c>
      <c r="J30" s="617">
        <f t="shared" si="7"/>
        <v>7754</v>
      </c>
      <c r="K30" s="617">
        <f t="shared" si="7"/>
        <v>15875</v>
      </c>
      <c r="L30" s="617">
        <f t="shared" si="7"/>
        <v>9144</v>
      </c>
      <c r="M30" s="617">
        <f t="shared" si="7"/>
        <v>14836</v>
      </c>
      <c r="N30" s="617">
        <f t="shared" si="7"/>
        <v>10329</v>
      </c>
      <c r="O30" s="617">
        <f t="shared" si="7"/>
        <v>14069</v>
      </c>
      <c r="P30" s="617">
        <f t="shared" si="7"/>
        <v>7316</v>
      </c>
      <c r="Q30" s="617">
        <f t="shared" si="7"/>
        <v>9761</v>
      </c>
      <c r="R30" s="617">
        <f t="shared" si="7"/>
        <v>7167</v>
      </c>
      <c r="S30" s="617">
        <f t="shared" si="7"/>
        <v>6529</v>
      </c>
      <c r="T30" s="617">
        <f t="shared" si="7"/>
        <v>2593</v>
      </c>
      <c r="U30" s="617">
        <f t="shared" si="1"/>
        <v>123494</v>
      </c>
      <c r="V30" s="664">
        <f t="shared" si="1"/>
        <v>58591</v>
      </c>
      <c r="X30" s="367"/>
      <c r="Y30" s="505"/>
      <c r="Z30" s="506"/>
      <c r="AA30" s="506"/>
      <c r="AB30" s="506"/>
      <c r="AC30" s="506"/>
      <c r="AD30" s="506"/>
      <c r="AE30" s="506"/>
      <c r="AF30" s="506"/>
      <c r="AG30" s="506"/>
      <c r="AH30" s="506"/>
      <c r="AI30" s="506"/>
      <c r="AJ30" s="506"/>
      <c r="AK30" s="506"/>
      <c r="AL30" s="506"/>
      <c r="AM30" s="506"/>
      <c r="AN30" s="506"/>
      <c r="AO30" s="506"/>
      <c r="AP30" s="506"/>
      <c r="AQ30" s="506"/>
      <c r="AR30" s="473"/>
      <c r="AS30" s="505"/>
      <c r="AT30" s="473"/>
      <c r="AU30" s="473"/>
      <c r="AV30" s="473"/>
      <c r="AW30" s="473"/>
      <c r="AX30" s="473"/>
      <c r="AY30" s="473"/>
      <c r="AZ30" s="473"/>
      <c r="BA30" s="473"/>
      <c r="BB30" s="473"/>
      <c r="BC30" s="473"/>
      <c r="BD30" s="473"/>
      <c r="BE30" s="473"/>
      <c r="BF30" s="473"/>
      <c r="BG30" s="473"/>
      <c r="BH30" s="473"/>
      <c r="BI30" s="473"/>
      <c r="BJ30" s="473"/>
      <c r="BK30" s="473"/>
      <c r="BL30" s="473"/>
      <c r="BM30" s="473"/>
      <c r="BN30" s="473"/>
    </row>
    <row r="31" spans="1:66" s="2" customFormat="1" ht="18" customHeight="1" x14ac:dyDescent="0.35">
      <c r="A31" s="390"/>
      <c r="B31" s="361" t="s">
        <v>74</v>
      </c>
      <c r="C31" s="659">
        <v>2954</v>
      </c>
      <c r="D31" s="660">
        <v>1405</v>
      </c>
      <c r="E31" s="660">
        <v>2897</v>
      </c>
      <c r="F31" s="660">
        <v>1264</v>
      </c>
      <c r="G31" s="660">
        <v>3633</v>
      </c>
      <c r="H31" s="660">
        <v>1233</v>
      </c>
      <c r="I31" s="660">
        <v>3877</v>
      </c>
      <c r="J31" s="660">
        <v>1703</v>
      </c>
      <c r="K31" s="660">
        <v>2645</v>
      </c>
      <c r="L31" s="660">
        <v>1606</v>
      </c>
      <c r="M31" s="660">
        <v>2558</v>
      </c>
      <c r="N31" s="660">
        <v>1984</v>
      </c>
      <c r="O31" s="660">
        <v>1251</v>
      </c>
      <c r="P31" s="660">
        <v>874</v>
      </c>
      <c r="Q31" s="660">
        <v>1258</v>
      </c>
      <c r="R31" s="660">
        <v>1624</v>
      </c>
      <c r="S31" s="660">
        <v>4352</v>
      </c>
      <c r="T31" s="660">
        <v>371</v>
      </c>
      <c r="U31" s="659">
        <f t="shared" si="1"/>
        <v>25425</v>
      </c>
      <c r="V31" s="661">
        <f t="shared" si="1"/>
        <v>12064</v>
      </c>
      <c r="X31" s="361"/>
      <c r="Y31" s="505"/>
      <c r="Z31" s="506"/>
      <c r="AA31" s="506"/>
      <c r="AB31" s="506"/>
      <c r="AC31" s="506"/>
      <c r="AD31" s="506"/>
      <c r="AE31" s="506"/>
      <c r="AF31" s="506"/>
      <c r="AG31" s="506"/>
      <c r="AH31" s="506"/>
      <c r="AI31" s="506"/>
      <c r="AJ31" s="506"/>
      <c r="AK31" s="506"/>
      <c r="AL31" s="506"/>
      <c r="AM31" s="506"/>
      <c r="AN31" s="506"/>
      <c r="AO31" s="506"/>
      <c r="AP31" s="506"/>
      <c r="AQ31" s="506"/>
      <c r="AR31" s="473"/>
      <c r="AS31" s="505"/>
      <c r="AT31" s="473"/>
      <c r="AU31" s="473"/>
      <c r="AV31" s="473"/>
      <c r="AW31" s="473"/>
      <c r="AX31" s="473"/>
      <c r="AY31" s="473"/>
      <c r="AZ31" s="473"/>
      <c r="BA31" s="473"/>
      <c r="BB31" s="473"/>
      <c r="BC31" s="473"/>
      <c r="BD31" s="473"/>
      <c r="BE31" s="473"/>
      <c r="BF31" s="473"/>
      <c r="BG31" s="473"/>
      <c r="BH31" s="473"/>
      <c r="BI31" s="473"/>
      <c r="BJ31" s="473"/>
      <c r="BK31" s="473"/>
      <c r="BL31" s="473"/>
      <c r="BM31" s="473"/>
      <c r="BN31" s="473"/>
    </row>
    <row r="32" spans="1:66" s="2" customFormat="1" ht="18" customHeight="1" x14ac:dyDescent="0.35">
      <c r="A32" s="390"/>
      <c r="B32" s="361" t="s">
        <v>75</v>
      </c>
      <c r="C32" s="659">
        <v>632</v>
      </c>
      <c r="D32" s="660">
        <v>180</v>
      </c>
      <c r="E32" s="660">
        <v>467</v>
      </c>
      <c r="F32" s="660">
        <v>139</v>
      </c>
      <c r="G32" s="660">
        <v>720</v>
      </c>
      <c r="H32" s="660">
        <v>181</v>
      </c>
      <c r="I32" s="660">
        <v>1036</v>
      </c>
      <c r="J32" s="660">
        <v>335</v>
      </c>
      <c r="K32" s="660">
        <v>663</v>
      </c>
      <c r="L32" s="660">
        <v>500</v>
      </c>
      <c r="M32" s="660">
        <v>300</v>
      </c>
      <c r="N32" s="660">
        <v>345</v>
      </c>
      <c r="O32" s="660">
        <v>277</v>
      </c>
      <c r="P32" s="660">
        <v>98</v>
      </c>
      <c r="Q32" s="660">
        <v>0</v>
      </c>
      <c r="R32" s="660">
        <v>0</v>
      </c>
      <c r="S32" s="660">
        <v>0</v>
      </c>
      <c r="T32" s="660">
        <v>0</v>
      </c>
      <c r="U32" s="659">
        <f t="shared" si="1"/>
        <v>4095</v>
      </c>
      <c r="V32" s="661">
        <f t="shared" si="1"/>
        <v>1778</v>
      </c>
      <c r="X32" s="361"/>
      <c r="Y32" s="505"/>
      <c r="Z32" s="506"/>
      <c r="AA32" s="506"/>
      <c r="AB32" s="506"/>
      <c r="AC32" s="506"/>
      <c r="AD32" s="506"/>
      <c r="AE32" s="506"/>
      <c r="AF32" s="506"/>
      <c r="AG32" s="506"/>
      <c r="AH32" s="506"/>
      <c r="AI32" s="506"/>
      <c r="AJ32" s="506"/>
      <c r="AK32" s="506"/>
      <c r="AL32" s="506"/>
      <c r="AM32" s="506"/>
      <c r="AN32" s="506"/>
      <c r="AO32" s="506"/>
      <c r="AP32" s="506"/>
      <c r="AQ32" s="506"/>
      <c r="AR32" s="473"/>
      <c r="AS32" s="505"/>
      <c r="AT32" s="473"/>
      <c r="AU32" s="473"/>
      <c r="AV32" s="473"/>
      <c r="AW32" s="473"/>
      <c r="AX32" s="473"/>
      <c r="AY32" s="473"/>
      <c r="AZ32" s="473"/>
      <c r="BA32" s="473"/>
      <c r="BB32" s="473"/>
      <c r="BC32" s="473"/>
      <c r="BD32" s="473"/>
      <c r="BE32" s="473"/>
      <c r="BF32" s="473"/>
      <c r="BG32" s="473"/>
      <c r="BH32" s="473"/>
      <c r="BI32" s="473"/>
      <c r="BJ32" s="473"/>
      <c r="BK32" s="473"/>
      <c r="BL32" s="473"/>
      <c r="BM32" s="473"/>
      <c r="BN32" s="473"/>
    </row>
    <row r="33" spans="1:66" s="2" customFormat="1" ht="18" customHeight="1" x14ac:dyDescent="0.35">
      <c r="A33" s="390"/>
      <c r="B33" s="361" t="s">
        <v>76</v>
      </c>
      <c r="C33" s="659">
        <v>1179</v>
      </c>
      <c r="D33" s="660">
        <v>462</v>
      </c>
      <c r="E33" s="660">
        <v>1020</v>
      </c>
      <c r="F33" s="660">
        <v>326</v>
      </c>
      <c r="G33" s="660">
        <v>1406</v>
      </c>
      <c r="H33" s="660">
        <v>381</v>
      </c>
      <c r="I33" s="660">
        <v>1956</v>
      </c>
      <c r="J33" s="660">
        <v>732</v>
      </c>
      <c r="K33" s="660">
        <v>1157</v>
      </c>
      <c r="L33" s="660">
        <v>885</v>
      </c>
      <c r="M33" s="660">
        <v>1949</v>
      </c>
      <c r="N33" s="660">
        <v>1519</v>
      </c>
      <c r="O33" s="660">
        <v>973</v>
      </c>
      <c r="P33" s="660">
        <v>599</v>
      </c>
      <c r="Q33" s="660">
        <v>1781</v>
      </c>
      <c r="R33" s="660">
        <v>1265</v>
      </c>
      <c r="S33" s="660">
        <v>20</v>
      </c>
      <c r="T33" s="660">
        <v>167</v>
      </c>
      <c r="U33" s="659">
        <f t="shared" si="1"/>
        <v>11441</v>
      </c>
      <c r="V33" s="661">
        <f t="shared" si="1"/>
        <v>6336</v>
      </c>
      <c r="X33" s="361"/>
      <c r="Y33" s="505"/>
      <c r="Z33" s="506"/>
      <c r="AA33" s="506"/>
      <c r="AB33" s="506"/>
      <c r="AC33" s="506"/>
      <c r="AD33" s="506"/>
      <c r="AE33" s="506"/>
      <c r="AF33" s="506"/>
      <c r="AG33" s="506"/>
      <c r="AH33" s="506"/>
      <c r="AI33" s="506"/>
      <c r="AJ33" s="506"/>
      <c r="AK33" s="506"/>
      <c r="AL33" s="506"/>
      <c r="AM33" s="506"/>
      <c r="AN33" s="506"/>
      <c r="AO33" s="506"/>
      <c r="AP33" s="506"/>
      <c r="AQ33" s="506"/>
      <c r="AR33" s="473"/>
      <c r="AS33" s="505"/>
      <c r="AT33" s="473"/>
      <c r="AU33" s="473"/>
      <c r="AV33" s="473"/>
      <c r="AW33" s="473"/>
      <c r="AX33" s="473"/>
      <c r="AY33" s="473"/>
      <c r="AZ33" s="473"/>
      <c r="BA33" s="473"/>
      <c r="BB33" s="473"/>
      <c r="BC33" s="473"/>
      <c r="BD33" s="473"/>
      <c r="BE33" s="473"/>
      <c r="BF33" s="473"/>
      <c r="BG33" s="473"/>
      <c r="BH33" s="473"/>
      <c r="BI33" s="473"/>
      <c r="BJ33" s="473"/>
      <c r="BK33" s="473"/>
      <c r="BL33" s="473"/>
      <c r="BM33" s="473"/>
      <c r="BN33" s="473"/>
    </row>
    <row r="34" spans="1:66" s="2" customFormat="1" ht="18" customHeight="1" x14ac:dyDescent="0.35">
      <c r="A34" s="390"/>
      <c r="B34" s="361" t="s">
        <v>77</v>
      </c>
      <c r="C34" s="659">
        <v>2799</v>
      </c>
      <c r="D34" s="660">
        <v>1081</v>
      </c>
      <c r="E34" s="660">
        <v>2817</v>
      </c>
      <c r="F34" s="660">
        <v>972</v>
      </c>
      <c r="G34" s="660">
        <v>3619</v>
      </c>
      <c r="H34" s="660">
        <v>935</v>
      </c>
      <c r="I34" s="660">
        <v>6514</v>
      </c>
      <c r="J34" s="660">
        <v>1968</v>
      </c>
      <c r="K34" s="660">
        <v>5214</v>
      </c>
      <c r="L34" s="660">
        <v>2772</v>
      </c>
      <c r="M34" s="660">
        <v>4375</v>
      </c>
      <c r="N34" s="660">
        <v>2667</v>
      </c>
      <c r="O34" s="660">
        <v>3895</v>
      </c>
      <c r="P34" s="660">
        <v>1987</v>
      </c>
      <c r="Q34" s="660">
        <v>3676</v>
      </c>
      <c r="R34" s="660">
        <v>2089</v>
      </c>
      <c r="S34" s="660">
        <v>1160</v>
      </c>
      <c r="T34" s="660">
        <v>1007</v>
      </c>
      <c r="U34" s="659">
        <f t="shared" si="1"/>
        <v>34069</v>
      </c>
      <c r="V34" s="661">
        <f t="shared" si="1"/>
        <v>15478</v>
      </c>
      <c r="X34" s="361"/>
      <c r="Y34" s="505"/>
      <c r="Z34" s="506"/>
      <c r="AA34" s="506"/>
      <c r="AB34" s="506"/>
      <c r="AC34" s="506"/>
      <c r="AD34" s="506"/>
      <c r="AE34" s="506"/>
      <c r="AF34" s="506"/>
      <c r="AG34" s="506"/>
      <c r="AH34" s="506"/>
      <c r="AI34" s="506"/>
      <c r="AJ34" s="506"/>
      <c r="AK34" s="506"/>
      <c r="AL34" s="506"/>
      <c r="AM34" s="506"/>
      <c r="AN34" s="506"/>
      <c r="AO34" s="506"/>
      <c r="AP34" s="506"/>
      <c r="AQ34" s="506"/>
      <c r="AR34" s="473"/>
      <c r="AS34" s="505"/>
      <c r="AT34" s="473"/>
      <c r="AU34" s="473"/>
      <c r="AV34" s="473"/>
      <c r="AW34" s="473"/>
      <c r="AX34" s="473"/>
      <c r="AY34" s="473"/>
      <c r="AZ34" s="473"/>
      <c r="BA34" s="473"/>
      <c r="BB34" s="473"/>
      <c r="BC34" s="473"/>
      <c r="BD34" s="473"/>
      <c r="BE34" s="473"/>
      <c r="BF34" s="473"/>
      <c r="BG34" s="473"/>
      <c r="BH34" s="473"/>
      <c r="BI34" s="473"/>
      <c r="BJ34" s="473"/>
      <c r="BK34" s="473"/>
      <c r="BL34" s="473"/>
      <c r="BM34" s="473"/>
      <c r="BN34" s="473"/>
    </row>
    <row r="35" spans="1:66" s="2" customFormat="1" ht="18" customHeight="1" x14ac:dyDescent="0.35">
      <c r="A35" s="390"/>
      <c r="B35" s="361" t="s">
        <v>78</v>
      </c>
      <c r="C35" s="659">
        <v>1336</v>
      </c>
      <c r="D35" s="660">
        <v>754</v>
      </c>
      <c r="E35" s="660">
        <v>1378</v>
      </c>
      <c r="F35" s="660">
        <v>579</v>
      </c>
      <c r="G35" s="660">
        <v>1511</v>
      </c>
      <c r="H35" s="660">
        <v>479</v>
      </c>
      <c r="I35" s="660">
        <v>1483</v>
      </c>
      <c r="J35" s="660">
        <v>572</v>
      </c>
      <c r="K35" s="660">
        <v>1069</v>
      </c>
      <c r="L35" s="660">
        <v>573</v>
      </c>
      <c r="M35" s="660">
        <v>1436</v>
      </c>
      <c r="N35" s="660">
        <v>872</v>
      </c>
      <c r="O35" s="660">
        <v>817</v>
      </c>
      <c r="P35" s="660">
        <v>907</v>
      </c>
      <c r="Q35" s="660">
        <v>0</v>
      </c>
      <c r="R35" s="660">
        <v>0</v>
      </c>
      <c r="S35" s="660">
        <v>713</v>
      </c>
      <c r="T35" s="660">
        <v>722</v>
      </c>
      <c r="U35" s="659">
        <f t="shared" si="1"/>
        <v>9743</v>
      </c>
      <c r="V35" s="661">
        <f t="shared" si="1"/>
        <v>5458</v>
      </c>
      <c r="X35" s="361"/>
      <c r="Y35" s="505"/>
      <c r="Z35" s="506"/>
      <c r="AA35" s="506"/>
      <c r="AB35" s="506"/>
      <c r="AC35" s="506"/>
      <c r="AD35" s="506"/>
      <c r="AE35" s="506"/>
      <c r="AF35" s="506"/>
      <c r="AG35" s="506"/>
      <c r="AH35" s="506"/>
      <c r="AI35" s="506"/>
      <c r="AJ35" s="506"/>
      <c r="AK35" s="506"/>
      <c r="AL35" s="506"/>
      <c r="AM35" s="506"/>
      <c r="AN35" s="506"/>
      <c r="AO35" s="506"/>
      <c r="AP35" s="506"/>
      <c r="AQ35" s="506"/>
      <c r="AR35" s="473"/>
      <c r="AS35" s="505"/>
      <c r="AT35" s="473"/>
      <c r="AU35" s="473"/>
      <c r="AV35" s="473"/>
      <c r="AW35" s="473"/>
      <c r="AX35" s="473"/>
      <c r="AY35" s="473"/>
      <c r="AZ35" s="473"/>
      <c r="BA35" s="473"/>
      <c r="BB35" s="473"/>
      <c r="BC35" s="473"/>
      <c r="BD35" s="473"/>
      <c r="BE35" s="473"/>
      <c r="BF35" s="473"/>
      <c r="BG35" s="473"/>
      <c r="BH35" s="473"/>
      <c r="BI35" s="473"/>
      <c r="BJ35" s="473"/>
      <c r="BK35" s="473"/>
      <c r="BL35" s="473"/>
      <c r="BM35" s="473"/>
      <c r="BN35" s="473"/>
    </row>
    <row r="36" spans="1:66" s="2" customFormat="1" ht="18" customHeight="1" x14ac:dyDescent="0.35">
      <c r="A36" s="390"/>
      <c r="B36" s="361" t="s">
        <v>79</v>
      </c>
      <c r="C36" s="659">
        <v>1763</v>
      </c>
      <c r="D36" s="660">
        <v>627</v>
      </c>
      <c r="E36" s="660">
        <v>1819</v>
      </c>
      <c r="F36" s="660">
        <v>598</v>
      </c>
      <c r="G36" s="660">
        <v>2154</v>
      </c>
      <c r="H36" s="660">
        <v>558</v>
      </c>
      <c r="I36" s="660">
        <v>3534</v>
      </c>
      <c r="J36" s="660">
        <v>1248</v>
      </c>
      <c r="K36" s="660">
        <v>3042</v>
      </c>
      <c r="L36" s="660">
        <v>1490</v>
      </c>
      <c r="M36" s="660">
        <v>2875</v>
      </c>
      <c r="N36" s="660">
        <v>1667</v>
      </c>
      <c r="O36" s="660">
        <v>2821</v>
      </c>
      <c r="P36" s="660">
        <v>1653</v>
      </c>
      <c r="Q36" s="660">
        <v>1936</v>
      </c>
      <c r="R36" s="660">
        <v>1853</v>
      </c>
      <c r="S36" s="660">
        <v>284</v>
      </c>
      <c r="T36" s="660">
        <v>326</v>
      </c>
      <c r="U36" s="659">
        <f t="shared" si="1"/>
        <v>20228</v>
      </c>
      <c r="V36" s="661">
        <f t="shared" si="1"/>
        <v>10020</v>
      </c>
      <c r="X36" s="361"/>
      <c r="Y36" s="505"/>
      <c r="Z36" s="506"/>
      <c r="AA36" s="506"/>
      <c r="AB36" s="506"/>
      <c r="AC36" s="506"/>
      <c r="AD36" s="506"/>
      <c r="AE36" s="506"/>
      <c r="AF36" s="506"/>
      <c r="AG36" s="506"/>
      <c r="AH36" s="506"/>
      <c r="AI36" s="506"/>
      <c r="AJ36" s="506"/>
      <c r="AK36" s="506"/>
      <c r="AL36" s="506"/>
      <c r="AM36" s="506"/>
      <c r="AN36" s="506"/>
      <c r="AO36" s="506"/>
      <c r="AP36" s="506"/>
      <c r="AQ36" s="506"/>
      <c r="AR36" s="473"/>
      <c r="AS36" s="505"/>
      <c r="AT36" s="473"/>
      <c r="AU36" s="473"/>
      <c r="AV36" s="473"/>
      <c r="AW36" s="473"/>
      <c r="AX36" s="473"/>
      <c r="AY36" s="473"/>
      <c r="AZ36" s="473"/>
      <c r="BA36" s="473"/>
      <c r="BB36" s="473"/>
      <c r="BC36" s="473"/>
      <c r="BD36" s="473"/>
      <c r="BE36" s="473"/>
      <c r="BF36" s="473"/>
      <c r="BG36" s="473"/>
      <c r="BH36" s="473"/>
      <c r="BI36" s="473"/>
      <c r="BJ36" s="473"/>
      <c r="BK36" s="473"/>
      <c r="BL36" s="473"/>
      <c r="BM36" s="473"/>
      <c r="BN36" s="473"/>
    </row>
    <row r="37" spans="1:66" s="2" customFormat="1" ht="18" customHeight="1" x14ac:dyDescent="0.35">
      <c r="A37" s="390"/>
      <c r="B37" s="361" t="s">
        <v>80</v>
      </c>
      <c r="C37" s="659">
        <v>1363</v>
      </c>
      <c r="D37" s="660">
        <v>389</v>
      </c>
      <c r="E37" s="660">
        <v>1444</v>
      </c>
      <c r="F37" s="660">
        <v>301</v>
      </c>
      <c r="G37" s="660">
        <v>1645</v>
      </c>
      <c r="H37" s="660">
        <v>354</v>
      </c>
      <c r="I37" s="660">
        <v>2253</v>
      </c>
      <c r="J37" s="660">
        <v>911</v>
      </c>
      <c r="K37" s="660">
        <v>1741</v>
      </c>
      <c r="L37" s="660">
        <v>710</v>
      </c>
      <c r="M37" s="660">
        <v>584</v>
      </c>
      <c r="N37" s="660">
        <v>493</v>
      </c>
      <c r="O37" s="660">
        <v>3639</v>
      </c>
      <c r="P37" s="660">
        <v>1058</v>
      </c>
      <c r="Q37" s="660">
        <v>711</v>
      </c>
      <c r="R37" s="660">
        <v>158</v>
      </c>
      <c r="S37" s="660">
        <v>0</v>
      </c>
      <c r="T37" s="660">
        <v>0</v>
      </c>
      <c r="U37" s="659">
        <f t="shared" si="1"/>
        <v>13380</v>
      </c>
      <c r="V37" s="661">
        <f t="shared" si="1"/>
        <v>4374</v>
      </c>
      <c r="X37" s="361"/>
      <c r="Y37" s="505"/>
      <c r="Z37" s="506"/>
      <c r="AA37" s="506"/>
      <c r="AB37" s="506"/>
      <c r="AC37" s="506"/>
      <c r="AD37" s="506"/>
      <c r="AE37" s="506"/>
      <c r="AF37" s="506"/>
      <c r="AG37" s="506"/>
      <c r="AH37" s="506"/>
      <c r="AI37" s="506"/>
      <c r="AJ37" s="506"/>
      <c r="AK37" s="506"/>
      <c r="AL37" s="506"/>
      <c r="AM37" s="506"/>
      <c r="AN37" s="506"/>
      <c r="AO37" s="506"/>
      <c r="AP37" s="506"/>
      <c r="AQ37" s="506"/>
      <c r="AR37" s="473"/>
      <c r="AS37" s="505"/>
      <c r="AT37" s="473"/>
      <c r="AU37" s="473"/>
      <c r="AV37" s="473"/>
      <c r="AW37" s="473"/>
      <c r="AX37" s="473"/>
      <c r="AY37" s="473"/>
      <c r="AZ37" s="473"/>
      <c r="BA37" s="473"/>
      <c r="BB37" s="473"/>
      <c r="BC37" s="473"/>
      <c r="BD37" s="473"/>
      <c r="BE37" s="473"/>
      <c r="BF37" s="473"/>
      <c r="BG37" s="473"/>
      <c r="BH37" s="473"/>
      <c r="BI37" s="473"/>
      <c r="BJ37" s="473"/>
      <c r="BK37" s="473"/>
      <c r="BL37" s="473"/>
      <c r="BM37" s="473"/>
      <c r="BN37" s="473"/>
    </row>
    <row r="38" spans="1:66" s="2" customFormat="1" ht="18" customHeight="1" x14ac:dyDescent="0.35">
      <c r="A38" s="390"/>
      <c r="B38" s="361" t="s">
        <v>81</v>
      </c>
      <c r="C38" s="659">
        <v>753</v>
      </c>
      <c r="D38" s="660">
        <v>378</v>
      </c>
      <c r="E38" s="660">
        <v>824</v>
      </c>
      <c r="F38" s="660">
        <v>432</v>
      </c>
      <c r="G38" s="660">
        <v>657</v>
      </c>
      <c r="H38" s="660">
        <v>280</v>
      </c>
      <c r="I38" s="660">
        <v>981</v>
      </c>
      <c r="J38" s="660">
        <v>285</v>
      </c>
      <c r="K38" s="660">
        <v>344</v>
      </c>
      <c r="L38" s="660">
        <v>608</v>
      </c>
      <c r="M38" s="660">
        <v>759</v>
      </c>
      <c r="N38" s="660">
        <v>782</v>
      </c>
      <c r="O38" s="660">
        <v>396</v>
      </c>
      <c r="P38" s="660">
        <v>140</v>
      </c>
      <c r="Q38" s="660">
        <v>399</v>
      </c>
      <c r="R38" s="660">
        <v>178</v>
      </c>
      <c r="S38" s="660">
        <v>0</v>
      </c>
      <c r="T38" s="660">
        <v>0</v>
      </c>
      <c r="U38" s="659">
        <f t="shared" si="1"/>
        <v>5113</v>
      </c>
      <c r="V38" s="661">
        <f t="shared" si="1"/>
        <v>3083</v>
      </c>
      <c r="X38" s="361"/>
      <c r="Y38" s="505"/>
      <c r="Z38" s="506"/>
      <c r="AA38" s="506"/>
      <c r="AB38" s="506"/>
      <c r="AC38" s="506"/>
      <c r="AD38" s="506"/>
      <c r="AE38" s="506"/>
      <c r="AF38" s="506"/>
      <c r="AG38" s="506"/>
      <c r="AH38" s="506"/>
      <c r="AI38" s="506"/>
      <c r="AJ38" s="506"/>
      <c r="AK38" s="506"/>
      <c r="AL38" s="506"/>
      <c r="AM38" s="506"/>
      <c r="AN38" s="506"/>
      <c r="AO38" s="506"/>
      <c r="AP38" s="506"/>
      <c r="AQ38" s="506"/>
      <c r="AR38" s="473"/>
      <c r="AS38" s="505"/>
      <c r="AT38" s="473"/>
      <c r="AU38" s="473"/>
      <c r="AV38" s="473"/>
      <c r="AW38" s="473"/>
      <c r="AX38" s="473"/>
      <c r="AY38" s="473"/>
      <c r="AZ38" s="473"/>
      <c r="BA38" s="473"/>
      <c r="BB38" s="473"/>
      <c r="BC38" s="473"/>
      <c r="BD38" s="473"/>
      <c r="BE38" s="473"/>
      <c r="BF38" s="473"/>
      <c r="BG38" s="473"/>
      <c r="BH38" s="473"/>
      <c r="BI38" s="473"/>
      <c r="BJ38" s="473"/>
      <c r="BK38" s="473"/>
      <c r="BL38" s="473"/>
      <c r="BM38" s="473"/>
      <c r="BN38" s="473"/>
    </row>
    <row r="39" spans="1:66" s="2" customFormat="1" ht="42" customHeight="1" x14ac:dyDescent="0.35">
      <c r="A39" s="743" t="s">
        <v>279</v>
      </c>
      <c r="B39" s="725"/>
      <c r="C39" s="617">
        <v>122</v>
      </c>
      <c r="D39" s="617">
        <v>37</v>
      </c>
      <c r="E39" s="617">
        <v>108</v>
      </c>
      <c r="F39" s="617">
        <v>4</v>
      </c>
      <c r="G39" s="617">
        <v>70</v>
      </c>
      <c r="H39" s="617">
        <v>19</v>
      </c>
      <c r="I39" s="617">
        <v>45</v>
      </c>
      <c r="J39" s="617">
        <v>0</v>
      </c>
      <c r="K39" s="617">
        <v>190</v>
      </c>
      <c r="L39" s="617">
        <v>16</v>
      </c>
      <c r="M39" s="617">
        <v>0</v>
      </c>
      <c r="N39" s="617">
        <v>0</v>
      </c>
      <c r="O39" s="617">
        <v>0</v>
      </c>
      <c r="P39" s="617">
        <v>0</v>
      </c>
      <c r="Q39" s="617">
        <v>0</v>
      </c>
      <c r="R39" s="617">
        <v>0</v>
      </c>
      <c r="S39" s="617">
        <v>0</v>
      </c>
      <c r="T39" s="617">
        <v>0</v>
      </c>
      <c r="U39" s="617">
        <f t="shared" si="1"/>
        <v>535</v>
      </c>
      <c r="V39" s="664">
        <f t="shared" si="1"/>
        <v>76</v>
      </c>
      <c r="X39" s="361"/>
      <c r="Y39" s="505"/>
      <c r="Z39" s="506"/>
      <c r="AA39" s="506"/>
      <c r="AB39" s="506"/>
      <c r="AC39" s="506"/>
      <c r="AD39" s="506"/>
      <c r="AE39" s="506"/>
      <c r="AF39" s="506"/>
      <c r="AG39" s="506"/>
      <c r="AH39" s="506"/>
      <c r="AI39" s="506"/>
      <c r="AJ39" s="506"/>
      <c r="AK39" s="506"/>
      <c r="AL39" s="506"/>
      <c r="AM39" s="506"/>
      <c r="AN39" s="506"/>
      <c r="AO39" s="506"/>
      <c r="AP39" s="506"/>
      <c r="AQ39" s="506"/>
      <c r="AR39" s="519"/>
      <c r="AS39" s="505"/>
      <c r="AT39" s="519"/>
      <c r="AU39" s="519"/>
      <c r="AV39" s="519"/>
      <c r="AW39" s="519"/>
      <c r="AX39" s="519"/>
      <c r="AY39" s="519"/>
      <c r="AZ39" s="519"/>
      <c r="BA39" s="519"/>
      <c r="BB39" s="519"/>
      <c r="BC39" s="519"/>
      <c r="BD39" s="519"/>
      <c r="BE39" s="519"/>
      <c r="BF39" s="519"/>
      <c r="BG39" s="519"/>
      <c r="BH39" s="519"/>
      <c r="BI39" s="519"/>
      <c r="BJ39" s="519"/>
      <c r="BK39" s="519"/>
      <c r="BL39" s="519"/>
      <c r="BM39" s="519"/>
      <c r="BN39" s="519"/>
    </row>
    <row r="40" spans="1:66" s="2" customFormat="1" ht="33" customHeight="1" x14ac:dyDescent="0.35">
      <c r="A40" s="744" t="s">
        <v>296</v>
      </c>
      <c r="B40" s="745"/>
      <c r="C40" s="662">
        <f t="shared" ref="C40:V40" si="8">C41+C43+C51+C56+C62+C66</f>
        <v>30415</v>
      </c>
      <c r="D40" s="662">
        <f t="shared" si="8"/>
        <v>11315</v>
      </c>
      <c r="E40" s="662">
        <f t="shared" si="8"/>
        <v>26473</v>
      </c>
      <c r="F40" s="662">
        <f t="shared" si="8"/>
        <v>8020</v>
      </c>
      <c r="G40" s="662">
        <f t="shared" si="8"/>
        <v>30516</v>
      </c>
      <c r="H40" s="662">
        <f t="shared" si="8"/>
        <v>8217</v>
      </c>
      <c r="I40" s="662">
        <f t="shared" si="8"/>
        <v>41680</v>
      </c>
      <c r="J40" s="662">
        <f t="shared" si="8"/>
        <v>15110</v>
      </c>
      <c r="K40" s="662">
        <f t="shared" si="8"/>
        <v>26603</v>
      </c>
      <c r="L40" s="662">
        <f t="shared" si="8"/>
        <v>17665</v>
      </c>
      <c r="M40" s="662">
        <f t="shared" si="8"/>
        <v>26116</v>
      </c>
      <c r="N40" s="662">
        <f t="shared" si="8"/>
        <v>15449</v>
      </c>
      <c r="O40" s="662">
        <f t="shared" si="8"/>
        <v>24751</v>
      </c>
      <c r="P40" s="662">
        <f t="shared" si="8"/>
        <v>12324</v>
      </c>
      <c r="Q40" s="662">
        <f t="shared" si="8"/>
        <v>16425</v>
      </c>
      <c r="R40" s="662">
        <f t="shared" si="8"/>
        <v>5689</v>
      </c>
      <c r="S40" s="662">
        <f t="shared" si="8"/>
        <v>5025</v>
      </c>
      <c r="T40" s="662">
        <f t="shared" si="8"/>
        <v>3539</v>
      </c>
      <c r="U40" s="662">
        <f t="shared" si="8"/>
        <v>228004</v>
      </c>
      <c r="V40" s="663">
        <f t="shared" si="8"/>
        <v>97328</v>
      </c>
      <c r="X40" s="363"/>
      <c r="Y40" s="505"/>
      <c r="Z40" s="506"/>
      <c r="AA40" s="506"/>
      <c r="AB40" s="506"/>
      <c r="AC40" s="506"/>
      <c r="AD40" s="506"/>
      <c r="AE40" s="506"/>
      <c r="AF40" s="506"/>
      <c r="AG40" s="506"/>
      <c r="AH40" s="506"/>
      <c r="AI40" s="506"/>
      <c r="AJ40" s="506"/>
      <c r="AK40" s="506"/>
      <c r="AL40" s="506"/>
      <c r="AM40" s="506"/>
      <c r="AN40" s="506"/>
      <c r="AO40" s="506"/>
      <c r="AP40" s="506"/>
      <c r="AQ40" s="506"/>
      <c r="AR40" s="473"/>
      <c r="AS40" s="505"/>
      <c r="AT40" s="473"/>
      <c r="AU40" s="473"/>
      <c r="AV40" s="473"/>
      <c r="AW40" s="473"/>
      <c r="AX40" s="473"/>
      <c r="AY40" s="473"/>
      <c r="AZ40" s="473"/>
      <c r="BA40" s="473"/>
      <c r="BB40" s="473"/>
      <c r="BC40" s="473"/>
      <c r="BD40" s="473"/>
      <c r="BE40" s="473"/>
      <c r="BF40" s="473"/>
      <c r="BG40" s="473"/>
      <c r="BH40" s="473"/>
      <c r="BI40" s="473"/>
      <c r="BJ40" s="473"/>
      <c r="BK40" s="473"/>
      <c r="BL40" s="473"/>
      <c r="BM40" s="473"/>
      <c r="BN40" s="473"/>
    </row>
    <row r="41" spans="1:66" s="2" customFormat="1" ht="24" customHeight="1" x14ac:dyDescent="0.35">
      <c r="A41" s="239" t="s">
        <v>82</v>
      </c>
      <c r="B41" s="391"/>
      <c r="C41" s="617">
        <f t="shared" ref="C41:T41" si="9">C42</f>
        <v>3545</v>
      </c>
      <c r="D41" s="617">
        <f t="shared" si="9"/>
        <v>1110</v>
      </c>
      <c r="E41" s="617">
        <f t="shared" si="9"/>
        <v>2742</v>
      </c>
      <c r="F41" s="617">
        <f t="shared" si="9"/>
        <v>851</v>
      </c>
      <c r="G41" s="617">
        <f t="shared" si="9"/>
        <v>3373</v>
      </c>
      <c r="H41" s="617">
        <f t="shared" si="9"/>
        <v>934</v>
      </c>
      <c r="I41" s="617">
        <f t="shared" si="9"/>
        <v>4553</v>
      </c>
      <c r="J41" s="617">
        <f t="shared" si="9"/>
        <v>1486</v>
      </c>
      <c r="K41" s="617">
        <f t="shared" si="9"/>
        <v>2174</v>
      </c>
      <c r="L41" s="617">
        <f t="shared" si="9"/>
        <v>1829</v>
      </c>
      <c r="M41" s="617">
        <f t="shared" si="9"/>
        <v>2186</v>
      </c>
      <c r="N41" s="617">
        <f t="shared" si="9"/>
        <v>1875</v>
      </c>
      <c r="O41" s="617">
        <f t="shared" si="9"/>
        <v>2149</v>
      </c>
      <c r="P41" s="617">
        <f t="shared" si="9"/>
        <v>1027</v>
      </c>
      <c r="Q41" s="617">
        <f t="shared" si="9"/>
        <v>1747</v>
      </c>
      <c r="R41" s="617">
        <f t="shared" si="9"/>
        <v>819</v>
      </c>
      <c r="S41" s="617">
        <f t="shared" si="9"/>
        <v>1217</v>
      </c>
      <c r="T41" s="617">
        <f t="shared" si="9"/>
        <v>616</v>
      </c>
      <c r="U41" s="617">
        <f t="shared" si="1"/>
        <v>23686</v>
      </c>
      <c r="V41" s="664">
        <f t="shared" si="1"/>
        <v>10547</v>
      </c>
      <c r="X41" s="367"/>
      <c r="Y41" s="507"/>
      <c r="Z41" s="506"/>
      <c r="AA41" s="506"/>
      <c r="AB41" s="506"/>
      <c r="AC41" s="506"/>
      <c r="AD41" s="506"/>
      <c r="AE41" s="506"/>
      <c r="AF41" s="506"/>
      <c r="AG41" s="506"/>
      <c r="AH41" s="506"/>
      <c r="AI41" s="506"/>
      <c r="AJ41" s="506"/>
      <c r="AK41" s="506"/>
      <c r="AL41" s="506"/>
      <c r="AM41" s="506"/>
      <c r="AN41" s="506"/>
      <c r="AO41" s="506"/>
      <c r="AP41" s="506"/>
      <c r="AQ41" s="506"/>
      <c r="AR41" s="473"/>
      <c r="AS41" s="505"/>
      <c r="AT41" s="473"/>
      <c r="AU41" s="473"/>
      <c r="AV41" s="473"/>
      <c r="AW41" s="473"/>
      <c r="AX41" s="473"/>
      <c r="AY41" s="473"/>
      <c r="AZ41" s="473"/>
      <c r="BA41" s="473"/>
      <c r="BB41" s="473"/>
      <c r="BC41" s="473"/>
      <c r="BD41" s="473"/>
      <c r="BE41" s="473"/>
      <c r="BF41" s="473"/>
      <c r="BG41" s="473"/>
      <c r="BH41" s="473"/>
      <c r="BI41" s="473"/>
      <c r="BJ41" s="473"/>
      <c r="BK41" s="473"/>
      <c r="BL41" s="473"/>
      <c r="BM41" s="473"/>
      <c r="BN41" s="473"/>
    </row>
    <row r="42" spans="1:66" s="2" customFormat="1" ht="18" customHeight="1" x14ac:dyDescent="0.35">
      <c r="A42" s="390"/>
      <c r="B42" s="361" t="s">
        <v>83</v>
      </c>
      <c r="C42" s="659">
        <v>3545</v>
      </c>
      <c r="D42" s="660">
        <v>1110</v>
      </c>
      <c r="E42" s="660">
        <v>2742</v>
      </c>
      <c r="F42" s="660">
        <v>851</v>
      </c>
      <c r="G42" s="660">
        <v>3373</v>
      </c>
      <c r="H42" s="660">
        <v>934</v>
      </c>
      <c r="I42" s="660">
        <v>4553</v>
      </c>
      <c r="J42" s="660">
        <v>1486</v>
      </c>
      <c r="K42" s="660">
        <v>2174</v>
      </c>
      <c r="L42" s="660">
        <v>1829</v>
      </c>
      <c r="M42" s="660">
        <v>2186</v>
      </c>
      <c r="N42" s="660">
        <v>1875</v>
      </c>
      <c r="O42" s="660">
        <v>2149</v>
      </c>
      <c r="P42" s="660">
        <v>1027</v>
      </c>
      <c r="Q42" s="660">
        <v>1747</v>
      </c>
      <c r="R42" s="660">
        <v>819</v>
      </c>
      <c r="S42" s="660">
        <v>1217</v>
      </c>
      <c r="T42" s="660">
        <v>616</v>
      </c>
      <c r="U42" s="659">
        <f t="shared" ref="U42:V65" si="10">C42+E42+G42+I42+K42+M42+O42+Q42+S42</f>
        <v>23686</v>
      </c>
      <c r="V42" s="661">
        <f t="shared" si="10"/>
        <v>10547</v>
      </c>
      <c r="X42" s="361"/>
      <c r="Y42" s="505"/>
      <c r="Z42" s="506"/>
      <c r="AA42" s="506"/>
      <c r="AB42" s="506"/>
      <c r="AC42" s="506"/>
      <c r="AD42" s="506"/>
      <c r="AE42" s="506"/>
      <c r="AF42" s="506"/>
      <c r="AG42" s="506"/>
      <c r="AH42" s="506"/>
      <c r="AI42" s="506"/>
      <c r="AJ42" s="506"/>
      <c r="AK42" s="506"/>
      <c r="AL42" s="506"/>
      <c r="AM42" s="506"/>
      <c r="AN42" s="506"/>
      <c r="AO42" s="506"/>
      <c r="AP42" s="506"/>
      <c r="AQ42" s="506"/>
      <c r="AR42" s="473"/>
      <c r="AS42" s="505"/>
      <c r="AT42" s="473"/>
      <c r="AU42" s="473"/>
      <c r="AV42" s="473"/>
      <c r="AW42" s="473"/>
      <c r="AX42" s="473"/>
      <c r="AY42" s="473"/>
      <c r="AZ42" s="473"/>
      <c r="BA42" s="473"/>
      <c r="BB42" s="473"/>
      <c r="BC42" s="473"/>
      <c r="BD42" s="473"/>
      <c r="BE42" s="473"/>
      <c r="BF42" s="473"/>
      <c r="BG42" s="473"/>
      <c r="BH42" s="473"/>
      <c r="BI42" s="473"/>
      <c r="BJ42" s="473"/>
      <c r="BK42" s="473"/>
      <c r="BL42" s="473"/>
      <c r="BM42" s="473"/>
      <c r="BN42" s="473"/>
    </row>
    <row r="43" spans="1:66" s="2" customFormat="1" ht="24" customHeight="1" x14ac:dyDescent="0.35">
      <c r="A43" s="239" t="s">
        <v>84</v>
      </c>
      <c r="B43" s="391"/>
      <c r="C43" s="617">
        <f t="shared" ref="C43:T43" si="11">SUM(C44:C50)</f>
        <v>9993</v>
      </c>
      <c r="D43" s="617">
        <f t="shared" si="11"/>
        <v>3572</v>
      </c>
      <c r="E43" s="617">
        <f t="shared" si="11"/>
        <v>9049</v>
      </c>
      <c r="F43" s="617">
        <f t="shared" si="11"/>
        <v>2426</v>
      </c>
      <c r="G43" s="617">
        <f t="shared" si="11"/>
        <v>10643</v>
      </c>
      <c r="H43" s="617">
        <f t="shared" si="11"/>
        <v>2808</v>
      </c>
      <c r="I43" s="617">
        <f t="shared" si="11"/>
        <v>14875</v>
      </c>
      <c r="J43" s="617">
        <f t="shared" si="11"/>
        <v>5272</v>
      </c>
      <c r="K43" s="617">
        <f t="shared" si="11"/>
        <v>9811</v>
      </c>
      <c r="L43" s="617">
        <f t="shared" si="11"/>
        <v>5872</v>
      </c>
      <c r="M43" s="617">
        <f t="shared" si="11"/>
        <v>11383</v>
      </c>
      <c r="N43" s="617">
        <f t="shared" si="11"/>
        <v>5782</v>
      </c>
      <c r="O43" s="617">
        <f t="shared" si="11"/>
        <v>10174</v>
      </c>
      <c r="P43" s="617">
        <f t="shared" si="11"/>
        <v>5147</v>
      </c>
      <c r="Q43" s="617">
        <f t="shared" si="11"/>
        <v>7016</v>
      </c>
      <c r="R43" s="617">
        <f t="shared" si="11"/>
        <v>3612</v>
      </c>
      <c r="S43" s="617">
        <f t="shared" si="11"/>
        <v>1972</v>
      </c>
      <c r="T43" s="617">
        <f t="shared" si="11"/>
        <v>922</v>
      </c>
      <c r="U43" s="617">
        <f t="shared" si="10"/>
        <v>84916</v>
      </c>
      <c r="V43" s="664">
        <f t="shared" si="10"/>
        <v>35413</v>
      </c>
      <c r="X43" s="367"/>
      <c r="Y43" s="505"/>
      <c r="Z43" s="506"/>
      <c r="AA43" s="506"/>
      <c r="AB43" s="506"/>
      <c r="AC43" s="506"/>
      <c r="AD43" s="506"/>
      <c r="AE43" s="506"/>
      <c r="AF43" s="506"/>
      <c r="AG43" s="506"/>
      <c r="AH43" s="506"/>
      <c r="AI43" s="506"/>
      <c r="AJ43" s="506"/>
      <c r="AK43" s="506"/>
      <c r="AL43" s="506"/>
      <c r="AM43" s="506"/>
      <c r="AN43" s="506"/>
      <c r="AO43" s="506"/>
      <c r="AP43" s="506"/>
      <c r="AQ43" s="506"/>
      <c r="AR43" s="473"/>
      <c r="AS43" s="505"/>
      <c r="AT43" s="473"/>
      <c r="AU43" s="473"/>
      <c r="AV43" s="473"/>
      <c r="AW43" s="473"/>
      <c r="AX43" s="473"/>
      <c r="AY43" s="473"/>
      <c r="AZ43" s="473"/>
      <c r="BA43" s="473"/>
      <c r="BB43" s="473"/>
      <c r="BC43" s="473"/>
      <c r="BD43" s="473"/>
      <c r="BE43" s="473"/>
      <c r="BF43" s="473"/>
      <c r="BG43" s="473"/>
      <c r="BH43" s="473"/>
      <c r="BI43" s="473"/>
      <c r="BJ43" s="473"/>
      <c r="BK43" s="473"/>
      <c r="BL43" s="473"/>
      <c r="BM43" s="473"/>
      <c r="BN43" s="473"/>
    </row>
    <row r="44" spans="1:66" s="2" customFormat="1" ht="18" customHeight="1" x14ac:dyDescent="0.35">
      <c r="A44" s="390"/>
      <c r="B44" s="361" t="s">
        <v>85</v>
      </c>
      <c r="C44" s="659">
        <v>1022</v>
      </c>
      <c r="D44" s="660">
        <v>329</v>
      </c>
      <c r="E44" s="660">
        <v>823</v>
      </c>
      <c r="F44" s="660">
        <v>182</v>
      </c>
      <c r="G44" s="660">
        <v>851</v>
      </c>
      <c r="H44" s="660">
        <v>278</v>
      </c>
      <c r="I44" s="660">
        <v>1121</v>
      </c>
      <c r="J44" s="660">
        <v>406</v>
      </c>
      <c r="K44" s="660">
        <v>844</v>
      </c>
      <c r="L44" s="660">
        <v>622</v>
      </c>
      <c r="M44" s="660">
        <v>975</v>
      </c>
      <c r="N44" s="660">
        <v>275</v>
      </c>
      <c r="O44" s="660">
        <v>542</v>
      </c>
      <c r="P44" s="660">
        <v>422</v>
      </c>
      <c r="Q44" s="660">
        <v>1533</v>
      </c>
      <c r="R44" s="660">
        <v>693</v>
      </c>
      <c r="S44" s="660">
        <v>52</v>
      </c>
      <c r="T44" s="660">
        <v>77</v>
      </c>
      <c r="U44" s="659">
        <f t="shared" si="10"/>
        <v>7763</v>
      </c>
      <c r="V44" s="661">
        <f t="shared" si="10"/>
        <v>3284</v>
      </c>
      <c r="X44" s="361"/>
      <c r="Y44" s="505"/>
      <c r="Z44" s="506"/>
      <c r="AA44" s="506"/>
      <c r="AB44" s="506"/>
      <c r="AC44" s="506"/>
      <c r="AD44" s="506"/>
      <c r="AE44" s="506"/>
      <c r="AF44" s="506"/>
      <c r="AG44" s="506"/>
      <c r="AH44" s="506"/>
      <c r="AI44" s="506"/>
      <c r="AJ44" s="506"/>
      <c r="AK44" s="506"/>
      <c r="AL44" s="506"/>
      <c r="AM44" s="506"/>
      <c r="AN44" s="506"/>
      <c r="AO44" s="506"/>
      <c r="AP44" s="506"/>
      <c r="AQ44" s="506"/>
      <c r="AR44" s="473"/>
      <c r="AS44" s="505"/>
      <c r="AT44" s="473"/>
      <c r="AU44" s="473"/>
      <c r="AV44" s="473"/>
      <c r="AW44" s="473"/>
      <c r="AX44" s="473"/>
      <c r="AY44" s="473"/>
      <c r="AZ44" s="473"/>
      <c r="BA44" s="473"/>
      <c r="BB44" s="473"/>
      <c r="BC44" s="473"/>
      <c r="BD44" s="473"/>
      <c r="BE44" s="473"/>
      <c r="BF44" s="473"/>
      <c r="BG44" s="473"/>
      <c r="BH44" s="473"/>
      <c r="BI44" s="473"/>
      <c r="BJ44" s="473"/>
      <c r="BK44" s="473"/>
      <c r="BL44" s="473"/>
      <c r="BM44" s="473"/>
      <c r="BN44" s="473"/>
    </row>
    <row r="45" spans="1:66" s="2" customFormat="1" ht="18" customHeight="1" x14ac:dyDescent="0.35">
      <c r="A45" s="390"/>
      <c r="B45" s="361" t="s">
        <v>86</v>
      </c>
      <c r="C45" s="659">
        <v>2747</v>
      </c>
      <c r="D45" s="660">
        <v>974</v>
      </c>
      <c r="E45" s="660">
        <v>2428</v>
      </c>
      <c r="F45" s="660">
        <v>622</v>
      </c>
      <c r="G45" s="660">
        <v>2801</v>
      </c>
      <c r="H45" s="660">
        <v>771</v>
      </c>
      <c r="I45" s="660">
        <v>4764</v>
      </c>
      <c r="J45" s="660">
        <v>1431</v>
      </c>
      <c r="K45" s="660">
        <v>3064</v>
      </c>
      <c r="L45" s="660">
        <v>1106</v>
      </c>
      <c r="M45" s="660">
        <v>2645</v>
      </c>
      <c r="N45" s="660">
        <v>1354</v>
      </c>
      <c r="O45" s="660">
        <v>2796</v>
      </c>
      <c r="P45" s="660">
        <v>1563</v>
      </c>
      <c r="Q45" s="660">
        <v>2431</v>
      </c>
      <c r="R45" s="660">
        <v>1410</v>
      </c>
      <c r="S45" s="660">
        <v>1711</v>
      </c>
      <c r="T45" s="660">
        <v>230</v>
      </c>
      <c r="U45" s="659">
        <f t="shared" si="10"/>
        <v>25387</v>
      </c>
      <c r="V45" s="661">
        <f t="shared" si="10"/>
        <v>9461</v>
      </c>
      <c r="X45" s="361"/>
      <c r="Y45" s="505"/>
      <c r="Z45" s="506"/>
      <c r="AA45" s="506"/>
      <c r="AB45" s="506"/>
      <c r="AC45" s="506"/>
      <c r="AD45" s="506"/>
      <c r="AE45" s="506"/>
      <c r="AF45" s="506"/>
      <c r="AG45" s="506"/>
      <c r="AH45" s="506"/>
      <c r="AI45" s="506"/>
      <c r="AJ45" s="506"/>
      <c r="AK45" s="506"/>
      <c r="AL45" s="506"/>
      <c r="AM45" s="506"/>
      <c r="AN45" s="506"/>
      <c r="AO45" s="506"/>
      <c r="AP45" s="506"/>
      <c r="AQ45" s="506"/>
      <c r="AR45" s="473"/>
      <c r="AS45" s="505"/>
      <c r="AT45" s="473"/>
      <c r="AU45" s="473"/>
      <c r="AV45" s="473"/>
      <c r="AW45" s="473"/>
      <c r="AX45" s="473"/>
      <c r="AY45" s="473"/>
      <c r="AZ45" s="473"/>
      <c r="BA45" s="473"/>
      <c r="BB45" s="473"/>
      <c r="BC45" s="473"/>
      <c r="BD45" s="473"/>
      <c r="BE45" s="473"/>
      <c r="BF45" s="473"/>
      <c r="BG45" s="473"/>
      <c r="BH45" s="473"/>
      <c r="BI45" s="473"/>
      <c r="BJ45" s="473"/>
      <c r="BK45" s="473"/>
      <c r="BL45" s="473"/>
      <c r="BM45" s="473"/>
      <c r="BN45" s="473"/>
    </row>
    <row r="46" spans="1:66" s="323" customFormat="1" ht="18" customHeight="1" x14ac:dyDescent="0.35">
      <c r="A46" s="393"/>
      <c r="B46" s="361" t="s">
        <v>87</v>
      </c>
      <c r="C46" s="659">
        <v>1687</v>
      </c>
      <c r="D46" s="660">
        <v>642</v>
      </c>
      <c r="E46" s="660">
        <v>1531</v>
      </c>
      <c r="F46" s="660">
        <v>442</v>
      </c>
      <c r="G46" s="660">
        <v>1784</v>
      </c>
      <c r="H46" s="660">
        <v>467</v>
      </c>
      <c r="I46" s="660">
        <v>2006</v>
      </c>
      <c r="J46" s="660">
        <v>894</v>
      </c>
      <c r="K46" s="660">
        <v>1465</v>
      </c>
      <c r="L46" s="660">
        <v>1419</v>
      </c>
      <c r="M46" s="660">
        <v>1724</v>
      </c>
      <c r="N46" s="660">
        <v>990</v>
      </c>
      <c r="O46" s="660">
        <v>1162</v>
      </c>
      <c r="P46" s="660">
        <v>691</v>
      </c>
      <c r="Q46" s="660">
        <v>374</v>
      </c>
      <c r="R46" s="660">
        <v>705</v>
      </c>
      <c r="S46" s="660">
        <v>36</v>
      </c>
      <c r="T46" s="660">
        <v>148</v>
      </c>
      <c r="U46" s="659">
        <f t="shared" si="10"/>
        <v>11769</v>
      </c>
      <c r="V46" s="661">
        <f t="shared" si="10"/>
        <v>6398</v>
      </c>
      <c r="X46" s="361"/>
      <c r="Y46" s="505"/>
      <c r="Z46" s="506"/>
      <c r="AA46" s="506"/>
      <c r="AB46" s="506"/>
      <c r="AC46" s="506"/>
      <c r="AD46" s="506"/>
      <c r="AE46" s="506"/>
      <c r="AF46" s="506"/>
      <c r="AG46" s="506"/>
      <c r="AH46" s="506"/>
      <c r="AI46" s="506"/>
      <c r="AJ46" s="506"/>
      <c r="AK46" s="506"/>
      <c r="AL46" s="506"/>
      <c r="AM46" s="506"/>
      <c r="AN46" s="506"/>
      <c r="AO46" s="506"/>
      <c r="AP46" s="506"/>
      <c r="AQ46" s="506"/>
      <c r="AR46" s="478"/>
      <c r="AS46" s="505"/>
      <c r="AT46" s="473"/>
      <c r="AU46" s="473"/>
      <c r="AV46" s="473"/>
      <c r="AW46" s="473"/>
      <c r="AX46" s="473"/>
      <c r="AY46" s="473"/>
      <c r="AZ46" s="473"/>
      <c r="BA46" s="473"/>
      <c r="BB46" s="473"/>
      <c r="BC46" s="473"/>
      <c r="BD46" s="473"/>
      <c r="BE46" s="473"/>
      <c r="BF46" s="473"/>
      <c r="BG46" s="473"/>
      <c r="BH46" s="473"/>
      <c r="BI46" s="473"/>
      <c r="BJ46" s="473"/>
      <c r="BK46" s="473"/>
      <c r="BL46" s="478"/>
      <c r="BM46" s="478"/>
      <c r="BN46" s="478"/>
    </row>
    <row r="47" spans="1:66" s="323" customFormat="1" ht="18" customHeight="1" x14ac:dyDescent="0.35">
      <c r="A47" s="393"/>
      <c r="B47" s="361" t="s">
        <v>88</v>
      </c>
      <c r="C47" s="659">
        <v>842</v>
      </c>
      <c r="D47" s="660">
        <v>222</v>
      </c>
      <c r="E47" s="660">
        <v>697</v>
      </c>
      <c r="F47" s="660">
        <v>128</v>
      </c>
      <c r="G47" s="660">
        <v>961</v>
      </c>
      <c r="H47" s="660">
        <v>189</v>
      </c>
      <c r="I47" s="660">
        <v>1006</v>
      </c>
      <c r="J47" s="660">
        <v>268</v>
      </c>
      <c r="K47" s="660">
        <v>765</v>
      </c>
      <c r="L47" s="660">
        <v>397</v>
      </c>
      <c r="M47" s="660">
        <v>992</v>
      </c>
      <c r="N47" s="660">
        <v>312</v>
      </c>
      <c r="O47" s="660">
        <v>1452</v>
      </c>
      <c r="P47" s="660">
        <v>424</v>
      </c>
      <c r="Q47" s="660">
        <v>25</v>
      </c>
      <c r="R47" s="660">
        <v>87</v>
      </c>
      <c r="S47" s="660">
        <v>0</v>
      </c>
      <c r="T47" s="660">
        <v>0</v>
      </c>
      <c r="U47" s="659">
        <f t="shared" si="10"/>
        <v>6740</v>
      </c>
      <c r="V47" s="661">
        <f t="shared" si="10"/>
        <v>2027</v>
      </c>
      <c r="X47" s="361"/>
      <c r="Y47" s="505"/>
      <c r="Z47" s="506"/>
      <c r="AA47" s="506"/>
      <c r="AB47" s="506"/>
      <c r="AC47" s="506"/>
      <c r="AD47" s="506"/>
      <c r="AE47" s="506"/>
      <c r="AF47" s="506"/>
      <c r="AG47" s="506"/>
      <c r="AH47" s="506"/>
      <c r="AI47" s="506"/>
      <c r="AJ47" s="506"/>
      <c r="AK47" s="506"/>
      <c r="AL47" s="506"/>
      <c r="AM47" s="506"/>
      <c r="AN47" s="506"/>
      <c r="AO47" s="506"/>
      <c r="AP47" s="506"/>
      <c r="AQ47" s="506"/>
      <c r="AR47" s="478"/>
      <c r="AS47" s="505"/>
      <c r="AT47" s="473"/>
      <c r="AU47" s="473"/>
      <c r="AV47" s="473"/>
      <c r="AW47" s="473"/>
      <c r="AX47" s="473"/>
      <c r="AY47" s="473"/>
      <c r="AZ47" s="473"/>
      <c r="BA47" s="473"/>
      <c r="BB47" s="473"/>
      <c r="BC47" s="473"/>
      <c r="BD47" s="473"/>
      <c r="BE47" s="473"/>
      <c r="BF47" s="473"/>
      <c r="BG47" s="473"/>
      <c r="BH47" s="473"/>
      <c r="BI47" s="473"/>
      <c r="BJ47" s="473"/>
      <c r="BK47" s="473"/>
      <c r="BL47" s="478"/>
      <c r="BM47" s="478"/>
      <c r="BN47" s="478"/>
    </row>
    <row r="48" spans="1:66" s="323" customFormat="1" ht="18" customHeight="1" x14ac:dyDescent="0.35">
      <c r="A48" s="393"/>
      <c r="B48" s="361" t="s">
        <v>89</v>
      </c>
      <c r="C48" s="659">
        <v>884</v>
      </c>
      <c r="D48" s="660">
        <v>289</v>
      </c>
      <c r="E48" s="660">
        <v>666</v>
      </c>
      <c r="F48" s="660">
        <v>150</v>
      </c>
      <c r="G48" s="660">
        <v>677</v>
      </c>
      <c r="H48" s="660">
        <v>150</v>
      </c>
      <c r="I48" s="660">
        <v>523</v>
      </c>
      <c r="J48" s="660">
        <v>309</v>
      </c>
      <c r="K48" s="660">
        <v>413</v>
      </c>
      <c r="L48" s="660">
        <v>488</v>
      </c>
      <c r="M48" s="660">
        <v>54</v>
      </c>
      <c r="N48" s="660">
        <v>191</v>
      </c>
      <c r="O48" s="660">
        <v>375</v>
      </c>
      <c r="P48" s="660">
        <v>350</v>
      </c>
      <c r="Q48" s="660">
        <v>453</v>
      </c>
      <c r="R48" s="660">
        <v>473</v>
      </c>
      <c r="S48" s="660">
        <v>0</v>
      </c>
      <c r="T48" s="660">
        <v>0</v>
      </c>
      <c r="U48" s="659">
        <f t="shared" si="10"/>
        <v>4045</v>
      </c>
      <c r="V48" s="661">
        <f t="shared" si="10"/>
        <v>2400</v>
      </c>
      <c r="X48" s="361"/>
      <c r="Y48" s="505"/>
      <c r="Z48" s="506"/>
      <c r="AA48" s="506"/>
      <c r="AB48" s="506"/>
      <c r="AC48" s="506"/>
      <c r="AD48" s="506"/>
      <c r="AE48" s="506"/>
      <c r="AF48" s="506"/>
      <c r="AG48" s="506"/>
      <c r="AH48" s="506"/>
      <c r="AI48" s="506"/>
      <c r="AJ48" s="506"/>
      <c r="AK48" s="506"/>
      <c r="AL48" s="506"/>
      <c r="AM48" s="506"/>
      <c r="AN48" s="506"/>
      <c r="AO48" s="506"/>
      <c r="AP48" s="506"/>
      <c r="AQ48" s="506"/>
      <c r="AR48" s="478"/>
      <c r="AS48" s="505"/>
      <c r="AT48" s="473"/>
      <c r="AU48" s="473"/>
      <c r="AV48" s="473"/>
      <c r="AW48" s="473"/>
      <c r="AX48" s="473"/>
      <c r="AY48" s="473"/>
      <c r="AZ48" s="473"/>
      <c r="BA48" s="473"/>
      <c r="BB48" s="473"/>
      <c r="BC48" s="473"/>
      <c r="BD48" s="473"/>
      <c r="BE48" s="473"/>
      <c r="BF48" s="473"/>
      <c r="BG48" s="473"/>
      <c r="BH48" s="473"/>
      <c r="BI48" s="473"/>
      <c r="BJ48" s="473"/>
      <c r="BK48" s="473"/>
      <c r="BL48" s="478"/>
      <c r="BM48" s="478"/>
      <c r="BN48" s="478"/>
    </row>
    <row r="49" spans="1:66" s="337" customFormat="1" ht="18" customHeight="1" x14ac:dyDescent="0.35">
      <c r="A49" s="390"/>
      <c r="B49" s="361" t="s">
        <v>299</v>
      </c>
      <c r="C49" s="659">
        <v>1820</v>
      </c>
      <c r="D49" s="660">
        <v>801</v>
      </c>
      <c r="E49" s="660">
        <v>1996</v>
      </c>
      <c r="F49" s="660">
        <v>620</v>
      </c>
      <c r="G49" s="660">
        <v>2659</v>
      </c>
      <c r="H49" s="660">
        <v>668</v>
      </c>
      <c r="I49" s="660">
        <v>4124</v>
      </c>
      <c r="J49" s="660">
        <v>1430</v>
      </c>
      <c r="K49" s="660">
        <v>2633</v>
      </c>
      <c r="L49" s="660">
        <v>1372</v>
      </c>
      <c r="M49" s="660">
        <v>4143</v>
      </c>
      <c r="N49" s="660">
        <v>2076</v>
      </c>
      <c r="O49" s="660">
        <v>3345</v>
      </c>
      <c r="P49" s="660">
        <v>1025</v>
      </c>
      <c r="Q49" s="660">
        <v>1164</v>
      </c>
      <c r="R49" s="660">
        <v>244</v>
      </c>
      <c r="S49" s="660">
        <v>73</v>
      </c>
      <c r="T49" s="660">
        <v>184</v>
      </c>
      <c r="U49" s="659">
        <f t="shared" si="10"/>
        <v>21957</v>
      </c>
      <c r="V49" s="661">
        <f t="shared" si="10"/>
        <v>8420</v>
      </c>
      <c r="X49" s="361"/>
      <c r="Y49" s="505"/>
      <c r="Z49" s="506"/>
      <c r="AA49" s="506"/>
      <c r="AB49" s="506"/>
      <c r="AC49" s="506"/>
      <c r="AD49" s="506"/>
      <c r="AE49" s="506"/>
      <c r="AF49" s="506"/>
      <c r="AG49" s="506"/>
      <c r="AH49" s="506"/>
      <c r="AI49" s="506"/>
      <c r="AJ49" s="506"/>
      <c r="AK49" s="506"/>
      <c r="AL49" s="506"/>
      <c r="AM49" s="506"/>
      <c r="AN49" s="506"/>
      <c r="AO49" s="506"/>
      <c r="AP49" s="506"/>
      <c r="AQ49" s="506"/>
      <c r="AR49" s="515"/>
      <c r="AS49" s="505"/>
      <c r="AT49" s="473"/>
      <c r="AU49" s="473"/>
      <c r="AV49" s="473"/>
      <c r="AW49" s="473"/>
      <c r="AX49" s="473"/>
      <c r="AY49" s="473"/>
      <c r="AZ49" s="473"/>
      <c r="BA49" s="473"/>
      <c r="BB49" s="473"/>
      <c r="BC49" s="473"/>
      <c r="BD49" s="473"/>
      <c r="BE49" s="473"/>
      <c r="BF49" s="473"/>
      <c r="BG49" s="473"/>
      <c r="BH49" s="473"/>
      <c r="BI49" s="473"/>
      <c r="BJ49" s="473"/>
      <c r="BK49" s="473"/>
      <c r="BL49" s="515"/>
      <c r="BM49" s="515"/>
      <c r="BN49" s="515"/>
    </row>
    <row r="50" spans="1:66" s="2" customFormat="1" ht="18" customHeight="1" x14ac:dyDescent="0.35">
      <c r="A50" s="390"/>
      <c r="B50" s="361" t="s">
        <v>300</v>
      </c>
      <c r="C50" s="659">
        <v>991</v>
      </c>
      <c r="D50" s="660">
        <v>315</v>
      </c>
      <c r="E50" s="660">
        <v>908</v>
      </c>
      <c r="F50" s="660">
        <v>282</v>
      </c>
      <c r="G50" s="660">
        <v>910</v>
      </c>
      <c r="H50" s="660">
        <v>285</v>
      </c>
      <c r="I50" s="660">
        <v>1331</v>
      </c>
      <c r="J50" s="660">
        <v>534</v>
      </c>
      <c r="K50" s="660">
        <v>627</v>
      </c>
      <c r="L50" s="660">
        <v>468</v>
      </c>
      <c r="M50" s="660">
        <v>850</v>
      </c>
      <c r="N50" s="660">
        <v>584</v>
      </c>
      <c r="O50" s="660">
        <v>502</v>
      </c>
      <c r="P50" s="660">
        <v>672</v>
      </c>
      <c r="Q50" s="660">
        <v>1036</v>
      </c>
      <c r="R50" s="660">
        <v>0</v>
      </c>
      <c r="S50" s="660">
        <v>100</v>
      </c>
      <c r="T50" s="660">
        <v>283</v>
      </c>
      <c r="U50" s="659">
        <f t="shared" si="10"/>
        <v>7255</v>
      </c>
      <c r="V50" s="661">
        <f t="shared" si="10"/>
        <v>3423</v>
      </c>
      <c r="X50" s="361"/>
      <c r="Y50" s="505"/>
      <c r="Z50" s="506"/>
      <c r="AA50" s="506"/>
      <c r="AB50" s="506"/>
      <c r="AC50" s="506"/>
      <c r="AD50" s="506"/>
      <c r="AE50" s="506"/>
      <c r="AF50" s="506"/>
      <c r="AG50" s="506"/>
      <c r="AH50" s="506"/>
      <c r="AI50" s="506"/>
      <c r="AJ50" s="506"/>
      <c r="AK50" s="506"/>
      <c r="AL50" s="506"/>
      <c r="AM50" s="506"/>
      <c r="AN50" s="506"/>
      <c r="AO50" s="506"/>
      <c r="AP50" s="506"/>
      <c r="AQ50" s="506"/>
      <c r="AR50" s="473"/>
      <c r="AS50" s="505"/>
      <c r="AT50" s="473"/>
      <c r="AU50" s="473"/>
      <c r="AV50" s="473"/>
      <c r="AW50" s="473"/>
      <c r="AX50" s="473"/>
      <c r="AY50" s="473"/>
      <c r="AZ50" s="473"/>
      <c r="BA50" s="473"/>
      <c r="BB50" s="473"/>
      <c r="BC50" s="473"/>
      <c r="BD50" s="473"/>
      <c r="BE50" s="473"/>
      <c r="BF50" s="473"/>
      <c r="BG50" s="473"/>
      <c r="BH50" s="473"/>
      <c r="BI50" s="473"/>
      <c r="BJ50" s="473"/>
      <c r="BK50" s="473"/>
      <c r="BL50" s="473"/>
      <c r="BM50" s="473"/>
      <c r="BN50" s="473"/>
    </row>
    <row r="51" spans="1:66" s="2" customFormat="1" ht="24" customHeight="1" x14ac:dyDescent="0.35">
      <c r="A51" s="239" t="s">
        <v>90</v>
      </c>
      <c r="B51" s="391"/>
      <c r="C51" s="617">
        <f t="shared" ref="C51:T51" si="12">C55+C54+C53+C52</f>
        <v>9479</v>
      </c>
      <c r="D51" s="617">
        <f t="shared" si="12"/>
        <v>3833</v>
      </c>
      <c r="E51" s="617">
        <f t="shared" si="12"/>
        <v>8423</v>
      </c>
      <c r="F51" s="617">
        <f t="shared" si="12"/>
        <v>2954</v>
      </c>
      <c r="G51" s="617">
        <f t="shared" si="12"/>
        <v>9856</v>
      </c>
      <c r="H51" s="617">
        <f t="shared" si="12"/>
        <v>2691</v>
      </c>
      <c r="I51" s="617">
        <f t="shared" si="12"/>
        <v>14035</v>
      </c>
      <c r="J51" s="617">
        <f t="shared" si="12"/>
        <v>4858</v>
      </c>
      <c r="K51" s="617">
        <f t="shared" si="12"/>
        <v>9103</v>
      </c>
      <c r="L51" s="617">
        <f t="shared" si="12"/>
        <v>6580</v>
      </c>
      <c r="M51" s="617">
        <f t="shared" si="12"/>
        <v>8920</v>
      </c>
      <c r="N51" s="617">
        <f t="shared" si="12"/>
        <v>4655</v>
      </c>
      <c r="O51" s="617">
        <f t="shared" si="12"/>
        <v>8241</v>
      </c>
      <c r="P51" s="617">
        <f t="shared" si="12"/>
        <v>3645</v>
      </c>
      <c r="Q51" s="617">
        <f t="shared" si="12"/>
        <v>4682</v>
      </c>
      <c r="R51" s="617">
        <f t="shared" si="12"/>
        <v>648</v>
      </c>
      <c r="S51" s="617">
        <f t="shared" si="12"/>
        <v>1320</v>
      </c>
      <c r="T51" s="617">
        <f t="shared" si="12"/>
        <v>1137</v>
      </c>
      <c r="U51" s="617">
        <f t="shared" si="10"/>
        <v>74059</v>
      </c>
      <c r="V51" s="664">
        <f t="shared" si="10"/>
        <v>31001</v>
      </c>
      <c r="X51" s="372"/>
      <c r="Y51" s="507"/>
      <c r="Z51" s="506"/>
      <c r="AA51" s="506"/>
      <c r="AB51" s="506"/>
      <c r="AC51" s="506"/>
      <c r="AD51" s="506"/>
      <c r="AE51" s="506"/>
      <c r="AF51" s="506"/>
      <c r="AG51" s="506"/>
      <c r="AH51" s="506"/>
      <c r="AI51" s="506"/>
      <c r="AJ51" s="506"/>
      <c r="AK51" s="506"/>
      <c r="AL51" s="506"/>
      <c r="AM51" s="506"/>
      <c r="AN51" s="506"/>
      <c r="AO51" s="506"/>
      <c r="AP51" s="506"/>
      <c r="AQ51" s="506"/>
      <c r="AR51" s="473"/>
      <c r="AS51" s="505"/>
      <c r="AT51" s="473"/>
      <c r="AU51" s="473"/>
      <c r="AV51" s="473"/>
      <c r="AW51" s="473"/>
      <c r="AX51" s="473"/>
      <c r="AY51" s="473"/>
      <c r="AZ51" s="473"/>
      <c r="BA51" s="473"/>
      <c r="BB51" s="473"/>
      <c r="BC51" s="473"/>
      <c r="BD51" s="473"/>
      <c r="BE51" s="473"/>
      <c r="BF51" s="473"/>
      <c r="BG51" s="473"/>
      <c r="BH51" s="473"/>
      <c r="BI51" s="473"/>
      <c r="BJ51" s="473"/>
      <c r="BK51" s="473"/>
      <c r="BL51" s="473"/>
      <c r="BM51" s="473"/>
      <c r="BN51" s="473"/>
    </row>
    <row r="52" spans="1:66" s="323" customFormat="1" ht="18" customHeight="1" x14ac:dyDescent="0.35">
      <c r="A52" s="393"/>
      <c r="B52" s="361" t="s">
        <v>91</v>
      </c>
      <c r="C52" s="659">
        <v>930</v>
      </c>
      <c r="D52" s="660">
        <v>325</v>
      </c>
      <c r="E52" s="660">
        <v>877</v>
      </c>
      <c r="F52" s="660">
        <v>238</v>
      </c>
      <c r="G52" s="660">
        <v>917</v>
      </c>
      <c r="H52" s="660">
        <v>218</v>
      </c>
      <c r="I52" s="660">
        <v>1517</v>
      </c>
      <c r="J52" s="660">
        <v>496</v>
      </c>
      <c r="K52" s="660">
        <v>926</v>
      </c>
      <c r="L52" s="660">
        <v>635</v>
      </c>
      <c r="M52" s="660">
        <v>587</v>
      </c>
      <c r="N52" s="660">
        <v>421</v>
      </c>
      <c r="O52" s="660">
        <v>915</v>
      </c>
      <c r="P52" s="660">
        <v>215</v>
      </c>
      <c r="Q52" s="660">
        <v>435</v>
      </c>
      <c r="R52" s="660">
        <v>8</v>
      </c>
      <c r="S52" s="660">
        <v>0</v>
      </c>
      <c r="T52" s="660">
        <v>0</v>
      </c>
      <c r="U52" s="659">
        <f t="shared" si="10"/>
        <v>7104</v>
      </c>
      <c r="V52" s="661">
        <f t="shared" si="10"/>
        <v>2556</v>
      </c>
      <c r="X52" s="370"/>
      <c r="Y52" s="505"/>
      <c r="Z52" s="506"/>
      <c r="AA52" s="506"/>
      <c r="AB52" s="506"/>
      <c r="AC52" s="506"/>
      <c r="AD52" s="506"/>
      <c r="AE52" s="506"/>
      <c r="AF52" s="506"/>
      <c r="AG52" s="506"/>
      <c r="AH52" s="506"/>
      <c r="AI52" s="506"/>
      <c r="AJ52" s="506"/>
      <c r="AK52" s="506"/>
      <c r="AL52" s="506"/>
      <c r="AM52" s="506"/>
      <c r="AN52" s="506"/>
      <c r="AO52" s="506"/>
      <c r="AP52" s="506"/>
      <c r="AQ52" s="506"/>
      <c r="AR52" s="478"/>
      <c r="AS52" s="505"/>
      <c r="AT52" s="473"/>
      <c r="AU52" s="473"/>
      <c r="AV52" s="473"/>
      <c r="AW52" s="473"/>
      <c r="AX52" s="473"/>
      <c r="AY52" s="473"/>
      <c r="AZ52" s="473"/>
      <c r="BA52" s="473"/>
      <c r="BB52" s="473"/>
      <c r="BC52" s="473"/>
      <c r="BD52" s="473"/>
      <c r="BE52" s="473"/>
      <c r="BF52" s="473"/>
      <c r="BG52" s="473"/>
      <c r="BH52" s="473"/>
      <c r="BI52" s="473"/>
      <c r="BJ52" s="473"/>
      <c r="BK52" s="473"/>
      <c r="BL52" s="478"/>
      <c r="BM52" s="478"/>
      <c r="BN52" s="478"/>
    </row>
    <row r="53" spans="1:66" s="323" customFormat="1" ht="18" customHeight="1" x14ac:dyDescent="0.35">
      <c r="A53" s="393"/>
      <c r="B53" s="361" t="s">
        <v>90</v>
      </c>
      <c r="C53" s="665">
        <v>4646</v>
      </c>
      <c r="D53" s="660">
        <v>2082</v>
      </c>
      <c r="E53" s="660">
        <v>4418</v>
      </c>
      <c r="F53" s="660">
        <v>1625</v>
      </c>
      <c r="G53" s="660">
        <v>5291</v>
      </c>
      <c r="H53" s="660">
        <v>1537</v>
      </c>
      <c r="I53" s="660">
        <v>7591</v>
      </c>
      <c r="J53" s="660">
        <v>2568</v>
      </c>
      <c r="K53" s="660">
        <v>5126</v>
      </c>
      <c r="L53" s="660">
        <v>3887</v>
      </c>
      <c r="M53" s="660">
        <v>5521</v>
      </c>
      <c r="N53" s="660">
        <v>2509</v>
      </c>
      <c r="O53" s="660">
        <v>4095</v>
      </c>
      <c r="P53" s="660">
        <v>2520</v>
      </c>
      <c r="Q53" s="660">
        <v>2776</v>
      </c>
      <c r="R53" s="660">
        <v>394</v>
      </c>
      <c r="S53" s="660">
        <v>1320</v>
      </c>
      <c r="T53" s="660">
        <v>1137</v>
      </c>
      <c r="U53" s="659">
        <f t="shared" si="10"/>
        <v>40784</v>
      </c>
      <c r="V53" s="661">
        <f t="shared" si="10"/>
        <v>18259</v>
      </c>
      <c r="X53" s="370"/>
      <c r="Y53" s="505"/>
      <c r="Z53" s="506"/>
      <c r="AA53" s="506"/>
      <c r="AB53" s="506"/>
      <c r="AC53" s="506"/>
      <c r="AD53" s="506"/>
      <c r="AE53" s="506"/>
      <c r="AF53" s="506"/>
      <c r="AG53" s="506"/>
      <c r="AH53" s="506"/>
      <c r="AI53" s="506"/>
      <c r="AJ53" s="506"/>
      <c r="AK53" s="506"/>
      <c r="AL53" s="506"/>
      <c r="AM53" s="506"/>
      <c r="AN53" s="506"/>
      <c r="AO53" s="506"/>
      <c r="AP53" s="506"/>
      <c r="AQ53" s="506"/>
      <c r="AR53" s="478"/>
      <c r="AS53" s="505"/>
      <c r="AT53" s="473"/>
      <c r="AU53" s="473"/>
      <c r="AV53" s="473"/>
      <c r="AW53" s="473"/>
      <c r="AX53" s="473"/>
      <c r="AY53" s="473"/>
      <c r="AZ53" s="473"/>
      <c r="BA53" s="473"/>
      <c r="BB53" s="473"/>
      <c r="BC53" s="473"/>
      <c r="BD53" s="473"/>
      <c r="BE53" s="473"/>
      <c r="BF53" s="473"/>
      <c r="BG53" s="473"/>
      <c r="BH53" s="473"/>
      <c r="BI53" s="473"/>
      <c r="BJ53" s="473"/>
      <c r="BK53" s="473"/>
      <c r="BL53" s="478"/>
      <c r="BM53" s="478"/>
      <c r="BN53" s="478"/>
    </row>
    <row r="54" spans="1:66" s="323" customFormat="1" ht="18" customHeight="1" x14ac:dyDescent="0.35">
      <c r="A54" s="393"/>
      <c r="B54" s="361" t="s">
        <v>92</v>
      </c>
      <c r="C54" s="659">
        <v>3094</v>
      </c>
      <c r="D54" s="660">
        <v>1177</v>
      </c>
      <c r="E54" s="660">
        <v>2524</v>
      </c>
      <c r="F54" s="660">
        <v>922</v>
      </c>
      <c r="G54" s="660">
        <v>3100</v>
      </c>
      <c r="H54" s="660">
        <v>747</v>
      </c>
      <c r="I54" s="660">
        <v>4341</v>
      </c>
      <c r="J54" s="660">
        <v>1422</v>
      </c>
      <c r="K54" s="660">
        <v>2612</v>
      </c>
      <c r="L54" s="660">
        <v>1511</v>
      </c>
      <c r="M54" s="660">
        <v>2389</v>
      </c>
      <c r="N54" s="660">
        <v>1434</v>
      </c>
      <c r="O54" s="660">
        <v>2523</v>
      </c>
      <c r="P54" s="660">
        <v>818</v>
      </c>
      <c r="Q54" s="660">
        <v>931</v>
      </c>
      <c r="R54" s="660">
        <v>182</v>
      </c>
      <c r="S54" s="660">
        <v>0</v>
      </c>
      <c r="T54" s="660">
        <v>0</v>
      </c>
      <c r="U54" s="659">
        <f t="shared" si="10"/>
        <v>21514</v>
      </c>
      <c r="V54" s="661">
        <f t="shared" si="10"/>
        <v>8213</v>
      </c>
      <c r="X54" s="361"/>
      <c r="Y54" s="505"/>
      <c r="Z54" s="506"/>
      <c r="AA54" s="506"/>
      <c r="AB54" s="506"/>
      <c r="AC54" s="506"/>
      <c r="AD54" s="506"/>
      <c r="AE54" s="506"/>
      <c r="AF54" s="506"/>
      <c r="AG54" s="506"/>
      <c r="AH54" s="506"/>
      <c r="AI54" s="506"/>
      <c r="AJ54" s="506"/>
      <c r="AK54" s="506"/>
      <c r="AL54" s="506"/>
      <c r="AM54" s="506"/>
      <c r="AN54" s="506"/>
      <c r="AO54" s="506"/>
      <c r="AP54" s="506"/>
      <c r="AQ54" s="506"/>
      <c r="AR54" s="478"/>
      <c r="AS54" s="505"/>
      <c r="AT54" s="473"/>
      <c r="AU54" s="473"/>
      <c r="AV54" s="473"/>
      <c r="AW54" s="473"/>
      <c r="AX54" s="473"/>
      <c r="AY54" s="473"/>
      <c r="AZ54" s="473"/>
      <c r="BA54" s="473"/>
      <c r="BB54" s="473"/>
      <c r="BC54" s="473"/>
      <c r="BD54" s="473"/>
      <c r="BE54" s="473"/>
      <c r="BF54" s="473"/>
      <c r="BG54" s="473"/>
      <c r="BH54" s="473"/>
      <c r="BI54" s="473"/>
      <c r="BJ54" s="473"/>
      <c r="BK54" s="473"/>
      <c r="BL54" s="478"/>
      <c r="BM54" s="478"/>
      <c r="BN54" s="478"/>
    </row>
    <row r="55" spans="1:66" s="2" customFormat="1" ht="18" customHeight="1" x14ac:dyDescent="0.35">
      <c r="A55" s="390"/>
      <c r="B55" s="361" t="s">
        <v>93</v>
      </c>
      <c r="C55" s="659">
        <v>809</v>
      </c>
      <c r="D55" s="660">
        <v>249</v>
      </c>
      <c r="E55" s="660">
        <v>604</v>
      </c>
      <c r="F55" s="660">
        <v>169</v>
      </c>
      <c r="G55" s="660">
        <v>548</v>
      </c>
      <c r="H55" s="660">
        <v>189</v>
      </c>
      <c r="I55" s="660">
        <v>586</v>
      </c>
      <c r="J55" s="660">
        <v>372</v>
      </c>
      <c r="K55" s="660">
        <v>439</v>
      </c>
      <c r="L55" s="660">
        <v>547</v>
      </c>
      <c r="M55" s="660">
        <v>423</v>
      </c>
      <c r="N55" s="660">
        <v>291</v>
      </c>
      <c r="O55" s="660">
        <v>708</v>
      </c>
      <c r="P55" s="660">
        <v>92</v>
      </c>
      <c r="Q55" s="660">
        <v>540</v>
      </c>
      <c r="R55" s="660">
        <v>64</v>
      </c>
      <c r="S55" s="660">
        <v>0</v>
      </c>
      <c r="T55" s="660">
        <v>0</v>
      </c>
      <c r="U55" s="659">
        <f t="shared" si="10"/>
        <v>4657</v>
      </c>
      <c r="V55" s="661">
        <f t="shared" si="10"/>
        <v>1973</v>
      </c>
      <c r="X55" s="361"/>
      <c r="Y55" s="505"/>
      <c r="Z55" s="506"/>
      <c r="AA55" s="506"/>
      <c r="AB55" s="506"/>
      <c r="AC55" s="506"/>
      <c r="AD55" s="506"/>
      <c r="AE55" s="506"/>
      <c r="AF55" s="506"/>
      <c r="AG55" s="506"/>
      <c r="AH55" s="506"/>
      <c r="AI55" s="506"/>
      <c r="AJ55" s="506"/>
      <c r="AK55" s="506"/>
      <c r="AL55" s="506"/>
      <c r="AM55" s="506"/>
      <c r="AN55" s="506"/>
      <c r="AO55" s="506"/>
      <c r="AP55" s="506"/>
      <c r="AQ55" s="506"/>
      <c r="AR55" s="473"/>
      <c r="AS55" s="505"/>
      <c r="AT55" s="473"/>
      <c r="AU55" s="473"/>
      <c r="AV55" s="473"/>
      <c r="AW55" s="473"/>
      <c r="AX55" s="473"/>
      <c r="AY55" s="473"/>
      <c r="AZ55" s="473"/>
      <c r="BA55" s="473"/>
      <c r="BB55" s="473"/>
      <c r="BC55" s="473"/>
      <c r="BD55" s="473"/>
      <c r="BE55" s="473"/>
      <c r="BF55" s="473"/>
      <c r="BG55" s="473"/>
      <c r="BH55" s="473"/>
      <c r="BI55" s="473"/>
      <c r="BJ55" s="473"/>
      <c r="BK55" s="473"/>
      <c r="BL55" s="473"/>
      <c r="BM55" s="473"/>
      <c r="BN55" s="473"/>
    </row>
    <row r="56" spans="1:66" s="323" customFormat="1" ht="24" customHeight="1" x14ac:dyDescent="0.35">
      <c r="A56" s="239" t="s">
        <v>94</v>
      </c>
      <c r="B56" s="392"/>
      <c r="C56" s="617">
        <f t="shared" ref="C56:T56" si="13">SUM(C57:C61)</f>
        <v>2570</v>
      </c>
      <c r="D56" s="617">
        <f t="shared" si="13"/>
        <v>1176</v>
      </c>
      <c r="E56" s="617">
        <f t="shared" si="13"/>
        <v>2261</v>
      </c>
      <c r="F56" s="617">
        <f t="shared" si="13"/>
        <v>743</v>
      </c>
      <c r="G56" s="617">
        <f t="shared" si="13"/>
        <v>2568</v>
      </c>
      <c r="H56" s="617">
        <f t="shared" si="13"/>
        <v>736</v>
      </c>
      <c r="I56" s="617">
        <f t="shared" si="13"/>
        <v>3188</v>
      </c>
      <c r="J56" s="617">
        <f t="shared" si="13"/>
        <v>1517</v>
      </c>
      <c r="K56" s="617">
        <f t="shared" si="13"/>
        <v>2420</v>
      </c>
      <c r="L56" s="617">
        <f t="shared" si="13"/>
        <v>1484</v>
      </c>
      <c r="M56" s="617">
        <f t="shared" si="13"/>
        <v>1465</v>
      </c>
      <c r="N56" s="617">
        <f t="shared" si="13"/>
        <v>1458</v>
      </c>
      <c r="O56" s="617">
        <f t="shared" si="13"/>
        <v>2423</v>
      </c>
      <c r="P56" s="617">
        <f t="shared" si="13"/>
        <v>856</v>
      </c>
      <c r="Q56" s="617">
        <f t="shared" si="13"/>
        <v>1651</v>
      </c>
      <c r="R56" s="617">
        <f t="shared" si="13"/>
        <v>308</v>
      </c>
      <c r="S56" s="617">
        <f t="shared" si="13"/>
        <v>0</v>
      </c>
      <c r="T56" s="617">
        <f t="shared" si="13"/>
        <v>0</v>
      </c>
      <c r="U56" s="617">
        <f t="shared" si="10"/>
        <v>18546</v>
      </c>
      <c r="V56" s="664">
        <f t="shared" si="10"/>
        <v>8278</v>
      </c>
      <c r="X56" s="367"/>
      <c r="Y56" s="505"/>
      <c r="Z56" s="506"/>
      <c r="AA56" s="506"/>
      <c r="AB56" s="506"/>
      <c r="AC56" s="506"/>
      <c r="AD56" s="506"/>
      <c r="AE56" s="506"/>
      <c r="AF56" s="506"/>
      <c r="AG56" s="506"/>
      <c r="AH56" s="506"/>
      <c r="AI56" s="506"/>
      <c r="AJ56" s="506"/>
      <c r="AK56" s="506"/>
      <c r="AL56" s="506"/>
      <c r="AM56" s="506"/>
      <c r="AN56" s="506"/>
      <c r="AO56" s="506"/>
      <c r="AP56" s="506"/>
      <c r="AQ56" s="506"/>
      <c r="AR56" s="473"/>
      <c r="AS56" s="505"/>
      <c r="AT56" s="473"/>
      <c r="AU56" s="473"/>
      <c r="AV56" s="473"/>
      <c r="AW56" s="473"/>
      <c r="AX56" s="473"/>
      <c r="AY56" s="473"/>
      <c r="AZ56" s="473"/>
      <c r="BA56" s="473"/>
      <c r="BB56" s="473"/>
      <c r="BC56" s="473"/>
      <c r="BD56" s="473"/>
      <c r="BE56" s="473"/>
      <c r="BF56" s="473"/>
      <c r="BG56" s="473"/>
      <c r="BH56" s="473"/>
      <c r="BI56" s="473"/>
      <c r="BJ56" s="473"/>
      <c r="BK56" s="473"/>
      <c r="BL56" s="478"/>
      <c r="BM56" s="478"/>
      <c r="BN56" s="478"/>
    </row>
    <row r="57" spans="1:66" s="2" customFormat="1" ht="18" customHeight="1" x14ac:dyDescent="0.35">
      <c r="A57" s="390"/>
      <c r="B57" s="361" t="s">
        <v>95</v>
      </c>
      <c r="C57" s="659">
        <v>293</v>
      </c>
      <c r="D57" s="660">
        <v>169</v>
      </c>
      <c r="E57" s="660">
        <v>290</v>
      </c>
      <c r="F57" s="660">
        <v>149</v>
      </c>
      <c r="G57" s="660">
        <v>324</v>
      </c>
      <c r="H57" s="660">
        <v>89</v>
      </c>
      <c r="I57" s="660">
        <v>338</v>
      </c>
      <c r="J57" s="660">
        <v>263</v>
      </c>
      <c r="K57" s="660">
        <v>419</v>
      </c>
      <c r="L57" s="660">
        <v>459</v>
      </c>
      <c r="M57" s="660">
        <v>440</v>
      </c>
      <c r="N57" s="660">
        <v>427</v>
      </c>
      <c r="O57" s="660">
        <v>362</v>
      </c>
      <c r="P57" s="660">
        <v>132</v>
      </c>
      <c r="Q57" s="660">
        <v>496</v>
      </c>
      <c r="R57" s="660">
        <v>303</v>
      </c>
      <c r="S57" s="660">
        <v>0</v>
      </c>
      <c r="T57" s="660">
        <v>0</v>
      </c>
      <c r="U57" s="659">
        <f t="shared" si="10"/>
        <v>2962</v>
      </c>
      <c r="V57" s="661">
        <f t="shared" si="10"/>
        <v>1991</v>
      </c>
      <c r="X57" s="361"/>
      <c r="Y57" s="505"/>
      <c r="Z57" s="506"/>
      <c r="AA57" s="506"/>
      <c r="AB57" s="506"/>
      <c r="AC57" s="506"/>
      <c r="AD57" s="506"/>
      <c r="AE57" s="506"/>
      <c r="AF57" s="506"/>
      <c r="AG57" s="506"/>
      <c r="AH57" s="506"/>
      <c r="AI57" s="506"/>
      <c r="AJ57" s="506"/>
      <c r="AK57" s="506"/>
      <c r="AL57" s="506"/>
      <c r="AM57" s="506"/>
      <c r="AN57" s="506"/>
      <c r="AO57" s="506"/>
      <c r="AP57" s="506"/>
      <c r="AQ57" s="506"/>
      <c r="AR57" s="473"/>
      <c r="AS57" s="505"/>
      <c r="AT57" s="473"/>
      <c r="AU57" s="473"/>
      <c r="AV57" s="473"/>
      <c r="AW57" s="473"/>
      <c r="AX57" s="473"/>
      <c r="AY57" s="473"/>
      <c r="AZ57" s="473"/>
      <c r="BA57" s="473"/>
      <c r="BB57" s="473"/>
      <c r="BC57" s="473"/>
      <c r="BD57" s="473"/>
      <c r="BE57" s="473"/>
      <c r="BF57" s="473"/>
      <c r="BG57" s="473"/>
      <c r="BH57" s="473"/>
      <c r="BI57" s="473"/>
      <c r="BJ57" s="473"/>
      <c r="BK57" s="473"/>
      <c r="BL57" s="473"/>
      <c r="BM57" s="473"/>
      <c r="BN57" s="473"/>
    </row>
    <row r="58" spans="1:66" s="2" customFormat="1" ht="18" customHeight="1" x14ac:dyDescent="0.35">
      <c r="A58" s="390"/>
      <c r="B58" s="361" t="s">
        <v>96</v>
      </c>
      <c r="C58" s="659">
        <v>537</v>
      </c>
      <c r="D58" s="660">
        <v>231</v>
      </c>
      <c r="E58" s="660">
        <v>401</v>
      </c>
      <c r="F58" s="660">
        <v>134</v>
      </c>
      <c r="G58" s="660">
        <v>458</v>
      </c>
      <c r="H58" s="660">
        <v>131</v>
      </c>
      <c r="I58" s="660">
        <v>626</v>
      </c>
      <c r="J58" s="660">
        <v>214</v>
      </c>
      <c r="K58" s="660">
        <v>428</v>
      </c>
      <c r="L58" s="660">
        <v>306</v>
      </c>
      <c r="M58" s="660">
        <v>211</v>
      </c>
      <c r="N58" s="660">
        <v>57</v>
      </c>
      <c r="O58" s="660">
        <v>726</v>
      </c>
      <c r="P58" s="660">
        <v>222</v>
      </c>
      <c r="Q58" s="660">
        <v>0</v>
      </c>
      <c r="R58" s="660">
        <v>0</v>
      </c>
      <c r="S58" s="660">
        <v>0</v>
      </c>
      <c r="T58" s="660">
        <v>0</v>
      </c>
      <c r="U58" s="659">
        <f t="shared" si="10"/>
        <v>3387</v>
      </c>
      <c r="V58" s="661">
        <f t="shared" si="10"/>
        <v>1295</v>
      </c>
      <c r="X58" s="361"/>
      <c r="Y58" s="505"/>
      <c r="Z58" s="506"/>
      <c r="AA58" s="506"/>
      <c r="AB58" s="506"/>
      <c r="AC58" s="506"/>
      <c r="AD58" s="506"/>
      <c r="AE58" s="506"/>
      <c r="AF58" s="506"/>
      <c r="AG58" s="506"/>
      <c r="AH58" s="506"/>
      <c r="AI58" s="506"/>
      <c r="AJ58" s="506"/>
      <c r="AK58" s="506"/>
      <c r="AL58" s="506"/>
      <c r="AM58" s="506"/>
      <c r="AN58" s="506"/>
      <c r="AO58" s="506"/>
      <c r="AP58" s="506"/>
      <c r="AQ58" s="506"/>
      <c r="AR58" s="473"/>
      <c r="AS58" s="505"/>
      <c r="AT58" s="473"/>
      <c r="AU58" s="473"/>
      <c r="AV58" s="473"/>
      <c r="AW58" s="473"/>
      <c r="AX58" s="473"/>
      <c r="AY58" s="473"/>
      <c r="AZ58" s="473"/>
      <c r="BA58" s="473"/>
      <c r="BB58" s="473"/>
      <c r="BC58" s="473"/>
      <c r="BD58" s="473"/>
      <c r="BE58" s="473"/>
      <c r="BF58" s="473"/>
      <c r="BG58" s="473"/>
      <c r="BH58" s="473"/>
      <c r="BI58" s="473"/>
      <c r="BJ58" s="473"/>
      <c r="BK58" s="473"/>
      <c r="BL58" s="473"/>
      <c r="BM58" s="473"/>
      <c r="BN58" s="473"/>
    </row>
    <row r="59" spans="1:66" s="2" customFormat="1" ht="18" customHeight="1" x14ac:dyDescent="0.35">
      <c r="A59" s="390"/>
      <c r="B59" s="361" t="s">
        <v>97</v>
      </c>
      <c r="C59" s="659">
        <v>696</v>
      </c>
      <c r="D59" s="660">
        <v>290</v>
      </c>
      <c r="E59" s="660">
        <v>599</v>
      </c>
      <c r="F59" s="660">
        <v>180</v>
      </c>
      <c r="G59" s="660">
        <v>707</v>
      </c>
      <c r="H59" s="660">
        <v>227</v>
      </c>
      <c r="I59" s="660">
        <v>898</v>
      </c>
      <c r="J59" s="660">
        <v>452</v>
      </c>
      <c r="K59" s="660">
        <v>797</v>
      </c>
      <c r="L59" s="660">
        <v>344</v>
      </c>
      <c r="M59" s="660">
        <v>331</v>
      </c>
      <c r="N59" s="660">
        <v>248</v>
      </c>
      <c r="O59" s="660">
        <v>390</v>
      </c>
      <c r="P59" s="660">
        <v>163</v>
      </c>
      <c r="Q59" s="660">
        <v>0</v>
      </c>
      <c r="R59" s="660">
        <v>0</v>
      </c>
      <c r="S59" s="660">
        <v>0</v>
      </c>
      <c r="T59" s="660">
        <v>0</v>
      </c>
      <c r="U59" s="659">
        <f t="shared" si="10"/>
        <v>4418</v>
      </c>
      <c r="V59" s="661">
        <f t="shared" si="10"/>
        <v>1904</v>
      </c>
      <c r="X59" s="361"/>
      <c r="Y59" s="505"/>
      <c r="Z59" s="506"/>
      <c r="AA59" s="506"/>
      <c r="AB59" s="506"/>
      <c r="AC59" s="506"/>
      <c r="AD59" s="506"/>
      <c r="AE59" s="506"/>
      <c r="AF59" s="506"/>
      <c r="AG59" s="506"/>
      <c r="AH59" s="506"/>
      <c r="AI59" s="506"/>
      <c r="AJ59" s="506"/>
      <c r="AK59" s="506"/>
      <c r="AL59" s="506"/>
      <c r="AM59" s="506"/>
      <c r="AN59" s="506"/>
      <c r="AO59" s="506"/>
      <c r="AP59" s="506"/>
      <c r="AQ59" s="506"/>
      <c r="AR59" s="473"/>
      <c r="AS59" s="505"/>
      <c r="AT59" s="473"/>
      <c r="AU59" s="473"/>
      <c r="AV59" s="473"/>
      <c r="AW59" s="473"/>
      <c r="AX59" s="473"/>
      <c r="AY59" s="473"/>
      <c r="AZ59" s="473"/>
      <c r="BA59" s="473"/>
      <c r="BB59" s="473"/>
      <c r="BC59" s="473"/>
      <c r="BD59" s="473"/>
      <c r="BE59" s="473"/>
      <c r="BF59" s="473"/>
      <c r="BG59" s="473"/>
      <c r="BH59" s="473"/>
      <c r="BI59" s="473"/>
      <c r="BJ59" s="473"/>
      <c r="BK59" s="473"/>
      <c r="BL59" s="473"/>
      <c r="BM59" s="473"/>
      <c r="BN59" s="473"/>
    </row>
    <row r="60" spans="1:66" s="323" customFormat="1" ht="18" customHeight="1" x14ac:dyDescent="0.35">
      <c r="A60" s="393"/>
      <c r="B60" s="361" t="s">
        <v>98</v>
      </c>
      <c r="C60" s="659">
        <v>654</v>
      </c>
      <c r="D60" s="660">
        <v>291</v>
      </c>
      <c r="E60" s="660">
        <v>610</v>
      </c>
      <c r="F60" s="660">
        <v>193</v>
      </c>
      <c r="G60" s="660">
        <v>722</v>
      </c>
      <c r="H60" s="660">
        <v>194</v>
      </c>
      <c r="I60" s="660">
        <v>872</v>
      </c>
      <c r="J60" s="660">
        <v>306</v>
      </c>
      <c r="K60" s="660">
        <v>494</v>
      </c>
      <c r="L60" s="660">
        <v>272</v>
      </c>
      <c r="M60" s="660">
        <v>334</v>
      </c>
      <c r="N60" s="660">
        <v>520</v>
      </c>
      <c r="O60" s="660">
        <v>809</v>
      </c>
      <c r="P60" s="660">
        <v>339</v>
      </c>
      <c r="Q60" s="660">
        <v>727</v>
      </c>
      <c r="R60" s="660">
        <v>2</v>
      </c>
      <c r="S60" s="660">
        <v>0</v>
      </c>
      <c r="T60" s="660">
        <v>0</v>
      </c>
      <c r="U60" s="659">
        <f t="shared" si="10"/>
        <v>5222</v>
      </c>
      <c r="V60" s="661">
        <f t="shared" si="10"/>
        <v>2117</v>
      </c>
      <c r="X60" s="361"/>
      <c r="Y60" s="505"/>
      <c r="Z60" s="506"/>
      <c r="AA60" s="506"/>
      <c r="AB60" s="506"/>
      <c r="AC60" s="506"/>
      <c r="AD60" s="506"/>
      <c r="AE60" s="506"/>
      <c r="AF60" s="506"/>
      <c r="AG60" s="506"/>
      <c r="AH60" s="506"/>
      <c r="AI60" s="506"/>
      <c r="AJ60" s="506"/>
      <c r="AK60" s="506"/>
      <c r="AL60" s="506"/>
      <c r="AM60" s="506"/>
      <c r="AN60" s="506"/>
      <c r="AO60" s="506"/>
      <c r="AP60" s="506"/>
      <c r="AQ60" s="506"/>
      <c r="AR60" s="478"/>
      <c r="AS60" s="505"/>
      <c r="AT60" s="473"/>
      <c r="AU60" s="473"/>
      <c r="AV60" s="473"/>
      <c r="AW60" s="473"/>
      <c r="AX60" s="473"/>
      <c r="AY60" s="473"/>
      <c r="AZ60" s="473"/>
      <c r="BA60" s="473"/>
      <c r="BB60" s="473"/>
      <c r="BC60" s="473"/>
      <c r="BD60" s="473"/>
      <c r="BE60" s="473"/>
      <c r="BF60" s="473"/>
      <c r="BG60" s="473"/>
      <c r="BH60" s="473"/>
      <c r="BI60" s="473"/>
      <c r="BJ60" s="473"/>
      <c r="BK60" s="473"/>
      <c r="BL60" s="478"/>
      <c r="BM60" s="478"/>
      <c r="BN60" s="478"/>
    </row>
    <row r="61" spans="1:66" s="2" customFormat="1" ht="18" customHeight="1" x14ac:dyDescent="0.35">
      <c r="A61" s="390"/>
      <c r="B61" s="361" t="s">
        <v>99</v>
      </c>
      <c r="C61" s="659">
        <v>390</v>
      </c>
      <c r="D61" s="660">
        <v>195</v>
      </c>
      <c r="E61" s="660">
        <v>361</v>
      </c>
      <c r="F61" s="660">
        <v>87</v>
      </c>
      <c r="G61" s="660">
        <v>357</v>
      </c>
      <c r="H61" s="660">
        <v>95</v>
      </c>
      <c r="I61" s="660">
        <v>454</v>
      </c>
      <c r="J61" s="660">
        <v>282</v>
      </c>
      <c r="K61" s="660">
        <v>282</v>
      </c>
      <c r="L61" s="660">
        <v>103</v>
      </c>
      <c r="M61" s="660">
        <v>149</v>
      </c>
      <c r="N61" s="660">
        <v>206</v>
      </c>
      <c r="O61" s="660">
        <v>136</v>
      </c>
      <c r="P61" s="660">
        <v>0</v>
      </c>
      <c r="Q61" s="660">
        <v>428</v>
      </c>
      <c r="R61" s="660">
        <v>3</v>
      </c>
      <c r="S61" s="660">
        <v>0</v>
      </c>
      <c r="T61" s="660">
        <v>0</v>
      </c>
      <c r="U61" s="659">
        <f t="shared" si="10"/>
        <v>2557</v>
      </c>
      <c r="V61" s="661">
        <f t="shared" si="10"/>
        <v>971</v>
      </c>
      <c r="X61" s="361"/>
      <c r="Y61" s="505"/>
      <c r="Z61" s="506"/>
      <c r="AA61" s="506"/>
      <c r="AB61" s="506"/>
      <c r="AC61" s="506"/>
      <c r="AD61" s="506"/>
      <c r="AE61" s="506"/>
      <c r="AF61" s="506"/>
      <c r="AG61" s="506"/>
      <c r="AH61" s="506"/>
      <c r="AI61" s="506"/>
      <c r="AJ61" s="506"/>
      <c r="AK61" s="506"/>
      <c r="AL61" s="506"/>
      <c r="AM61" s="506"/>
      <c r="AN61" s="506"/>
      <c r="AO61" s="506"/>
      <c r="AP61" s="506"/>
      <c r="AQ61" s="506"/>
      <c r="AR61" s="473"/>
      <c r="AS61" s="505"/>
      <c r="AT61" s="473"/>
      <c r="AU61" s="473"/>
      <c r="AV61" s="473"/>
      <c r="AW61" s="473"/>
      <c r="AX61" s="473"/>
      <c r="AY61" s="473"/>
      <c r="AZ61" s="473"/>
      <c r="BA61" s="473"/>
      <c r="BB61" s="473"/>
      <c r="BC61" s="473"/>
      <c r="BD61" s="473"/>
      <c r="BE61" s="473"/>
      <c r="BF61" s="473"/>
      <c r="BG61" s="473"/>
      <c r="BH61" s="473"/>
      <c r="BI61" s="473"/>
      <c r="BJ61" s="473"/>
      <c r="BK61" s="473"/>
      <c r="BL61" s="473"/>
      <c r="BM61" s="473"/>
      <c r="BN61" s="473"/>
    </row>
    <row r="62" spans="1:66" s="2" customFormat="1" ht="24" customHeight="1" x14ac:dyDescent="0.35">
      <c r="A62" s="239" t="s">
        <v>100</v>
      </c>
      <c r="B62" s="391"/>
      <c r="C62" s="617">
        <f t="shared" ref="C62:T62" si="14">SUM(C63:C65)</f>
        <v>4754</v>
      </c>
      <c r="D62" s="617">
        <f t="shared" si="14"/>
        <v>1607</v>
      </c>
      <c r="E62" s="617">
        <f t="shared" si="14"/>
        <v>3956</v>
      </c>
      <c r="F62" s="617">
        <f t="shared" si="14"/>
        <v>1041</v>
      </c>
      <c r="G62" s="617">
        <f t="shared" si="14"/>
        <v>4041</v>
      </c>
      <c r="H62" s="617">
        <f t="shared" si="14"/>
        <v>1046</v>
      </c>
      <c r="I62" s="617">
        <f t="shared" si="14"/>
        <v>4934</v>
      </c>
      <c r="J62" s="617">
        <f t="shared" si="14"/>
        <v>1977</v>
      </c>
      <c r="K62" s="617">
        <f t="shared" si="14"/>
        <v>3042</v>
      </c>
      <c r="L62" s="617">
        <f t="shared" si="14"/>
        <v>1900</v>
      </c>
      <c r="M62" s="617">
        <f t="shared" si="14"/>
        <v>2162</v>
      </c>
      <c r="N62" s="617">
        <f t="shared" si="14"/>
        <v>1679</v>
      </c>
      <c r="O62" s="617">
        <f t="shared" si="14"/>
        <v>1762</v>
      </c>
      <c r="P62" s="617">
        <f t="shared" si="14"/>
        <v>1649</v>
      </c>
      <c r="Q62" s="617">
        <f t="shared" si="14"/>
        <v>1329</v>
      </c>
      <c r="R62" s="617">
        <f t="shared" si="14"/>
        <v>302</v>
      </c>
      <c r="S62" s="617">
        <f t="shared" si="14"/>
        <v>516</v>
      </c>
      <c r="T62" s="617">
        <f t="shared" si="14"/>
        <v>864</v>
      </c>
      <c r="U62" s="617">
        <f t="shared" si="10"/>
        <v>26496</v>
      </c>
      <c r="V62" s="664">
        <f t="shared" si="10"/>
        <v>12065</v>
      </c>
      <c r="X62" s="367"/>
      <c r="Y62" s="505"/>
      <c r="Z62" s="506"/>
      <c r="AA62" s="506"/>
      <c r="AB62" s="506"/>
      <c r="AC62" s="506"/>
      <c r="AD62" s="506"/>
      <c r="AE62" s="506"/>
      <c r="AF62" s="506"/>
      <c r="AG62" s="506"/>
      <c r="AH62" s="506"/>
      <c r="AI62" s="506"/>
      <c r="AJ62" s="506"/>
      <c r="AK62" s="506"/>
      <c r="AL62" s="506"/>
      <c r="AM62" s="506"/>
      <c r="AN62" s="506"/>
      <c r="AO62" s="506"/>
      <c r="AP62" s="506"/>
      <c r="AQ62" s="506"/>
      <c r="AR62" s="473"/>
      <c r="AS62" s="505"/>
      <c r="AT62" s="473"/>
      <c r="AU62" s="473"/>
      <c r="AV62" s="473"/>
      <c r="AW62" s="473"/>
      <c r="AX62" s="473"/>
      <c r="AY62" s="473"/>
      <c r="AZ62" s="473"/>
      <c r="BA62" s="473"/>
      <c r="BB62" s="473"/>
      <c r="BC62" s="473"/>
      <c r="BD62" s="473"/>
      <c r="BE62" s="473"/>
      <c r="BF62" s="473"/>
      <c r="BG62" s="473"/>
      <c r="BH62" s="473"/>
      <c r="BI62" s="473"/>
      <c r="BJ62" s="473"/>
      <c r="BK62" s="473"/>
      <c r="BL62" s="473"/>
      <c r="BM62" s="473"/>
      <c r="BN62" s="473"/>
    </row>
    <row r="63" spans="1:66" s="2" customFormat="1" ht="18" customHeight="1" x14ac:dyDescent="0.35">
      <c r="A63" s="390"/>
      <c r="B63" s="361" t="s">
        <v>101</v>
      </c>
      <c r="C63" s="659">
        <v>1271</v>
      </c>
      <c r="D63" s="660">
        <v>472</v>
      </c>
      <c r="E63" s="660">
        <v>1099</v>
      </c>
      <c r="F63" s="660">
        <v>308</v>
      </c>
      <c r="G63" s="660">
        <v>955</v>
      </c>
      <c r="H63" s="660">
        <v>272</v>
      </c>
      <c r="I63" s="660">
        <v>1162</v>
      </c>
      <c r="J63" s="660">
        <v>531</v>
      </c>
      <c r="K63" s="660">
        <v>457</v>
      </c>
      <c r="L63" s="660">
        <v>250</v>
      </c>
      <c r="M63" s="660">
        <v>352</v>
      </c>
      <c r="N63" s="660">
        <v>485</v>
      </c>
      <c r="O63" s="660">
        <v>479</v>
      </c>
      <c r="P63" s="660">
        <v>566</v>
      </c>
      <c r="Q63" s="660">
        <v>17</v>
      </c>
      <c r="R63" s="660">
        <v>46</v>
      </c>
      <c r="S63" s="660">
        <v>0</v>
      </c>
      <c r="T63" s="660">
        <v>0</v>
      </c>
      <c r="U63" s="659">
        <f t="shared" si="10"/>
        <v>5792</v>
      </c>
      <c r="V63" s="661">
        <f t="shared" si="10"/>
        <v>2930</v>
      </c>
      <c r="X63" s="361"/>
      <c r="Y63" s="505"/>
      <c r="Z63" s="506"/>
      <c r="AA63" s="506"/>
      <c r="AB63" s="506"/>
      <c r="AC63" s="506"/>
      <c r="AD63" s="506"/>
      <c r="AE63" s="506"/>
      <c r="AF63" s="506"/>
      <c r="AG63" s="506"/>
      <c r="AH63" s="506"/>
      <c r="AI63" s="506"/>
      <c r="AJ63" s="506"/>
      <c r="AK63" s="506"/>
      <c r="AL63" s="506"/>
      <c r="AM63" s="506"/>
      <c r="AN63" s="506"/>
      <c r="AO63" s="506"/>
      <c r="AP63" s="506"/>
      <c r="AQ63" s="506"/>
      <c r="AR63" s="473"/>
      <c r="AS63" s="505"/>
      <c r="AT63" s="473"/>
      <c r="AU63" s="473"/>
      <c r="AV63" s="473"/>
      <c r="AW63" s="473"/>
      <c r="AX63" s="473"/>
      <c r="AY63" s="473"/>
      <c r="AZ63" s="473"/>
      <c r="BA63" s="473"/>
      <c r="BB63" s="473"/>
      <c r="BC63" s="473"/>
      <c r="BD63" s="473"/>
      <c r="BE63" s="473"/>
      <c r="BF63" s="473"/>
      <c r="BG63" s="473"/>
      <c r="BH63" s="473"/>
      <c r="BI63" s="473"/>
      <c r="BJ63" s="473"/>
      <c r="BK63" s="473"/>
      <c r="BL63" s="473"/>
      <c r="BM63" s="473"/>
      <c r="BN63" s="473"/>
    </row>
    <row r="64" spans="1:66" s="2" customFormat="1" ht="18" customHeight="1" x14ac:dyDescent="0.35">
      <c r="A64" s="390"/>
      <c r="B64" s="361" t="s">
        <v>100</v>
      </c>
      <c r="C64" s="659">
        <v>2829</v>
      </c>
      <c r="D64" s="660">
        <v>930</v>
      </c>
      <c r="E64" s="660">
        <v>2361</v>
      </c>
      <c r="F64" s="660">
        <v>630</v>
      </c>
      <c r="G64" s="660">
        <v>2650</v>
      </c>
      <c r="H64" s="660">
        <v>684</v>
      </c>
      <c r="I64" s="660">
        <v>3090</v>
      </c>
      <c r="J64" s="660">
        <v>1241</v>
      </c>
      <c r="K64" s="660">
        <v>2201</v>
      </c>
      <c r="L64" s="660">
        <v>1352</v>
      </c>
      <c r="M64" s="660">
        <v>1700</v>
      </c>
      <c r="N64" s="660">
        <v>978</v>
      </c>
      <c r="O64" s="660">
        <v>1261</v>
      </c>
      <c r="P64" s="660">
        <v>1023</v>
      </c>
      <c r="Q64" s="660">
        <v>1312</v>
      </c>
      <c r="R64" s="660">
        <v>256</v>
      </c>
      <c r="S64" s="660">
        <v>516</v>
      </c>
      <c r="T64" s="660">
        <v>864</v>
      </c>
      <c r="U64" s="659">
        <f t="shared" si="10"/>
        <v>17920</v>
      </c>
      <c r="V64" s="661">
        <f t="shared" si="10"/>
        <v>7958</v>
      </c>
      <c r="X64" s="361"/>
      <c r="Y64" s="505"/>
      <c r="Z64" s="506"/>
      <c r="AA64" s="506"/>
      <c r="AB64" s="506"/>
      <c r="AC64" s="506"/>
      <c r="AD64" s="506"/>
      <c r="AE64" s="506"/>
      <c r="AF64" s="506"/>
      <c r="AG64" s="506"/>
      <c r="AH64" s="506"/>
      <c r="AI64" s="506"/>
      <c r="AJ64" s="506"/>
      <c r="AK64" s="506"/>
      <c r="AL64" s="506"/>
      <c r="AM64" s="506"/>
      <c r="AN64" s="506"/>
      <c r="AO64" s="506"/>
      <c r="AP64" s="506"/>
      <c r="AQ64" s="506"/>
      <c r="AR64" s="473"/>
      <c r="AS64" s="505"/>
      <c r="AT64" s="473"/>
      <c r="AU64" s="473"/>
      <c r="AV64" s="473"/>
      <c r="AW64" s="473"/>
      <c r="AX64" s="473"/>
      <c r="AY64" s="473"/>
      <c r="AZ64" s="473"/>
      <c r="BA64" s="473"/>
      <c r="BB64" s="473"/>
      <c r="BC64" s="473"/>
      <c r="BD64" s="473"/>
      <c r="BE64" s="473"/>
      <c r="BF64" s="473"/>
      <c r="BG64" s="473"/>
      <c r="BH64" s="473"/>
      <c r="BI64" s="473"/>
      <c r="BJ64" s="473"/>
      <c r="BK64" s="473"/>
      <c r="BL64" s="473"/>
      <c r="BM64" s="473"/>
      <c r="BN64" s="473"/>
    </row>
    <row r="65" spans="1:66" s="2" customFormat="1" ht="18" customHeight="1" x14ac:dyDescent="0.35">
      <c r="A65" s="390"/>
      <c r="B65" s="361" t="s">
        <v>102</v>
      </c>
      <c r="C65" s="659">
        <v>654</v>
      </c>
      <c r="D65" s="660">
        <v>205</v>
      </c>
      <c r="E65" s="660">
        <v>496</v>
      </c>
      <c r="F65" s="660">
        <v>103</v>
      </c>
      <c r="G65" s="660">
        <v>436</v>
      </c>
      <c r="H65" s="660">
        <v>90</v>
      </c>
      <c r="I65" s="660">
        <v>682</v>
      </c>
      <c r="J65" s="660">
        <v>205</v>
      </c>
      <c r="K65" s="660">
        <v>384</v>
      </c>
      <c r="L65" s="660">
        <v>298</v>
      </c>
      <c r="M65" s="660">
        <v>110</v>
      </c>
      <c r="N65" s="660">
        <v>216</v>
      </c>
      <c r="O65" s="660">
        <v>22</v>
      </c>
      <c r="P65" s="660">
        <v>60</v>
      </c>
      <c r="Q65" s="660">
        <v>0</v>
      </c>
      <c r="R65" s="660">
        <v>0</v>
      </c>
      <c r="S65" s="660">
        <v>0</v>
      </c>
      <c r="T65" s="660">
        <v>0</v>
      </c>
      <c r="U65" s="659">
        <f t="shared" si="10"/>
        <v>2784</v>
      </c>
      <c r="V65" s="661">
        <f t="shared" si="10"/>
        <v>1177</v>
      </c>
      <c r="X65" s="361"/>
      <c r="Y65" s="505"/>
      <c r="Z65" s="506"/>
      <c r="AA65" s="506"/>
      <c r="AB65" s="506"/>
      <c r="AC65" s="506"/>
      <c r="AD65" s="506"/>
      <c r="AE65" s="506"/>
      <c r="AF65" s="506"/>
      <c r="AG65" s="506"/>
      <c r="AH65" s="506"/>
      <c r="AI65" s="506"/>
      <c r="AJ65" s="506"/>
      <c r="AK65" s="506"/>
      <c r="AL65" s="506"/>
      <c r="AM65" s="506"/>
      <c r="AN65" s="506"/>
      <c r="AO65" s="506"/>
      <c r="AP65" s="506"/>
      <c r="AQ65" s="506"/>
      <c r="AR65" s="473"/>
      <c r="AS65" s="505"/>
      <c r="AT65" s="473"/>
      <c r="AU65" s="473"/>
      <c r="AV65" s="473"/>
      <c r="AW65" s="473"/>
      <c r="AX65" s="473"/>
      <c r="AY65" s="473"/>
      <c r="AZ65" s="473"/>
      <c r="BA65" s="473"/>
      <c r="BB65" s="473"/>
      <c r="BC65" s="473"/>
      <c r="BD65" s="473"/>
      <c r="BE65" s="473"/>
      <c r="BF65" s="473"/>
      <c r="BG65" s="473"/>
      <c r="BH65" s="473"/>
      <c r="BI65" s="473"/>
      <c r="BJ65" s="473"/>
      <c r="BK65" s="473"/>
      <c r="BL65" s="473"/>
      <c r="BM65" s="473"/>
      <c r="BN65" s="473"/>
    </row>
    <row r="66" spans="1:66" s="2" customFormat="1" ht="42" customHeight="1" x14ac:dyDescent="0.35">
      <c r="A66" s="743" t="s">
        <v>280</v>
      </c>
      <c r="B66" s="725"/>
      <c r="C66" s="617">
        <v>74</v>
      </c>
      <c r="D66" s="617">
        <v>17</v>
      </c>
      <c r="E66" s="617">
        <v>42</v>
      </c>
      <c r="F66" s="617">
        <v>5</v>
      </c>
      <c r="G66" s="617">
        <v>35</v>
      </c>
      <c r="H66" s="617">
        <v>2</v>
      </c>
      <c r="I66" s="617">
        <v>95</v>
      </c>
      <c r="J66" s="617">
        <v>0</v>
      </c>
      <c r="K66" s="617">
        <v>53</v>
      </c>
      <c r="L66" s="617">
        <v>0</v>
      </c>
      <c r="M66" s="617">
        <v>0</v>
      </c>
      <c r="N66" s="617">
        <v>0</v>
      </c>
      <c r="O66" s="617">
        <v>2</v>
      </c>
      <c r="P66" s="617">
        <v>0</v>
      </c>
      <c r="Q66" s="617">
        <v>0</v>
      </c>
      <c r="R66" s="617">
        <v>0</v>
      </c>
      <c r="S66" s="617">
        <v>0</v>
      </c>
      <c r="T66" s="617">
        <v>0</v>
      </c>
      <c r="U66" s="617">
        <f t="shared" ref="U66:V67" si="15">C66+E66+G66+I66+K66+M66+O66+Q66+S66</f>
        <v>301</v>
      </c>
      <c r="V66" s="664">
        <f t="shared" si="15"/>
        <v>24</v>
      </c>
      <c r="X66" s="361"/>
      <c r="Y66" s="505"/>
      <c r="Z66" s="506"/>
      <c r="AA66" s="506"/>
      <c r="AB66" s="506"/>
      <c r="AC66" s="506"/>
      <c r="AD66" s="506"/>
      <c r="AE66" s="506"/>
      <c r="AF66" s="506"/>
      <c r="AG66" s="506"/>
      <c r="AH66" s="506"/>
      <c r="AI66" s="506"/>
      <c r="AJ66" s="506"/>
      <c r="AK66" s="506"/>
      <c r="AL66" s="506"/>
      <c r="AM66" s="506"/>
      <c r="AN66" s="506"/>
      <c r="AO66" s="506"/>
      <c r="AP66" s="506"/>
      <c r="AQ66" s="506"/>
      <c r="AR66" s="519"/>
      <c r="AS66" s="505"/>
      <c r="AT66" s="519"/>
      <c r="AU66" s="519"/>
      <c r="AV66" s="519"/>
      <c r="AW66" s="519"/>
      <c r="AX66" s="519"/>
      <c r="AY66" s="519"/>
      <c r="AZ66" s="519"/>
      <c r="BA66" s="519"/>
      <c r="BB66" s="519"/>
      <c r="BC66" s="519"/>
      <c r="BD66" s="519"/>
      <c r="BE66" s="519"/>
      <c r="BF66" s="519"/>
      <c r="BG66" s="519"/>
      <c r="BH66" s="519"/>
      <c r="BI66" s="519"/>
      <c r="BJ66" s="519"/>
      <c r="BK66" s="519"/>
      <c r="BL66" s="519"/>
      <c r="BM66" s="519"/>
      <c r="BN66" s="519"/>
    </row>
    <row r="67" spans="1:66" s="2" customFormat="1" ht="42" customHeight="1" x14ac:dyDescent="0.35">
      <c r="A67" s="743" t="s">
        <v>297</v>
      </c>
      <c r="B67" s="725"/>
      <c r="C67" s="617">
        <v>924</v>
      </c>
      <c r="D67" s="617">
        <v>391</v>
      </c>
      <c r="E67" s="617">
        <v>743</v>
      </c>
      <c r="F67" s="617">
        <v>312</v>
      </c>
      <c r="G67" s="617">
        <v>922</v>
      </c>
      <c r="H67" s="617">
        <v>223</v>
      </c>
      <c r="I67" s="617">
        <v>1420</v>
      </c>
      <c r="J67" s="617">
        <v>204</v>
      </c>
      <c r="K67" s="617">
        <v>704</v>
      </c>
      <c r="L67" s="617">
        <v>400</v>
      </c>
      <c r="M67" s="617">
        <v>600</v>
      </c>
      <c r="N67" s="617">
        <v>445</v>
      </c>
      <c r="O67" s="617">
        <v>162</v>
      </c>
      <c r="P67" s="617">
        <v>136</v>
      </c>
      <c r="Q67" s="617">
        <v>910</v>
      </c>
      <c r="R67" s="617">
        <v>150</v>
      </c>
      <c r="S67" s="617">
        <v>0</v>
      </c>
      <c r="T67" s="617">
        <v>0</v>
      </c>
      <c r="U67" s="617">
        <f t="shared" si="15"/>
        <v>6385</v>
      </c>
      <c r="V67" s="664">
        <f t="shared" si="15"/>
        <v>2261</v>
      </c>
      <c r="X67" s="361"/>
      <c r="Y67" s="505"/>
      <c r="Z67" s="506"/>
      <c r="AA67" s="506"/>
      <c r="AB67" s="506"/>
      <c r="AC67" s="506"/>
      <c r="AD67" s="506"/>
      <c r="AE67" s="506"/>
      <c r="AF67" s="506"/>
      <c r="AG67" s="506"/>
      <c r="AH67" s="506"/>
      <c r="AI67" s="506"/>
      <c r="AJ67" s="506"/>
      <c r="AK67" s="506"/>
      <c r="AL67" s="506"/>
      <c r="AM67" s="506"/>
      <c r="AN67" s="506"/>
      <c r="AO67" s="506"/>
      <c r="AP67" s="506"/>
      <c r="AQ67" s="506"/>
      <c r="AR67" s="522"/>
      <c r="AS67" s="505"/>
      <c r="AT67" s="522"/>
      <c r="AU67" s="522"/>
      <c r="AV67" s="522"/>
      <c r="AW67" s="522"/>
      <c r="AX67" s="522"/>
      <c r="AY67" s="522"/>
      <c r="AZ67" s="522"/>
      <c r="BA67" s="522"/>
      <c r="BB67" s="522"/>
      <c r="BC67" s="522"/>
      <c r="BD67" s="522"/>
      <c r="BE67" s="522"/>
      <c r="BF67" s="522"/>
      <c r="BG67" s="522"/>
      <c r="BH67" s="522"/>
      <c r="BI67" s="522"/>
      <c r="BJ67" s="522"/>
      <c r="BK67" s="522"/>
      <c r="BL67" s="522"/>
      <c r="BM67" s="522"/>
      <c r="BN67" s="522"/>
    </row>
    <row r="68" spans="1:66" s="323" customFormat="1" ht="9" customHeight="1" x14ac:dyDescent="0.35">
      <c r="A68" s="530"/>
      <c r="B68" s="392"/>
      <c r="C68" s="398"/>
      <c r="D68" s="399"/>
      <c r="E68" s="399"/>
      <c r="F68" s="399"/>
      <c r="G68" s="399"/>
      <c r="H68" s="399"/>
      <c r="I68" s="399"/>
      <c r="J68" s="399"/>
      <c r="K68" s="399"/>
      <c r="L68" s="399"/>
      <c r="M68" s="399"/>
      <c r="N68" s="399"/>
      <c r="O68" s="399"/>
      <c r="P68" s="399"/>
      <c r="Q68" s="399"/>
      <c r="R68" s="399"/>
      <c r="S68" s="399"/>
      <c r="T68" s="399"/>
      <c r="U68" s="398"/>
      <c r="V68" s="400"/>
      <c r="X68" s="478"/>
      <c r="Y68" s="478"/>
      <c r="Z68" s="478"/>
      <c r="AA68" s="478"/>
      <c r="AB68" s="478"/>
      <c r="AC68" s="478"/>
      <c r="AD68" s="478"/>
      <c r="AE68" s="478"/>
      <c r="AF68" s="478"/>
      <c r="AG68" s="478"/>
      <c r="AH68" s="478"/>
      <c r="AI68" s="478"/>
      <c r="AJ68" s="478"/>
      <c r="AK68" s="478"/>
      <c r="AL68" s="478"/>
      <c r="AM68" s="478"/>
      <c r="AN68" s="478"/>
      <c r="AO68" s="478"/>
      <c r="AP68" s="478"/>
      <c r="AQ68" s="478"/>
      <c r="AR68" s="478"/>
      <c r="AS68" s="478"/>
      <c r="AT68" s="478"/>
      <c r="AU68" s="478"/>
      <c r="AV68" s="478"/>
      <c r="AW68" s="478"/>
      <c r="AX68" s="478"/>
      <c r="AY68" s="478"/>
      <c r="AZ68" s="478"/>
      <c r="BA68" s="478"/>
      <c r="BB68" s="478"/>
      <c r="BC68" s="478"/>
      <c r="BD68" s="478"/>
      <c r="BE68" s="478"/>
      <c r="BF68" s="478"/>
      <c r="BG68" s="478"/>
      <c r="BH68" s="478"/>
      <c r="BI68" s="478"/>
      <c r="BJ68" s="478"/>
      <c r="BK68" s="478"/>
      <c r="BL68" s="478"/>
      <c r="BM68" s="478"/>
      <c r="BN68" s="478"/>
    </row>
    <row r="69" spans="1:66" s="323" customFormat="1" ht="33" customHeight="1" thickBot="1" x14ac:dyDescent="0.3">
      <c r="A69" s="814" t="s">
        <v>103</v>
      </c>
      <c r="B69" s="815"/>
      <c r="C69" s="401">
        <f t="shared" ref="C69:T69" si="16">C9+C11+C40</f>
        <v>92609</v>
      </c>
      <c r="D69" s="401">
        <f t="shared" si="16"/>
        <v>37118</v>
      </c>
      <c r="E69" s="401">
        <f t="shared" si="16"/>
        <v>87395</v>
      </c>
      <c r="F69" s="401">
        <f t="shared" si="16"/>
        <v>28864</v>
      </c>
      <c r="G69" s="401">
        <f t="shared" si="16"/>
        <v>105226</v>
      </c>
      <c r="H69" s="401">
        <f t="shared" si="16"/>
        <v>30886</v>
      </c>
      <c r="I69" s="401">
        <f t="shared" si="16"/>
        <v>150615</v>
      </c>
      <c r="J69" s="401">
        <f t="shared" si="16"/>
        <v>54092</v>
      </c>
      <c r="K69" s="401">
        <f t="shared" si="16"/>
        <v>102048</v>
      </c>
      <c r="L69" s="401">
        <f t="shared" si="16"/>
        <v>66566</v>
      </c>
      <c r="M69" s="401">
        <f t="shared" si="16"/>
        <v>96612</v>
      </c>
      <c r="N69" s="401">
        <f t="shared" si="16"/>
        <v>66246</v>
      </c>
      <c r="O69" s="401">
        <f t="shared" si="16"/>
        <v>103225</v>
      </c>
      <c r="P69" s="401">
        <f t="shared" si="16"/>
        <v>58740</v>
      </c>
      <c r="Q69" s="401">
        <f t="shared" si="16"/>
        <v>56357</v>
      </c>
      <c r="R69" s="401">
        <f t="shared" si="16"/>
        <v>39265</v>
      </c>
      <c r="S69" s="401">
        <f t="shared" si="16"/>
        <v>64373</v>
      </c>
      <c r="T69" s="401">
        <f t="shared" si="16"/>
        <v>28178</v>
      </c>
      <c r="U69" s="401">
        <f>C69+E69+G69+I69+K69+M69+O69+Q69+S69</f>
        <v>858460</v>
      </c>
      <c r="V69" s="402">
        <f>D69+F69+H69+J69+L69+N69+P69+R69+T69</f>
        <v>409955</v>
      </c>
      <c r="W69" s="405"/>
      <c r="X69" s="478"/>
      <c r="Y69" s="478"/>
      <c r="Z69" s="478"/>
      <c r="AA69" s="478"/>
      <c r="AB69" s="478"/>
      <c r="AC69" s="478"/>
      <c r="AD69" s="478"/>
      <c r="AE69" s="478"/>
      <c r="AF69" s="478"/>
      <c r="AG69" s="478"/>
      <c r="AH69" s="478"/>
      <c r="AI69" s="478"/>
      <c r="AJ69" s="478"/>
      <c r="AK69" s="478"/>
      <c r="AL69" s="478"/>
      <c r="AM69" s="478"/>
      <c r="AN69" s="478"/>
      <c r="AO69" s="478"/>
      <c r="AP69" s="478"/>
      <c r="AQ69" s="478"/>
      <c r="AR69" s="478"/>
      <c r="AS69" s="478"/>
      <c r="AT69" s="478"/>
      <c r="AU69" s="478"/>
      <c r="AV69" s="478"/>
      <c r="AW69" s="478"/>
      <c r="AX69" s="478"/>
      <c r="AY69" s="478"/>
      <c r="AZ69" s="478"/>
      <c r="BA69" s="478"/>
      <c r="BB69" s="478"/>
      <c r="BC69" s="478"/>
      <c r="BD69" s="478"/>
      <c r="BE69" s="478"/>
      <c r="BF69" s="478"/>
      <c r="BG69" s="478"/>
      <c r="BH69" s="478"/>
      <c r="BI69" s="478"/>
      <c r="BJ69" s="478"/>
      <c r="BK69" s="478"/>
      <c r="BL69" s="478"/>
      <c r="BM69" s="478"/>
      <c r="BN69" s="478"/>
    </row>
    <row r="70" spans="1:66" s="323" customFormat="1" ht="18" customHeight="1" x14ac:dyDescent="0.35">
      <c r="A70" s="573" t="s">
        <v>282</v>
      </c>
      <c r="B70" s="403"/>
      <c r="C70" s="404"/>
      <c r="D70" s="404"/>
      <c r="E70" s="404"/>
      <c r="F70" s="404"/>
      <c r="G70" s="404"/>
      <c r="H70" s="404"/>
      <c r="I70" s="404"/>
      <c r="J70" s="404"/>
      <c r="K70" s="404"/>
      <c r="L70" s="404"/>
      <c r="M70" s="404"/>
      <c r="N70" s="404"/>
      <c r="O70" s="404"/>
      <c r="P70" s="404"/>
      <c r="Q70" s="404"/>
      <c r="R70" s="404"/>
      <c r="S70" s="404"/>
      <c r="T70" s="404"/>
      <c r="U70" s="404"/>
      <c r="X70" s="478"/>
      <c r="Y70" s="478"/>
      <c r="Z70" s="478"/>
      <c r="AA70" s="478"/>
      <c r="AB70" s="478"/>
      <c r="AC70" s="478"/>
      <c r="AD70" s="478"/>
      <c r="AE70" s="478"/>
      <c r="AF70" s="478"/>
      <c r="AG70" s="478"/>
      <c r="AH70" s="478"/>
      <c r="AI70" s="478"/>
      <c r="AJ70" s="478"/>
      <c r="AK70" s="478"/>
      <c r="AL70" s="478"/>
      <c r="AM70" s="478"/>
      <c r="AN70" s="478"/>
      <c r="AO70" s="478"/>
      <c r="AP70" s="478"/>
      <c r="AQ70" s="478"/>
      <c r="AR70" s="478"/>
      <c r="AS70" s="478"/>
      <c r="AT70" s="478"/>
      <c r="AU70" s="478"/>
      <c r="AV70" s="478"/>
      <c r="AW70" s="478"/>
      <c r="AX70" s="478"/>
      <c r="AY70" s="478"/>
      <c r="AZ70" s="478"/>
      <c r="BA70" s="478"/>
      <c r="BB70" s="478"/>
      <c r="BC70" s="478"/>
      <c r="BD70" s="478"/>
      <c r="BE70" s="478"/>
      <c r="BF70" s="478"/>
      <c r="BG70" s="478"/>
      <c r="BH70" s="478"/>
      <c r="BI70" s="478"/>
      <c r="BJ70" s="478"/>
      <c r="BK70" s="478"/>
      <c r="BL70" s="478"/>
      <c r="BM70" s="478"/>
      <c r="BN70" s="478"/>
    </row>
    <row r="71" spans="1:66" s="323" customFormat="1" ht="29.4" customHeight="1" x14ac:dyDescent="0.25">
      <c r="A71" s="342"/>
      <c r="B71" s="343"/>
      <c r="C71" s="136"/>
      <c r="D71" s="136"/>
      <c r="E71" s="136"/>
      <c r="F71" s="136"/>
      <c r="G71" s="136"/>
      <c r="H71" s="136"/>
      <c r="I71" s="136"/>
      <c r="J71" s="136"/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X71" s="478"/>
      <c r="Y71" s="478"/>
      <c r="Z71" s="478"/>
      <c r="AA71" s="478"/>
      <c r="AB71" s="478"/>
      <c r="AC71" s="478"/>
      <c r="AD71" s="478"/>
      <c r="AE71" s="478"/>
      <c r="AF71" s="478"/>
      <c r="AG71" s="478"/>
      <c r="AH71" s="478"/>
      <c r="AI71" s="478"/>
      <c r="AJ71" s="478"/>
      <c r="AK71" s="478"/>
      <c r="AL71" s="478"/>
      <c r="AM71" s="478"/>
      <c r="AN71" s="478"/>
      <c r="AO71" s="478"/>
      <c r="AP71" s="478"/>
      <c r="AQ71" s="478"/>
      <c r="AR71" s="478"/>
      <c r="AS71" s="478"/>
      <c r="AT71" s="478"/>
      <c r="AU71" s="478"/>
      <c r="AV71" s="478"/>
      <c r="AW71" s="478"/>
      <c r="AX71" s="478"/>
      <c r="AY71" s="478"/>
      <c r="AZ71" s="478"/>
      <c r="BA71" s="478"/>
      <c r="BB71" s="478"/>
      <c r="BC71" s="478"/>
      <c r="BD71" s="478"/>
      <c r="BE71" s="478"/>
      <c r="BF71" s="478"/>
      <c r="BG71" s="478"/>
      <c r="BH71" s="478"/>
      <c r="BI71" s="478"/>
      <c r="BJ71" s="478"/>
      <c r="BK71" s="478"/>
      <c r="BL71" s="478"/>
      <c r="BM71" s="478"/>
      <c r="BN71" s="478"/>
    </row>
    <row r="72" spans="1:66" s="369" customFormat="1" ht="18" customHeight="1" x14ac:dyDescent="0.25">
      <c r="A72" s="342"/>
      <c r="B72" s="494"/>
      <c r="C72" s="492"/>
      <c r="D72" s="492"/>
      <c r="E72" s="492"/>
      <c r="F72" s="492"/>
      <c r="G72" s="492"/>
      <c r="H72" s="492"/>
      <c r="I72" s="492"/>
      <c r="J72" s="492"/>
      <c r="K72" s="492"/>
      <c r="L72" s="492"/>
      <c r="M72" s="492"/>
      <c r="N72" s="492"/>
      <c r="O72" s="492"/>
      <c r="P72" s="492"/>
      <c r="Q72" s="492"/>
      <c r="R72" s="492"/>
      <c r="S72" s="492"/>
      <c r="T72" s="492"/>
      <c r="U72" s="492"/>
      <c r="X72" s="507"/>
      <c r="Y72" s="507"/>
      <c r="Z72" s="507"/>
      <c r="AA72" s="507"/>
      <c r="AB72" s="507"/>
      <c r="AC72" s="507"/>
      <c r="AD72" s="507"/>
      <c r="AE72" s="507"/>
      <c r="AF72" s="507"/>
      <c r="AG72" s="507"/>
      <c r="AH72" s="507"/>
      <c r="AI72" s="507"/>
      <c r="AJ72" s="507"/>
      <c r="AK72" s="507"/>
      <c r="AL72" s="507"/>
      <c r="AM72" s="507"/>
      <c r="AN72" s="507"/>
      <c r="AO72" s="507"/>
      <c r="AP72" s="507"/>
      <c r="AQ72" s="507"/>
      <c r="AR72" s="507"/>
      <c r="AS72" s="507"/>
      <c r="AT72" s="507"/>
      <c r="AU72" s="507"/>
      <c r="AV72" s="507"/>
      <c r="AW72" s="507"/>
      <c r="AX72" s="507"/>
      <c r="AY72" s="507"/>
      <c r="AZ72" s="507"/>
      <c r="BA72" s="507"/>
      <c r="BB72" s="507"/>
      <c r="BC72" s="507"/>
      <c r="BD72" s="507"/>
      <c r="BE72" s="507"/>
      <c r="BF72" s="507"/>
      <c r="BG72" s="507"/>
      <c r="BH72" s="507"/>
      <c r="BI72" s="507"/>
      <c r="BJ72" s="507"/>
      <c r="BK72" s="507"/>
      <c r="BL72" s="507"/>
      <c r="BM72" s="507"/>
      <c r="BN72" s="507"/>
    </row>
    <row r="73" spans="1:66" ht="18" customHeight="1" x14ac:dyDescent="0.25">
      <c r="V73" s="1"/>
      <c r="W73" s="1"/>
      <c r="X73" s="15"/>
    </row>
    <row r="74" spans="1:66" ht="18" customHeight="1" x14ac:dyDescent="0.25">
      <c r="V74" s="1"/>
      <c r="W74" s="1"/>
      <c r="X74" s="15"/>
    </row>
    <row r="75" spans="1:66" ht="18" customHeight="1" x14ac:dyDescent="0.25">
      <c r="V75" s="1"/>
      <c r="W75" s="1"/>
      <c r="X75" s="15"/>
    </row>
    <row r="76" spans="1:66" s="323" customFormat="1" ht="29.4" customHeight="1" x14ac:dyDescent="0.25">
      <c r="A76" s="342"/>
      <c r="B76" s="343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X76" s="478"/>
      <c r="Y76" s="478"/>
      <c r="Z76" s="478"/>
      <c r="AA76" s="478"/>
      <c r="AB76" s="478"/>
      <c r="AC76" s="478"/>
      <c r="AD76" s="478"/>
      <c r="AE76" s="478"/>
      <c r="AF76" s="478"/>
      <c r="AG76" s="478"/>
      <c r="AH76" s="478"/>
      <c r="AI76" s="478"/>
      <c r="AJ76" s="478"/>
      <c r="AK76" s="478"/>
      <c r="AL76" s="478"/>
      <c r="AM76" s="478"/>
      <c r="AN76" s="478"/>
      <c r="AO76" s="478"/>
      <c r="AP76" s="478"/>
      <c r="AQ76" s="478"/>
      <c r="AR76" s="478"/>
      <c r="AS76" s="478"/>
      <c r="AT76" s="478"/>
      <c r="AU76" s="478"/>
      <c r="AV76" s="478"/>
      <c r="AW76" s="478"/>
      <c r="AX76" s="478"/>
      <c r="AY76" s="478"/>
      <c r="AZ76" s="478"/>
      <c r="BA76" s="478"/>
      <c r="BB76" s="478"/>
      <c r="BC76" s="478"/>
      <c r="BD76" s="478"/>
      <c r="BE76" s="478"/>
      <c r="BF76" s="478"/>
      <c r="BG76" s="478"/>
      <c r="BH76" s="478"/>
      <c r="BI76" s="478"/>
      <c r="BJ76" s="478"/>
      <c r="BK76" s="478"/>
      <c r="BL76" s="478"/>
      <c r="BM76" s="478"/>
      <c r="BN76" s="478"/>
    </row>
    <row r="77" spans="1:66" s="323" customFormat="1" ht="29.4" customHeight="1" x14ac:dyDescent="0.25">
      <c r="A77" s="342"/>
      <c r="B77" s="343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X77" s="478"/>
      <c r="Y77" s="478"/>
      <c r="Z77" s="478"/>
      <c r="AA77" s="478"/>
      <c r="AB77" s="478"/>
      <c r="AC77" s="478"/>
      <c r="AD77" s="478"/>
      <c r="AE77" s="478"/>
      <c r="AF77" s="478"/>
      <c r="AG77" s="478"/>
      <c r="AH77" s="478"/>
      <c r="AI77" s="478"/>
      <c r="AJ77" s="478"/>
      <c r="AK77" s="478"/>
      <c r="AL77" s="478"/>
      <c r="AM77" s="478"/>
      <c r="AN77" s="478"/>
      <c r="AO77" s="478"/>
      <c r="AP77" s="478"/>
      <c r="AQ77" s="478"/>
      <c r="AR77" s="478"/>
      <c r="AS77" s="478"/>
      <c r="AT77" s="478"/>
      <c r="AU77" s="478"/>
      <c r="AV77" s="478"/>
      <c r="AW77" s="478"/>
      <c r="AX77" s="478"/>
      <c r="AY77" s="478"/>
      <c r="AZ77" s="478"/>
      <c r="BA77" s="478"/>
      <c r="BB77" s="478"/>
      <c r="BC77" s="478"/>
      <c r="BD77" s="478"/>
      <c r="BE77" s="478"/>
      <c r="BF77" s="478"/>
      <c r="BG77" s="478"/>
      <c r="BH77" s="478"/>
      <c r="BI77" s="478"/>
      <c r="BJ77" s="478"/>
      <c r="BK77" s="478"/>
      <c r="BL77" s="478"/>
      <c r="BM77" s="478"/>
      <c r="BN77" s="478"/>
    </row>
    <row r="78" spans="1:66" s="323" customFormat="1" ht="29.4" customHeight="1" x14ac:dyDescent="0.25">
      <c r="A78" s="342"/>
      <c r="B78" s="343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X78" s="478"/>
      <c r="Y78" s="478"/>
      <c r="Z78" s="478"/>
      <c r="AA78" s="478"/>
      <c r="AB78" s="478"/>
      <c r="AC78" s="478"/>
      <c r="AD78" s="478"/>
      <c r="AE78" s="478"/>
      <c r="AF78" s="478"/>
      <c r="AG78" s="478"/>
      <c r="AH78" s="478"/>
      <c r="AI78" s="478"/>
      <c r="AJ78" s="478"/>
      <c r="AK78" s="478"/>
      <c r="AL78" s="478"/>
      <c r="AM78" s="478"/>
      <c r="AN78" s="478"/>
      <c r="AO78" s="478"/>
      <c r="AP78" s="478"/>
      <c r="AQ78" s="478"/>
      <c r="AR78" s="478"/>
      <c r="AS78" s="478"/>
      <c r="AT78" s="478"/>
      <c r="AU78" s="478"/>
      <c r="AV78" s="478"/>
      <c r="AW78" s="478"/>
      <c r="AX78" s="478"/>
      <c r="AY78" s="478"/>
      <c r="AZ78" s="478"/>
      <c r="BA78" s="478"/>
      <c r="BB78" s="478"/>
      <c r="BC78" s="478"/>
      <c r="BD78" s="478"/>
      <c r="BE78" s="478"/>
      <c r="BF78" s="478"/>
      <c r="BG78" s="478"/>
      <c r="BH78" s="478"/>
      <c r="BI78" s="478"/>
      <c r="BJ78" s="478"/>
      <c r="BK78" s="478"/>
      <c r="BL78" s="478"/>
      <c r="BM78" s="478"/>
      <c r="BN78" s="478"/>
    </row>
    <row r="79" spans="1:66" s="351" customFormat="1" ht="29.4" customHeight="1" x14ac:dyDescent="0.25">
      <c r="A79" s="342"/>
      <c r="B79" s="343"/>
      <c r="C79" s="136"/>
      <c r="D79" s="136"/>
      <c r="E79" s="136"/>
      <c r="F79" s="136"/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X79" s="483"/>
      <c r="Y79" s="483"/>
      <c r="Z79" s="483"/>
      <c r="AA79" s="483"/>
      <c r="AB79" s="483"/>
      <c r="AC79" s="483"/>
      <c r="AD79" s="483"/>
      <c r="AE79" s="483"/>
      <c r="AF79" s="483"/>
      <c r="AG79" s="483"/>
      <c r="AH79" s="483"/>
      <c r="AI79" s="483"/>
      <c r="AJ79" s="483"/>
      <c r="AK79" s="483"/>
      <c r="AL79" s="483"/>
      <c r="AM79" s="483"/>
      <c r="AN79" s="483"/>
      <c r="AO79" s="483"/>
      <c r="AP79" s="483"/>
      <c r="AQ79" s="483"/>
      <c r="AR79" s="483"/>
      <c r="AS79" s="483"/>
      <c r="AT79" s="483"/>
      <c r="AU79" s="483"/>
      <c r="AV79" s="483"/>
      <c r="AW79" s="483"/>
      <c r="AX79" s="483"/>
      <c r="AY79" s="483"/>
      <c r="AZ79" s="483"/>
      <c r="BA79" s="483"/>
      <c r="BB79" s="483"/>
      <c r="BC79" s="483"/>
      <c r="BD79" s="483"/>
      <c r="BE79" s="483"/>
      <c r="BF79" s="483"/>
      <c r="BG79" s="483"/>
      <c r="BH79" s="483"/>
      <c r="BI79" s="483"/>
      <c r="BJ79" s="483"/>
      <c r="BK79" s="483"/>
      <c r="BL79" s="483"/>
      <c r="BM79" s="483"/>
      <c r="BN79" s="483"/>
    </row>
    <row r="80" spans="1:66" s="132" customFormat="1" ht="21" customHeight="1" x14ac:dyDescent="0.3">
      <c r="A80" s="342"/>
      <c r="B80" s="343"/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X80" s="485"/>
      <c r="Y80" s="485"/>
      <c r="Z80" s="485"/>
      <c r="AA80" s="485"/>
      <c r="AB80" s="485"/>
      <c r="AC80" s="485"/>
      <c r="AD80" s="485"/>
      <c r="AE80" s="485"/>
      <c r="AF80" s="485"/>
      <c r="AG80" s="485"/>
      <c r="AH80" s="485"/>
      <c r="AI80" s="485"/>
      <c r="AJ80" s="485"/>
      <c r="AK80" s="485"/>
      <c r="AL80" s="485"/>
      <c r="AM80" s="485"/>
      <c r="AN80" s="485"/>
      <c r="AO80" s="485"/>
      <c r="AP80" s="485"/>
      <c r="AQ80" s="485"/>
      <c r="AR80" s="485"/>
      <c r="AS80" s="485"/>
      <c r="AT80" s="485"/>
      <c r="AU80" s="485"/>
      <c r="AV80" s="485"/>
      <c r="AW80" s="485"/>
      <c r="AX80" s="485"/>
      <c r="AY80" s="485"/>
      <c r="AZ80" s="485"/>
      <c r="BA80" s="485"/>
      <c r="BB80" s="485"/>
      <c r="BC80" s="485"/>
      <c r="BD80" s="485"/>
      <c r="BE80" s="485"/>
      <c r="BF80" s="485"/>
      <c r="BG80" s="485"/>
      <c r="BH80" s="485"/>
      <c r="BI80" s="485"/>
      <c r="BJ80" s="485"/>
      <c r="BK80" s="485"/>
      <c r="BL80" s="485"/>
      <c r="BM80" s="485"/>
      <c r="BN80" s="485"/>
    </row>
    <row r="81" spans="22:24" x14ac:dyDescent="0.25">
      <c r="V81" s="1"/>
      <c r="W81" s="1"/>
      <c r="X81" s="15"/>
    </row>
    <row r="84" spans="22:24" x14ac:dyDescent="0.25">
      <c r="V84" s="1"/>
      <c r="W84" s="1"/>
      <c r="X84" s="15"/>
    </row>
    <row r="85" spans="22:24" x14ac:dyDescent="0.25">
      <c r="V85" s="1"/>
      <c r="W85" s="1"/>
      <c r="X85" s="15"/>
    </row>
    <row r="86" spans="22:24" x14ac:dyDescent="0.25">
      <c r="V86" s="1"/>
      <c r="W86" s="1"/>
      <c r="X86" s="15"/>
    </row>
    <row r="87" spans="22:24" x14ac:dyDescent="0.25">
      <c r="V87" s="1"/>
      <c r="W87" s="1"/>
      <c r="X87" s="15"/>
    </row>
    <row r="88" spans="22:24" x14ac:dyDescent="0.25">
      <c r="V88" s="1"/>
      <c r="W88" s="1"/>
      <c r="X88" s="15"/>
    </row>
    <row r="89" spans="22:24" x14ac:dyDescent="0.25">
      <c r="V89" s="1"/>
      <c r="W89" s="1"/>
      <c r="X89" s="15"/>
    </row>
  </sheetData>
  <mergeCells count="21">
    <mergeCell ref="Q7:R7"/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A69:B69"/>
    <mergeCell ref="I7:J7"/>
    <mergeCell ref="K7:L7"/>
    <mergeCell ref="M7:N7"/>
    <mergeCell ref="O7:P7"/>
    <mergeCell ref="A66:B66"/>
    <mergeCell ref="A39:B39"/>
    <mergeCell ref="A67:B67"/>
    <mergeCell ref="A40:B40"/>
  </mergeCells>
  <printOptions horizontalCentered="1"/>
  <pageMargins left="0.39370078740157483" right="0.39370078740157483" top="0.70866141732283472" bottom="0.70866141732283472" header="0.31496062992125984" footer="0.31496062992125984"/>
  <pageSetup paperSize="9" scale="62" fitToHeight="2" orientation="landscape" horizontalDpi="4294967292" verticalDpi="4294967292" r:id="rId1"/>
  <headerFooter alignWithMargins="0"/>
  <rowBreaks count="1" manualBreakCount="1">
    <brk id="35" max="21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BK89"/>
  <sheetViews>
    <sheetView view="pageBreakPreview" zoomScale="66" zoomScaleNormal="80" zoomScaleSheetLayoutView="66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24.6640625" style="343" customWidth="1"/>
    <col min="3" max="20" width="9.6640625" style="136" customWidth="1"/>
    <col min="21" max="22" width="10.33203125" style="136" customWidth="1"/>
    <col min="23" max="24" width="26.33203125" style="136" customWidth="1"/>
    <col min="25" max="63" width="26.33203125" style="15" customWidth="1"/>
    <col min="64" max="16384" width="26.33203125" style="1"/>
  </cols>
  <sheetData>
    <row r="1" spans="1:63" s="380" customFormat="1" ht="60" customHeight="1" x14ac:dyDescent="0.25">
      <c r="A1" s="822" t="str">
        <f>"Indeling van de werknemers op "&amp;Feuil1!A7&amp;" "&amp;Feuil1!A8&amp;" naar plaats van tewerkstelling en naar dimensieklasse van de vestigingseenheden"</f>
        <v>Indeling van de werknemers op 31 december 2023 naar plaats van tewerkstelling en naar dimensieklasse van de vestigingseenheden</v>
      </c>
      <c r="B1" s="822"/>
      <c r="C1" s="822"/>
      <c r="D1" s="822"/>
      <c r="E1" s="822"/>
      <c r="F1" s="822"/>
      <c r="G1" s="822"/>
      <c r="H1" s="822"/>
      <c r="I1" s="822"/>
      <c r="J1" s="822"/>
      <c r="K1" s="822"/>
      <c r="L1" s="822"/>
      <c r="M1" s="822"/>
      <c r="N1" s="822"/>
      <c r="O1" s="822"/>
      <c r="P1" s="822"/>
      <c r="Q1" s="822"/>
      <c r="R1" s="822"/>
      <c r="S1" s="822"/>
      <c r="T1" s="822"/>
      <c r="U1" s="822"/>
      <c r="V1" s="822"/>
      <c r="W1" s="379"/>
      <c r="X1" s="513"/>
      <c r="Y1" s="513"/>
      <c r="Z1" s="513"/>
      <c r="AA1" s="513"/>
      <c r="AB1" s="513"/>
      <c r="AC1" s="513"/>
      <c r="AD1" s="513"/>
      <c r="AE1" s="513"/>
      <c r="AF1" s="514"/>
      <c r="AG1" s="514"/>
      <c r="AH1" s="514"/>
      <c r="AI1" s="514"/>
      <c r="AJ1" s="514"/>
      <c r="AK1" s="514"/>
      <c r="AL1" s="514"/>
      <c r="AM1" s="514"/>
      <c r="AN1" s="514"/>
      <c r="AO1" s="514"/>
      <c r="AP1" s="514"/>
      <c r="AQ1" s="514"/>
      <c r="AR1" s="514"/>
      <c r="AS1" s="514"/>
      <c r="AT1" s="514"/>
      <c r="AU1" s="514"/>
      <c r="AV1" s="514"/>
      <c r="AW1" s="514"/>
      <c r="AX1" s="514"/>
      <c r="AY1" s="514"/>
      <c r="AZ1" s="514"/>
      <c r="BA1" s="514"/>
      <c r="BB1" s="514"/>
      <c r="BC1" s="514"/>
      <c r="BD1" s="514"/>
      <c r="BE1" s="514"/>
      <c r="BF1" s="514"/>
      <c r="BG1" s="514"/>
      <c r="BH1" s="514"/>
      <c r="BI1" s="514"/>
      <c r="BJ1" s="514"/>
      <c r="BK1" s="514"/>
    </row>
    <row r="2" spans="1:63" s="345" customFormat="1" ht="21.9" customHeight="1" x14ac:dyDescent="0.25">
      <c r="A2" s="838" t="s">
        <v>27</v>
      </c>
      <c r="B2" s="839"/>
      <c r="C2" s="839"/>
      <c r="D2" s="839"/>
      <c r="E2" s="839"/>
      <c r="F2" s="839"/>
      <c r="G2" s="839"/>
      <c r="H2" s="839"/>
      <c r="I2" s="839"/>
      <c r="J2" s="839"/>
      <c r="K2" s="839"/>
      <c r="L2" s="839"/>
      <c r="M2" s="839"/>
      <c r="N2" s="839"/>
      <c r="O2" s="839"/>
      <c r="P2" s="839"/>
      <c r="Q2" s="839"/>
      <c r="R2" s="839"/>
      <c r="S2" s="839"/>
      <c r="T2" s="839"/>
      <c r="U2" s="839"/>
      <c r="V2" s="840"/>
      <c r="X2" s="475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  <c r="AJ2" s="475"/>
      <c r="AK2" s="475"/>
      <c r="AL2" s="475"/>
      <c r="AM2" s="475"/>
      <c r="AN2" s="475"/>
      <c r="AO2" s="475"/>
      <c r="AP2" s="475"/>
      <c r="AQ2" s="475"/>
      <c r="AR2" s="475"/>
      <c r="AS2" s="475"/>
      <c r="AT2" s="475"/>
      <c r="AU2" s="475"/>
      <c r="AV2" s="475"/>
      <c r="AW2" s="475"/>
      <c r="AX2" s="475"/>
      <c r="AY2" s="475"/>
      <c r="AZ2" s="475"/>
      <c r="BA2" s="475"/>
      <c r="BB2" s="475"/>
      <c r="BC2" s="475"/>
      <c r="BD2" s="475"/>
      <c r="BE2" s="475"/>
      <c r="BF2" s="475"/>
      <c r="BG2" s="475"/>
      <c r="BH2" s="475"/>
      <c r="BI2" s="475"/>
      <c r="BJ2" s="475"/>
      <c r="BK2" s="475"/>
    </row>
    <row r="3" spans="1:63" s="345" customFormat="1" ht="21.9" customHeight="1" x14ac:dyDescent="0.3">
      <c r="A3" s="841" t="s">
        <v>4</v>
      </c>
      <c r="B3" s="842"/>
      <c r="C3" s="842"/>
      <c r="D3" s="842"/>
      <c r="E3" s="842"/>
      <c r="F3" s="842"/>
      <c r="G3" s="842"/>
      <c r="H3" s="842"/>
      <c r="I3" s="842"/>
      <c r="J3" s="842"/>
      <c r="K3" s="842"/>
      <c r="L3" s="842"/>
      <c r="M3" s="842"/>
      <c r="N3" s="842"/>
      <c r="O3" s="842"/>
      <c r="P3" s="842"/>
      <c r="Q3" s="842"/>
      <c r="R3" s="842"/>
      <c r="S3" s="842"/>
      <c r="T3" s="842"/>
      <c r="U3" s="842"/>
      <c r="V3" s="823"/>
      <c r="X3" s="475"/>
      <c r="Y3" s="475"/>
      <c r="Z3" s="475"/>
      <c r="AA3" s="475"/>
      <c r="AB3" s="475"/>
      <c r="AC3" s="475"/>
      <c r="AD3" s="475"/>
      <c r="AE3" s="475"/>
      <c r="AF3" s="475"/>
      <c r="AG3" s="475"/>
      <c r="AH3" s="475"/>
      <c r="AI3" s="475"/>
      <c r="AJ3" s="475"/>
      <c r="AK3" s="475"/>
      <c r="AL3" s="475"/>
      <c r="AM3" s="475"/>
      <c r="AN3" s="475"/>
      <c r="AO3" s="475"/>
      <c r="AP3" s="475"/>
      <c r="AQ3" s="475"/>
      <c r="AR3" s="475"/>
      <c r="AS3" s="475"/>
      <c r="AT3" s="475"/>
      <c r="AU3" s="475"/>
      <c r="AV3" s="475"/>
      <c r="AW3" s="475"/>
      <c r="AX3" s="475"/>
      <c r="AY3" s="475"/>
      <c r="AZ3" s="475"/>
      <c r="BA3" s="475"/>
      <c r="BB3" s="475"/>
      <c r="BC3" s="475"/>
      <c r="BD3" s="475"/>
      <c r="BE3" s="475"/>
      <c r="BF3" s="475"/>
      <c r="BG3" s="475"/>
      <c r="BH3" s="475"/>
      <c r="BI3" s="475"/>
      <c r="BJ3" s="475"/>
      <c r="BK3" s="475"/>
    </row>
    <row r="4" spans="1:63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  <c r="BK4" s="476"/>
    </row>
    <row r="5" spans="1:63" s="313" customFormat="1" ht="18.899999999999999" customHeight="1" thickBot="1" x14ac:dyDescent="0.35">
      <c r="A5" s="824" t="s">
        <v>256</v>
      </c>
      <c r="B5" s="825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X5" s="476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  <c r="BK5" s="476"/>
    </row>
    <row r="6" spans="1:63" s="313" customFormat="1" ht="24.9" customHeight="1" x14ac:dyDescent="0.3">
      <c r="A6" s="826" t="s">
        <v>51</v>
      </c>
      <c r="B6" s="827"/>
      <c r="C6" s="808" t="s">
        <v>243</v>
      </c>
      <c r="D6" s="832"/>
      <c r="E6" s="682"/>
      <c r="F6" s="682"/>
      <c r="G6" s="682"/>
      <c r="H6" s="682"/>
      <c r="I6" s="682"/>
      <c r="J6" s="682"/>
      <c r="K6" s="682"/>
      <c r="L6" s="682"/>
      <c r="M6" s="682"/>
      <c r="N6" s="682"/>
      <c r="O6" s="682"/>
      <c r="P6" s="682"/>
      <c r="Q6" s="682"/>
      <c r="R6" s="682"/>
      <c r="S6" s="682"/>
      <c r="T6" s="809"/>
      <c r="U6" s="833" t="s">
        <v>9</v>
      </c>
      <c r="V6" s="834"/>
      <c r="X6" s="476"/>
      <c r="Y6" s="476"/>
      <c r="Z6" s="476"/>
      <c r="AA6" s="476"/>
      <c r="AB6" s="476"/>
      <c r="AC6" s="476"/>
      <c r="AD6" s="476"/>
      <c r="AE6" s="476"/>
      <c r="AF6" s="476"/>
      <c r="AG6" s="476"/>
      <c r="AH6" s="476"/>
      <c r="AI6" s="476"/>
      <c r="AJ6" s="476"/>
      <c r="AK6" s="476"/>
      <c r="AL6" s="476"/>
      <c r="AM6" s="476"/>
      <c r="AN6" s="476"/>
      <c r="AO6" s="476"/>
      <c r="AP6" s="476"/>
      <c r="AQ6" s="476"/>
      <c r="AR6" s="476"/>
      <c r="AS6" s="476"/>
      <c r="AT6" s="476"/>
      <c r="AU6" s="476"/>
      <c r="AV6" s="476"/>
      <c r="AW6" s="476"/>
      <c r="AX6" s="476"/>
      <c r="AY6" s="476"/>
      <c r="AZ6" s="476"/>
      <c r="BA6" s="476"/>
      <c r="BB6" s="476"/>
      <c r="BC6" s="476"/>
      <c r="BD6" s="476"/>
      <c r="BE6" s="476"/>
      <c r="BF6" s="476"/>
      <c r="BG6" s="476"/>
      <c r="BH6" s="476"/>
      <c r="BI6" s="476"/>
      <c r="BJ6" s="476"/>
      <c r="BK6" s="476"/>
    </row>
    <row r="7" spans="1:63" ht="50.25" customHeight="1" x14ac:dyDescent="0.25">
      <c r="A7" s="828"/>
      <c r="B7" s="829"/>
      <c r="C7" s="816" t="s">
        <v>18</v>
      </c>
      <c r="D7" s="817"/>
      <c r="E7" s="816" t="s">
        <v>234</v>
      </c>
      <c r="F7" s="817"/>
      <c r="G7" s="816" t="s">
        <v>235</v>
      </c>
      <c r="H7" s="817"/>
      <c r="I7" s="816" t="s">
        <v>236</v>
      </c>
      <c r="J7" s="817"/>
      <c r="K7" s="816" t="s">
        <v>237</v>
      </c>
      <c r="L7" s="817"/>
      <c r="M7" s="816" t="s">
        <v>238</v>
      </c>
      <c r="N7" s="817"/>
      <c r="O7" s="816" t="s">
        <v>239</v>
      </c>
      <c r="P7" s="817"/>
      <c r="Q7" s="816" t="s">
        <v>240</v>
      </c>
      <c r="R7" s="817"/>
      <c r="S7" s="816" t="s">
        <v>241</v>
      </c>
      <c r="T7" s="837"/>
      <c r="U7" s="835"/>
      <c r="V7" s="836"/>
      <c r="W7" s="1"/>
      <c r="X7" s="15"/>
    </row>
    <row r="8" spans="1:63" ht="39.9" customHeight="1" x14ac:dyDescent="0.25">
      <c r="A8" s="830"/>
      <c r="B8" s="831"/>
      <c r="C8" s="384" t="s">
        <v>7</v>
      </c>
      <c r="D8" s="385" t="s">
        <v>8</v>
      </c>
      <c r="E8" s="384" t="s">
        <v>7</v>
      </c>
      <c r="F8" s="385" t="s">
        <v>8</v>
      </c>
      <c r="G8" s="384" t="s">
        <v>7</v>
      </c>
      <c r="H8" s="385" t="s">
        <v>8</v>
      </c>
      <c r="I8" s="384" t="s">
        <v>7</v>
      </c>
      <c r="J8" s="385" t="s">
        <v>8</v>
      </c>
      <c r="K8" s="384" t="s">
        <v>7</v>
      </c>
      <c r="L8" s="385" t="s">
        <v>8</v>
      </c>
      <c r="M8" s="384" t="s">
        <v>7</v>
      </c>
      <c r="N8" s="385" t="s">
        <v>8</v>
      </c>
      <c r="O8" s="384" t="s">
        <v>7</v>
      </c>
      <c r="P8" s="385" t="s">
        <v>8</v>
      </c>
      <c r="Q8" s="384" t="s">
        <v>7</v>
      </c>
      <c r="R8" s="385" t="s">
        <v>8</v>
      </c>
      <c r="S8" s="384" t="s">
        <v>7</v>
      </c>
      <c r="T8" s="387" t="s">
        <v>8</v>
      </c>
      <c r="U8" s="384" t="s">
        <v>7</v>
      </c>
      <c r="V8" s="410" t="s">
        <v>8</v>
      </c>
      <c r="W8" s="1"/>
      <c r="X8" s="15"/>
    </row>
    <row r="9" spans="1:63" s="323" customFormat="1" ht="33" customHeight="1" x14ac:dyDescent="0.35">
      <c r="A9" s="232" t="s">
        <v>215</v>
      </c>
      <c r="B9" s="389"/>
      <c r="C9" s="657">
        <f>C10</f>
        <v>11018</v>
      </c>
      <c r="D9" s="657">
        <f t="shared" ref="D9:T9" si="0">D10</f>
        <v>16995</v>
      </c>
      <c r="E9" s="657">
        <f t="shared" si="0"/>
        <v>9832</v>
      </c>
      <c r="F9" s="657">
        <f t="shared" si="0"/>
        <v>14376</v>
      </c>
      <c r="G9" s="657">
        <f t="shared" si="0"/>
        <v>12439</v>
      </c>
      <c r="H9" s="657">
        <f t="shared" si="0"/>
        <v>17299</v>
      </c>
      <c r="I9" s="657">
        <f t="shared" si="0"/>
        <v>18149</v>
      </c>
      <c r="J9" s="657">
        <f t="shared" si="0"/>
        <v>23152</v>
      </c>
      <c r="K9" s="657">
        <f t="shared" si="0"/>
        <v>16185</v>
      </c>
      <c r="L9" s="657">
        <f t="shared" si="0"/>
        <v>18801</v>
      </c>
      <c r="M9" s="657">
        <f t="shared" si="0"/>
        <v>13989</v>
      </c>
      <c r="N9" s="657">
        <f t="shared" si="0"/>
        <v>15775</v>
      </c>
      <c r="O9" s="657">
        <f t="shared" si="0"/>
        <v>20171</v>
      </c>
      <c r="P9" s="657">
        <f t="shared" si="0"/>
        <v>17721</v>
      </c>
      <c r="Q9" s="657">
        <f t="shared" si="0"/>
        <v>14359</v>
      </c>
      <c r="R9" s="657">
        <f t="shared" si="0"/>
        <v>12709</v>
      </c>
      <c r="S9" s="657">
        <f t="shared" si="0"/>
        <v>21215</v>
      </c>
      <c r="T9" s="657">
        <f t="shared" si="0"/>
        <v>26815</v>
      </c>
      <c r="U9" s="657">
        <f t="shared" ref="U9:V24" si="1">C9+E9+G9+I9+K9+M9+O9+Q9+S9</f>
        <v>137357</v>
      </c>
      <c r="V9" s="658">
        <f t="shared" si="1"/>
        <v>163643</v>
      </c>
      <c r="W9" s="324"/>
      <c r="X9" s="478"/>
      <c r="Y9" s="478"/>
      <c r="Z9" s="478"/>
      <c r="AA9" s="478"/>
      <c r="AB9" s="478"/>
      <c r="AC9" s="478"/>
      <c r="AD9" s="478"/>
      <c r="AE9" s="478"/>
      <c r="AF9" s="478"/>
      <c r="AG9" s="478"/>
      <c r="AH9" s="478"/>
      <c r="AI9" s="478"/>
      <c r="AJ9" s="478"/>
      <c r="AK9" s="478"/>
      <c r="AL9" s="478"/>
      <c r="AM9" s="478"/>
      <c r="AN9" s="478"/>
      <c r="AO9" s="478"/>
      <c r="AP9" s="478"/>
      <c r="AQ9" s="478"/>
      <c r="AR9" s="478"/>
      <c r="AS9" s="478"/>
      <c r="AT9" s="478"/>
      <c r="AU9" s="478"/>
      <c r="AV9" s="478"/>
      <c r="AW9" s="478"/>
      <c r="AX9" s="478"/>
      <c r="AY9" s="478"/>
      <c r="AZ9" s="478"/>
      <c r="BA9" s="478"/>
      <c r="BB9" s="478"/>
      <c r="BC9" s="478"/>
      <c r="BD9" s="478"/>
      <c r="BE9" s="478"/>
      <c r="BF9" s="478"/>
      <c r="BG9" s="478"/>
      <c r="BH9" s="478"/>
      <c r="BI9" s="478"/>
      <c r="BJ9" s="478"/>
      <c r="BK9" s="478"/>
    </row>
    <row r="10" spans="1:63" s="2" customFormat="1" ht="18" customHeight="1" x14ac:dyDescent="0.35">
      <c r="A10" s="390"/>
      <c r="B10" s="361" t="s">
        <v>54</v>
      </c>
      <c r="C10" s="659">
        <v>11018</v>
      </c>
      <c r="D10" s="660">
        <v>16995</v>
      </c>
      <c r="E10" s="660">
        <v>9832</v>
      </c>
      <c r="F10" s="660">
        <v>14376</v>
      </c>
      <c r="G10" s="660">
        <v>12439</v>
      </c>
      <c r="H10" s="660">
        <v>17299</v>
      </c>
      <c r="I10" s="660">
        <v>18149</v>
      </c>
      <c r="J10" s="660">
        <v>23152</v>
      </c>
      <c r="K10" s="660">
        <v>16185</v>
      </c>
      <c r="L10" s="660">
        <v>18801</v>
      </c>
      <c r="M10" s="660">
        <v>13989</v>
      </c>
      <c r="N10" s="660">
        <v>15775</v>
      </c>
      <c r="O10" s="660">
        <v>20171</v>
      </c>
      <c r="P10" s="660">
        <v>17721</v>
      </c>
      <c r="Q10" s="660">
        <v>14359</v>
      </c>
      <c r="R10" s="660">
        <v>12709</v>
      </c>
      <c r="S10" s="660">
        <v>21215</v>
      </c>
      <c r="T10" s="660">
        <v>26815</v>
      </c>
      <c r="U10" s="659">
        <f t="shared" si="1"/>
        <v>137357</v>
      </c>
      <c r="V10" s="661">
        <f t="shared" si="1"/>
        <v>163643</v>
      </c>
      <c r="X10" s="361"/>
      <c r="Y10" s="505"/>
      <c r="Z10" s="506"/>
      <c r="AA10" s="506"/>
      <c r="AB10" s="506"/>
      <c r="AC10" s="506"/>
      <c r="AD10" s="506"/>
      <c r="AE10" s="506"/>
      <c r="AF10" s="506"/>
      <c r="AG10" s="506"/>
      <c r="AH10" s="506"/>
      <c r="AI10" s="506"/>
      <c r="AJ10" s="506"/>
      <c r="AK10" s="506"/>
      <c r="AL10" s="506"/>
      <c r="AM10" s="506"/>
      <c r="AN10" s="506"/>
      <c r="AO10" s="506"/>
      <c r="AP10" s="506"/>
      <c r="AQ10" s="506"/>
      <c r="AR10" s="486"/>
      <c r="AS10" s="505"/>
      <c r="AT10" s="486"/>
      <c r="AU10" s="486"/>
      <c r="AV10" s="486"/>
      <c r="AW10" s="486"/>
      <c r="AX10" s="486"/>
      <c r="AY10" s="486"/>
      <c r="AZ10" s="486"/>
      <c r="BA10" s="486"/>
      <c r="BB10" s="486"/>
      <c r="BC10" s="486"/>
      <c r="BD10" s="486"/>
      <c r="BE10" s="486"/>
      <c r="BF10" s="486"/>
      <c r="BG10" s="486"/>
      <c r="BH10" s="486"/>
      <c r="BI10" s="486"/>
      <c r="BJ10" s="486"/>
      <c r="BK10" s="486"/>
    </row>
    <row r="11" spans="1:63" s="2" customFormat="1" ht="33" customHeight="1" x14ac:dyDescent="0.35">
      <c r="A11" s="232" t="s">
        <v>55</v>
      </c>
      <c r="B11" s="391"/>
      <c r="C11" s="662">
        <f>C12+C16+C19+C23+C30+C39</f>
        <v>35359</v>
      </c>
      <c r="D11" s="662">
        <f t="shared" ref="D11:V11" si="2">D12+D16+D19+D23+D30+D39</f>
        <v>71070</v>
      </c>
      <c r="E11" s="662">
        <f t="shared" si="2"/>
        <v>37258</v>
      </c>
      <c r="F11" s="662">
        <f t="shared" si="2"/>
        <v>60034</v>
      </c>
      <c r="G11" s="662">
        <f t="shared" si="2"/>
        <v>49899</v>
      </c>
      <c r="H11" s="662">
        <f t="shared" si="2"/>
        <v>67499</v>
      </c>
      <c r="I11" s="662">
        <f t="shared" si="2"/>
        <v>83387</v>
      </c>
      <c r="J11" s="662">
        <f t="shared" si="2"/>
        <v>89126</v>
      </c>
      <c r="K11" s="662">
        <f t="shared" si="2"/>
        <v>65073</v>
      </c>
      <c r="L11" s="662">
        <f t="shared" si="2"/>
        <v>79835</v>
      </c>
      <c r="M11" s="662">
        <f t="shared" si="2"/>
        <v>63777</v>
      </c>
      <c r="N11" s="662">
        <f t="shared" si="2"/>
        <v>73329</v>
      </c>
      <c r="O11" s="662">
        <f t="shared" si="2"/>
        <v>71069</v>
      </c>
      <c r="P11" s="662">
        <f t="shared" si="2"/>
        <v>70857</v>
      </c>
      <c r="Q11" s="662">
        <f t="shared" si="2"/>
        <v>39168</v>
      </c>
      <c r="R11" s="662">
        <f t="shared" si="2"/>
        <v>44711</v>
      </c>
      <c r="S11" s="662">
        <f t="shared" si="2"/>
        <v>47203</v>
      </c>
      <c r="T11" s="662">
        <f t="shared" si="2"/>
        <v>64727</v>
      </c>
      <c r="U11" s="662">
        <f t="shared" si="2"/>
        <v>492193</v>
      </c>
      <c r="V11" s="663">
        <f t="shared" si="2"/>
        <v>621188</v>
      </c>
      <c r="X11" s="363"/>
      <c r="Y11" s="505"/>
      <c r="Z11" s="506"/>
      <c r="AA11" s="506"/>
      <c r="AB11" s="506"/>
      <c r="AC11" s="506"/>
      <c r="AD11" s="506"/>
      <c r="AE11" s="506"/>
      <c r="AF11" s="506"/>
      <c r="AG11" s="506"/>
      <c r="AH11" s="506"/>
      <c r="AI11" s="506"/>
      <c r="AJ11" s="506"/>
      <c r="AK11" s="506"/>
      <c r="AL11" s="506"/>
      <c r="AM11" s="506"/>
      <c r="AN11" s="506"/>
      <c r="AO11" s="506"/>
      <c r="AP11" s="506"/>
      <c r="AQ11" s="506"/>
      <c r="AR11" s="486"/>
      <c r="AS11" s="505"/>
      <c r="AT11" s="486"/>
      <c r="AU11" s="486"/>
      <c r="AV11" s="486"/>
      <c r="AW11" s="486"/>
      <c r="AX11" s="486"/>
      <c r="AY11" s="486"/>
      <c r="AZ11" s="486"/>
      <c r="BA11" s="486"/>
      <c r="BB11" s="486"/>
      <c r="BC11" s="486"/>
      <c r="BD11" s="486"/>
      <c r="BE11" s="486"/>
      <c r="BF11" s="486"/>
      <c r="BG11" s="486"/>
      <c r="BH11" s="486"/>
      <c r="BI11" s="486"/>
      <c r="BJ11" s="486"/>
      <c r="BK11" s="486"/>
    </row>
    <row r="12" spans="1:63" s="323" customFormat="1" ht="24" customHeight="1" x14ac:dyDescent="0.35">
      <c r="A12" s="239" t="s">
        <v>56</v>
      </c>
      <c r="B12" s="392"/>
      <c r="C12" s="617">
        <f>SUM(C13:C15)</f>
        <v>10186</v>
      </c>
      <c r="D12" s="617">
        <f t="shared" ref="D12:T12" si="3">SUM(D13:D15)</f>
        <v>20669</v>
      </c>
      <c r="E12" s="617">
        <f t="shared" si="3"/>
        <v>11286</v>
      </c>
      <c r="F12" s="617">
        <f t="shared" si="3"/>
        <v>18370</v>
      </c>
      <c r="G12" s="617">
        <f t="shared" si="3"/>
        <v>16470</v>
      </c>
      <c r="H12" s="617">
        <f t="shared" si="3"/>
        <v>22105</v>
      </c>
      <c r="I12" s="617">
        <f t="shared" si="3"/>
        <v>26496</v>
      </c>
      <c r="J12" s="617">
        <f t="shared" si="3"/>
        <v>28013</v>
      </c>
      <c r="K12" s="617">
        <f t="shared" si="3"/>
        <v>19905</v>
      </c>
      <c r="L12" s="617">
        <f t="shared" si="3"/>
        <v>23654</v>
      </c>
      <c r="M12" s="617">
        <f t="shared" si="3"/>
        <v>19212</v>
      </c>
      <c r="N12" s="617">
        <f t="shared" si="3"/>
        <v>21564</v>
      </c>
      <c r="O12" s="617">
        <f t="shared" si="3"/>
        <v>22719</v>
      </c>
      <c r="P12" s="617">
        <f t="shared" si="3"/>
        <v>21538</v>
      </c>
      <c r="Q12" s="617">
        <f t="shared" si="3"/>
        <v>14929</v>
      </c>
      <c r="R12" s="617">
        <f t="shared" si="3"/>
        <v>16893</v>
      </c>
      <c r="S12" s="617">
        <f t="shared" si="3"/>
        <v>18302</v>
      </c>
      <c r="T12" s="617">
        <f t="shared" si="3"/>
        <v>21291</v>
      </c>
      <c r="U12" s="617">
        <f t="shared" si="1"/>
        <v>159505</v>
      </c>
      <c r="V12" s="664">
        <f t="shared" si="1"/>
        <v>194097</v>
      </c>
      <c r="X12" s="367"/>
      <c r="Y12" s="505"/>
      <c r="Z12" s="506"/>
      <c r="AA12" s="506"/>
      <c r="AB12" s="506"/>
      <c r="AC12" s="506"/>
      <c r="AD12" s="506"/>
      <c r="AE12" s="506"/>
      <c r="AF12" s="506"/>
      <c r="AG12" s="506"/>
      <c r="AH12" s="506"/>
      <c r="AI12" s="506"/>
      <c r="AJ12" s="506"/>
      <c r="AK12" s="506"/>
      <c r="AL12" s="506"/>
      <c r="AM12" s="506"/>
      <c r="AN12" s="506"/>
      <c r="AO12" s="506"/>
      <c r="AP12" s="506"/>
      <c r="AQ12" s="506"/>
      <c r="AR12" s="486"/>
      <c r="AS12" s="505"/>
      <c r="AT12" s="486"/>
      <c r="AU12" s="486"/>
      <c r="AV12" s="486"/>
      <c r="AW12" s="486"/>
      <c r="AX12" s="486"/>
      <c r="AY12" s="486"/>
      <c r="AZ12" s="486"/>
      <c r="BA12" s="486"/>
      <c r="BB12" s="486"/>
      <c r="BC12" s="486"/>
      <c r="BD12" s="486"/>
      <c r="BE12" s="486"/>
      <c r="BF12" s="486"/>
      <c r="BG12" s="486"/>
      <c r="BH12" s="486"/>
      <c r="BI12" s="486"/>
      <c r="BJ12" s="486"/>
      <c r="BK12" s="486"/>
    </row>
    <row r="13" spans="1:63" s="323" customFormat="1" ht="18" customHeight="1" x14ac:dyDescent="0.35">
      <c r="A13" s="393"/>
      <c r="B13" s="361" t="s">
        <v>56</v>
      </c>
      <c r="C13" s="659">
        <v>6615</v>
      </c>
      <c r="D13" s="660">
        <v>12542</v>
      </c>
      <c r="E13" s="660">
        <v>7171</v>
      </c>
      <c r="F13" s="660">
        <v>11347</v>
      </c>
      <c r="G13" s="660">
        <v>10597</v>
      </c>
      <c r="H13" s="660">
        <v>13650</v>
      </c>
      <c r="I13" s="660">
        <v>17210</v>
      </c>
      <c r="J13" s="660">
        <v>17720</v>
      </c>
      <c r="K13" s="660">
        <v>12356</v>
      </c>
      <c r="L13" s="660">
        <v>14808</v>
      </c>
      <c r="M13" s="660">
        <v>12155</v>
      </c>
      <c r="N13" s="660">
        <v>13025</v>
      </c>
      <c r="O13" s="660">
        <v>13562</v>
      </c>
      <c r="P13" s="660">
        <v>13707</v>
      </c>
      <c r="Q13" s="660">
        <v>8725</v>
      </c>
      <c r="R13" s="660">
        <v>10134</v>
      </c>
      <c r="S13" s="660">
        <v>8994</v>
      </c>
      <c r="T13" s="660">
        <v>9752</v>
      </c>
      <c r="U13" s="659">
        <f t="shared" si="1"/>
        <v>97385</v>
      </c>
      <c r="V13" s="661">
        <f t="shared" si="1"/>
        <v>116685</v>
      </c>
      <c r="X13" s="361"/>
      <c r="Y13" s="505"/>
      <c r="Z13" s="506"/>
      <c r="AA13" s="506"/>
      <c r="AB13" s="506"/>
      <c r="AC13" s="506"/>
      <c r="AD13" s="506"/>
      <c r="AE13" s="506"/>
      <c r="AF13" s="506"/>
      <c r="AG13" s="506"/>
      <c r="AH13" s="506"/>
      <c r="AI13" s="506"/>
      <c r="AJ13" s="506"/>
      <c r="AK13" s="506"/>
      <c r="AL13" s="506"/>
      <c r="AM13" s="506"/>
      <c r="AN13" s="506"/>
      <c r="AO13" s="506"/>
      <c r="AP13" s="506"/>
      <c r="AQ13" s="506"/>
      <c r="AR13" s="478"/>
      <c r="AS13" s="505"/>
      <c r="AT13" s="486"/>
      <c r="AU13" s="486"/>
      <c r="AV13" s="486"/>
      <c r="AW13" s="486"/>
      <c r="AX13" s="486"/>
      <c r="AY13" s="486"/>
      <c r="AZ13" s="486"/>
      <c r="BA13" s="486"/>
      <c r="BB13" s="486"/>
      <c r="BC13" s="486"/>
      <c r="BD13" s="486"/>
      <c r="BE13" s="486"/>
      <c r="BF13" s="486"/>
      <c r="BG13" s="486"/>
      <c r="BH13" s="486"/>
      <c r="BI13" s="486"/>
      <c r="BJ13" s="486"/>
      <c r="BK13" s="486"/>
    </row>
    <row r="14" spans="1:63" s="2" customFormat="1" ht="18" customHeight="1" x14ac:dyDescent="0.35">
      <c r="A14" s="390"/>
      <c r="B14" s="361" t="s">
        <v>57</v>
      </c>
      <c r="C14" s="659">
        <v>1660</v>
      </c>
      <c r="D14" s="660">
        <v>3586</v>
      </c>
      <c r="E14" s="660">
        <v>1858</v>
      </c>
      <c r="F14" s="660">
        <v>2986</v>
      </c>
      <c r="G14" s="660">
        <v>2777</v>
      </c>
      <c r="H14" s="660">
        <v>3536</v>
      </c>
      <c r="I14" s="660">
        <v>4690</v>
      </c>
      <c r="J14" s="660">
        <v>4619</v>
      </c>
      <c r="K14" s="660">
        <v>4002</v>
      </c>
      <c r="L14" s="660">
        <v>4412</v>
      </c>
      <c r="M14" s="660">
        <v>3496</v>
      </c>
      <c r="N14" s="660">
        <v>4442</v>
      </c>
      <c r="O14" s="660">
        <v>4705</v>
      </c>
      <c r="P14" s="660">
        <v>3951</v>
      </c>
      <c r="Q14" s="660">
        <v>3095</v>
      </c>
      <c r="R14" s="660">
        <v>2998</v>
      </c>
      <c r="S14" s="660">
        <v>4105</v>
      </c>
      <c r="T14" s="660">
        <v>6171</v>
      </c>
      <c r="U14" s="659">
        <f t="shared" si="1"/>
        <v>30388</v>
      </c>
      <c r="V14" s="661">
        <f t="shared" si="1"/>
        <v>36701</v>
      </c>
      <c r="X14" s="361"/>
      <c r="Y14" s="505"/>
      <c r="Z14" s="506"/>
      <c r="AA14" s="506"/>
      <c r="AB14" s="506"/>
      <c r="AC14" s="506"/>
      <c r="AD14" s="506"/>
      <c r="AE14" s="506"/>
      <c r="AF14" s="506"/>
      <c r="AG14" s="506"/>
      <c r="AH14" s="506"/>
      <c r="AI14" s="506"/>
      <c r="AJ14" s="506"/>
      <c r="AK14" s="506"/>
      <c r="AL14" s="506"/>
      <c r="AM14" s="506"/>
      <c r="AN14" s="506"/>
      <c r="AO14" s="506"/>
      <c r="AP14" s="506"/>
      <c r="AQ14" s="506"/>
      <c r="AR14" s="486"/>
      <c r="AS14" s="505"/>
      <c r="AT14" s="486"/>
      <c r="AU14" s="486"/>
      <c r="AV14" s="486"/>
      <c r="AW14" s="486"/>
      <c r="AX14" s="486"/>
      <c r="AY14" s="486"/>
      <c r="AZ14" s="486"/>
      <c r="BA14" s="486"/>
      <c r="BB14" s="486"/>
      <c r="BC14" s="486"/>
      <c r="BD14" s="486"/>
      <c r="BE14" s="486"/>
      <c r="BF14" s="486"/>
      <c r="BG14" s="486"/>
      <c r="BH14" s="486"/>
      <c r="BI14" s="486"/>
      <c r="BJ14" s="486"/>
      <c r="BK14" s="486"/>
    </row>
    <row r="15" spans="1:63" s="2" customFormat="1" ht="18" customHeight="1" x14ac:dyDescent="0.35">
      <c r="A15" s="390"/>
      <c r="B15" s="361" t="s">
        <v>58</v>
      </c>
      <c r="C15" s="659">
        <v>1911</v>
      </c>
      <c r="D15" s="660">
        <v>4541</v>
      </c>
      <c r="E15" s="660">
        <v>2257</v>
      </c>
      <c r="F15" s="660">
        <v>4037</v>
      </c>
      <c r="G15" s="660">
        <v>3096</v>
      </c>
      <c r="H15" s="660">
        <v>4919</v>
      </c>
      <c r="I15" s="660">
        <v>4596</v>
      </c>
      <c r="J15" s="660">
        <v>5674</v>
      </c>
      <c r="K15" s="660">
        <v>3547</v>
      </c>
      <c r="L15" s="660">
        <v>4434</v>
      </c>
      <c r="M15" s="660">
        <v>3561</v>
      </c>
      <c r="N15" s="660">
        <v>4097</v>
      </c>
      <c r="O15" s="660">
        <v>4452</v>
      </c>
      <c r="P15" s="660">
        <v>3880</v>
      </c>
      <c r="Q15" s="660">
        <v>3109</v>
      </c>
      <c r="R15" s="660">
        <v>3761</v>
      </c>
      <c r="S15" s="660">
        <v>5203</v>
      </c>
      <c r="T15" s="660">
        <v>5368</v>
      </c>
      <c r="U15" s="659">
        <f t="shared" si="1"/>
        <v>31732</v>
      </c>
      <c r="V15" s="661">
        <f t="shared" si="1"/>
        <v>40711</v>
      </c>
      <c r="X15" s="361"/>
      <c r="Y15" s="505"/>
      <c r="Z15" s="506"/>
      <c r="AA15" s="506"/>
      <c r="AB15" s="506"/>
      <c r="AC15" s="506"/>
      <c r="AD15" s="506"/>
      <c r="AE15" s="506"/>
      <c r="AF15" s="506"/>
      <c r="AG15" s="506"/>
      <c r="AH15" s="506"/>
      <c r="AI15" s="506"/>
      <c r="AJ15" s="506"/>
      <c r="AK15" s="506"/>
      <c r="AL15" s="506"/>
      <c r="AM15" s="506"/>
      <c r="AN15" s="506"/>
      <c r="AO15" s="506"/>
      <c r="AP15" s="506"/>
      <c r="AQ15" s="506"/>
      <c r="AR15" s="486"/>
      <c r="AS15" s="505"/>
      <c r="AT15" s="486"/>
      <c r="AU15" s="486"/>
      <c r="AV15" s="486"/>
      <c r="AW15" s="486"/>
      <c r="AX15" s="486"/>
      <c r="AY15" s="486"/>
      <c r="AZ15" s="486"/>
      <c r="BA15" s="486"/>
      <c r="BB15" s="486"/>
      <c r="BC15" s="486"/>
      <c r="BD15" s="486"/>
      <c r="BE15" s="486"/>
      <c r="BF15" s="486"/>
      <c r="BG15" s="486"/>
      <c r="BH15" s="486"/>
      <c r="BI15" s="486"/>
      <c r="BJ15" s="486"/>
      <c r="BK15" s="486"/>
    </row>
    <row r="16" spans="1:63" s="323" customFormat="1" ht="24" customHeight="1" x14ac:dyDescent="0.35">
      <c r="A16" s="239" t="s">
        <v>59</v>
      </c>
      <c r="B16" s="392"/>
      <c r="C16" s="617">
        <f>C17+C18</f>
        <v>5586</v>
      </c>
      <c r="D16" s="617">
        <f t="shared" ref="D16:T16" si="4">D17+D18</f>
        <v>10149</v>
      </c>
      <c r="E16" s="617">
        <f t="shared" si="4"/>
        <v>6479</v>
      </c>
      <c r="F16" s="617">
        <f t="shared" si="4"/>
        <v>8669</v>
      </c>
      <c r="G16" s="617">
        <f t="shared" si="4"/>
        <v>8867</v>
      </c>
      <c r="H16" s="617">
        <f t="shared" si="4"/>
        <v>9892</v>
      </c>
      <c r="I16" s="617">
        <f t="shared" si="4"/>
        <v>16549</v>
      </c>
      <c r="J16" s="617">
        <f t="shared" si="4"/>
        <v>14446</v>
      </c>
      <c r="K16" s="617">
        <f t="shared" si="4"/>
        <v>13981</v>
      </c>
      <c r="L16" s="617">
        <f t="shared" si="4"/>
        <v>14471</v>
      </c>
      <c r="M16" s="617">
        <f t="shared" si="4"/>
        <v>15421</v>
      </c>
      <c r="N16" s="617">
        <f t="shared" si="4"/>
        <v>12898</v>
      </c>
      <c r="O16" s="617">
        <f t="shared" si="4"/>
        <v>21493</v>
      </c>
      <c r="P16" s="617">
        <f t="shared" si="4"/>
        <v>17915</v>
      </c>
      <c r="Q16" s="617">
        <f t="shared" si="4"/>
        <v>11855</v>
      </c>
      <c r="R16" s="617">
        <f t="shared" si="4"/>
        <v>11050</v>
      </c>
      <c r="S16" s="617">
        <f t="shared" si="4"/>
        <v>13080</v>
      </c>
      <c r="T16" s="617">
        <f t="shared" si="4"/>
        <v>14706</v>
      </c>
      <c r="U16" s="617">
        <f t="shared" si="1"/>
        <v>113311</v>
      </c>
      <c r="V16" s="664">
        <f t="shared" si="1"/>
        <v>114196</v>
      </c>
      <c r="X16" s="367"/>
      <c r="Y16" s="505"/>
      <c r="Z16" s="506"/>
      <c r="AA16" s="506"/>
      <c r="AB16" s="506"/>
      <c r="AC16" s="506"/>
      <c r="AD16" s="506"/>
      <c r="AE16" s="506"/>
      <c r="AF16" s="506"/>
      <c r="AG16" s="506"/>
      <c r="AH16" s="506"/>
      <c r="AI16" s="506"/>
      <c r="AJ16" s="506"/>
      <c r="AK16" s="506"/>
      <c r="AL16" s="506"/>
      <c r="AM16" s="506"/>
      <c r="AN16" s="506"/>
      <c r="AO16" s="506"/>
      <c r="AP16" s="506"/>
      <c r="AQ16" s="506"/>
      <c r="AR16" s="486"/>
      <c r="AS16" s="505"/>
      <c r="AT16" s="486"/>
      <c r="AU16" s="486"/>
      <c r="AV16" s="486"/>
      <c r="AW16" s="486"/>
      <c r="AX16" s="486"/>
      <c r="AY16" s="486"/>
      <c r="AZ16" s="486"/>
      <c r="BA16" s="486"/>
      <c r="BB16" s="486"/>
      <c r="BC16" s="486"/>
      <c r="BD16" s="486"/>
      <c r="BE16" s="486"/>
      <c r="BF16" s="486"/>
      <c r="BG16" s="486"/>
      <c r="BH16" s="486"/>
      <c r="BI16" s="486"/>
      <c r="BJ16" s="486"/>
      <c r="BK16" s="486"/>
    </row>
    <row r="17" spans="1:63" s="2" customFormat="1" ht="18" customHeight="1" x14ac:dyDescent="0.35">
      <c r="A17" s="390"/>
      <c r="B17" s="361" t="s">
        <v>60</v>
      </c>
      <c r="C17" s="659">
        <v>3214</v>
      </c>
      <c r="D17" s="660">
        <v>5412</v>
      </c>
      <c r="E17" s="660">
        <v>3974</v>
      </c>
      <c r="F17" s="660">
        <v>4705</v>
      </c>
      <c r="G17" s="660">
        <v>5460</v>
      </c>
      <c r="H17" s="660">
        <v>5444</v>
      </c>
      <c r="I17" s="660">
        <v>11127</v>
      </c>
      <c r="J17" s="660">
        <v>8699</v>
      </c>
      <c r="K17" s="660">
        <v>10146</v>
      </c>
      <c r="L17" s="660">
        <v>8910</v>
      </c>
      <c r="M17" s="660">
        <v>11026</v>
      </c>
      <c r="N17" s="660">
        <v>8350</v>
      </c>
      <c r="O17" s="660">
        <v>16253</v>
      </c>
      <c r="P17" s="660">
        <v>11631</v>
      </c>
      <c r="Q17" s="660">
        <v>9052</v>
      </c>
      <c r="R17" s="660">
        <v>7275</v>
      </c>
      <c r="S17" s="660">
        <v>7744</v>
      </c>
      <c r="T17" s="660">
        <v>5611</v>
      </c>
      <c r="U17" s="659">
        <f t="shared" si="1"/>
        <v>77996</v>
      </c>
      <c r="V17" s="661">
        <f t="shared" si="1"/>
        <v>66037</v>
      </c>
      <c r="X17" s="361"/>
      <c r="Y17" s="505"/>
      <c r="Z17" s="506"/>
      <c r="AA17" s="506"/>
      <c r="AB17" s="506"/>
      <c r="AC17" s="506"/>
      <c r="AD17" s="506"/>
      <c r="AE17" s="506"/>
      <c r="AF17" s="506"/>
      <c r="AG17" s="506"/>
      <c r="AH17" s="506"/>
      <c r="AI17" s="506"/>
      <c r="AJ17" s="506"/>
      <c r="AK17" s="506"/>
      <c r="AL17" s="506"/>
      <c r="AM17" s="506"/>
      <c r="AN17" s="506"/>
      <c r="AO17" s="506"/>
      <c r="AP17" s="506"/>
      <c r="AQ17" s="506"/>
      <c r="AR17" s="486"/>
      <c r="AS17" s="505"/>
      <c r="AT17" s="486"/>
      <c r="AU17" s="486"/>
      <c r="AV17" s="486"/>
      <c r="AW17" s="486"/>
      <c r="AX17" s="486"/>
      <c r="AY17" s="486"/>
      <c r="AZ17" s="486"/>
      <c r="BA17" s="486"/>
      <c r="BB17" s="486"/>
      <c r="BC17" s="486"/>
      <c r="BD17" s="486"/>
      <c r="BE17" s="486"/>
      <c r="BF17" s="486"/>
      <c r="BG17" s="486"/>
      <c r="BH17" s="486"/>
      <c r="BI17" s="486"/>
      <c r="BJ17" s="486"/>
      <c r="BK17" s="486"/>
    </row>
    <row r="18" spans="1:63" s="2" customFormat="1" ht="18" customHeight="1" x14ac:dyDescent="0.35">
      <c r="A18" s="390"/>
      <c r="B18" s="361" t="s">
        <v>61</v>
      </c>
      <c r="C18" s="659">
        <v>2372</v>
      </c>
      <c r="D18" s="660">
        <v>4737</v>
      </c>
      <c r="E18" s="660">
        <v>2505</v>
      </c>
      <c r="F18" s="660">
        <v>3964</v>
      </c>
      <c r="G18" s="660">
        <v>3407</v>
      </c>
      <c r="H18" s="660">
        <v>4448</v>
      </c>
      <c r="I18" s="660">
        <v>5422</v>
      </c>
      <c r="J18" s="660">
        <v>5747</v>
      </c>
      <c r="K18" s="660">
        <v>3835</v>
      </c>
      <c r="L18" s="660">
        <v>5561</v>
      </c>
      <c r="M18" s="660">
        <v>4395</v>
      </c>
      <c r="N18" s="660">
        <v>4548</v>
      </c>
      <c r="O18" s="660">
        <v>5240</v>
      </c>
      <c r="P18" s="660">
        <v>6284</v>
      </c>
      <c r="Q18" s="660">
        <v>2803</v>
      </c>
      <c r="R18" s="660">
        <v>3775</v>
      </c>
      <c r="S18" s="660">
        <v>5336</v>
      </c>
      <c r="T18" s="660">
        <v>9095</v>
      </c>
      <c r="U18" s="659">
        <f t="shared" si="1"/>
        <v>35315</v>
      </c>
      <c r="V18" s="661">
        <f t="shared" si="1"/>
        <v>48159</v>
      </c>
      <c r="X18" s="361"/>
      <c r="Y18" s="505"/>
      <c r="Z18" s="506"/>
      <c r="AA18" s="506"/>
      <c r="AB18" s="506"/>
      <c r="AC18" s="506"/>
      <c r="AD18" s="506"/>
      <c r="AE18" s="506"/>
      <c r="AF18" s="506"/>
      <c r="AG18" s="506"/>
      <c r="AH18" s="506"/>
      <c r="AI18" s="506"/>
      <c r="AJ18" s="506"/>
      <c r="AK18" s="506"/>
      <c r="AL18" s="506"/>
      <c r="AM18" s="506"/>
      <c r="AN18" s="506"/>
      <c r="AO18" s="506"/>
      <c r="AP18" s="506"/>
      <c r="AQ18" s="506"/>
      <c r="AR18" s="486"/>
      <c r="AS18" s="505"/>
      <c r="AT18" s="486"/>
      <c r="AU18" s="486"/>
      <c r="AV18" s="486"/>
      <c r="AW18" s="486"/>
      <c r="AX18" s="486"/>
      <c r="AY18" s="486"/>
      <c r="AZ18" s="486"/>
      <c r="BA18" s="486"/>
      <c r="BB18" s="486"/>
      <c r="BC18" s="486"/>
      <c r="BD18" s="486"/>
      <c r="BE18" s="486"/>
      <c r="BF18" s="486"/>
      <c r="BG18" s="486"/>
      <c r="BH18" s="486"/>
      <c r="BI18" s="486"/>
      <c r="BJ18" s="486"/>
      <c r="BK18" s="486"/>
    </row>
    <row r="19" spans="1:63" s="2" customFormat="1" ht="24" customHeight="1" x14ac:dyDescent="0.35">
      <c r="A19" s="239" t="s">
        <v>62</v>
      </c>
      <c r="B19" s="391"/>
      <c r="C19" s="617">
        <f>SUM(C20:C22)</f>
        <v>3939</v>
      </c>
      <c r="D19" s="617">
        <f t="shared" ref="D19:T19" si="5">SUM(D20:D22)</f>
        <v>9166</v>
      </c>
      <c r="E19" s="617">
        <f t="shared" si="5"/>
        <v>4377</v>
      </c>
      <c r="F19" s="617">
        <f t="shared" si="5"/>
        <v>7846</v>
      </c>
      <c r="G19" s="617">
        <f t="shared" si="5"/>
        <v>5498</v>
      </c>
      <c r="H19" s="617">
        <f t="shared" si="5"/>
        <v>8459</v>
      </c>
      <c r="I19" s="617">
        <f t="shared" si="5"/>
        <v>9451</v>
      </c>
      <c r="J19" s="617">
        <f t="shared" si="5"/>
        <v>11163</v>
      </c>
      <c r="K19" s="617">
        <f t="shared" si="5"/>
        <v>7407</v>
      </c>
      <c r="L19" s="617">
        <f t="shared" si="5"/>
        <v>10579</v>
      </c>
      <c r="M19" s="617">
        <f t="shared" si="5"/>
        <v>5651</v>
      </c>
      <c r="N19" s="617">
        <f t="shared" si="5"/>
        <v>6993</v>
      </c>
      <c r="O19" s="617">
        <f t="shared" si="5"/>
        <v>6124</v>
      </c>
      <c r="P19" s="617">
        <f t="shared" si="5"/>
        <v>7481</v>
      </c>
      <c r="Q19" s="617">
        <f t="shared" si="5"/>
        <v>3102</v>
      </c>
      <c r="R19" s="617">
        <f t="shared" si="5"/>
        <v>4081</v>
      </c>
      <c r="S19" s="617">
        <f t="shared" si="5"/>
        <v>2641</v>
      </c>
      <c r="T19" s="617">
        <f t="shared" si="5"/>
        <v>3648</v>
      </c>
      <c r="U19" s="617">
        <f t="shared" si="1"/>
        <v>48190</v>
      </c>
      <c r="V19" s="664">
        <f t="shared" si="1"/>
        <v>69416</v>
      </c>
      <c r="X19" s="367"/>
      <c r="Y19" s="505"/>
      <c r="Z19" s="506"/>
      <c r="AA19" s="506"/>
      <c r="AB19" s="506"/>
      <c r="AC19" s="506"/>
      <c r="AD19" s="506"/>
      <c r="AE19" s="506"/>
      <c r="AF19" s="506"/>
      <c r="AG19" s="506"/>
      <c r="AH19" s="506"/>
      <c r="AI19" s="506"/>
      <c r="AJ19" s="506"/>
      <c r="AK19" s="506"/>
      <c r="AL19" s="506"/>
      <c r="AM19" s="506"/>
      <c r="AN19" s="506"/>
      <c r="AO19" s="506"/>
      <c r="AP19" s="506"/>
      <c r="AQ19" s="506"/>
      <c r="AR19" s="486"/>
      <c r="AS19" s="505"/>
      <c r="AT19" s="486"/>
      <c r="AU19" s="486"/>
      <c r="AV19" s="486"/>
      <c r="AW19" s="486"/>
      <c r="AX19" s="486"/>
      <c r="AY19" s="486"/>
      <c r="AZ19" s="486"/>
      <c r="BA19" s="486"/>
      <c r="BB19" s="486"/>
      <c r="BC19" s="486"/>
      <c r="BD19" s="486"/>
      <c r="BE19" s="486"/>
      <c r="BF19" s="486"/>
      <c r="BG19" s="486"/>
      <c r="BH19" s="486"/>
      <c r="BI19" s="486"/>
      <c r="BJ19" s="486"/>
      <c r="BK19" s="486"/>
    </row>
    <row r="20" spans="1:63" s="2" customFormat="1" ht="18" customHeight="1" x14ac:dyDescent="0.35">
      <c r="A20" s="390"/>
      <c r="B20" s="361" t="s">
        <v>63</v>
      </c>
      <c r="C20" s="659">
        <v>2290</v>
      </c>
      <c r="D20" s="660">
        <v>5118</v>
      </c>
      <c r="E20" s="660">
        <v>2643</v>
      </c>
      <c r="F20" s="660">
        <v>4436</v>
      </c>
      <c r="G20" s="660">
        <v>3359</v>
      </c>
      <c r="H20" s="660">
        <v>4972</v>
      </c>
      <c r="I20" s="660">
        <v>6130</v>
      </c>
      <c r="J20" s="660">
        <v>6948</v>
      </c>
      <c r="K20" s="660">
        <v>4929</v>
      </c>
      <c r="L20" s="660">
        <v>6635</v>
      </c>
      <c r="M20" s="660">
        <v>3795</v>
      </c>
      <c r="N20" s="660">
        <v>4107</v>
      </c>
      <c r="O20" s="660">
        <v>4427</v>
      </c>
      <c r="P20" s="660">
        <v>5783</v>
      </c>
      <c r="Q20" s="660">
        <v>1471</v>
      </c>
      <c r="R20" s="660">
        <v>2581</v>
      </c>
      <c r="S20" s="660">
        <v>2515</v>
      </c>
      <c r="T20" s="660">
        <v>2885</v>
      </c>
      <c r="U20" s="659">
        <f t="shared" si="1"/>
        <v>31559</v>
      </c>
      <c r="V20" s="661">
        <f t="shared" si="1"/>
        <v>43465</v>
      </c>
      <c r="X20" s="361"/>
      <c r="Y20" s="505"/>
      <c r="Z20" s="506"/>
      <c r="AA20" s="506"/>
      <c r="AB20" s="506"/>
      <c r="AC20" s="506"/>
      <c r="AD20" s="506"/>
      <c r="AE20" s="506"/>
      <c r="AF20" s="506"/>
      <c r="AG20" s="506"/>
      <c r="AH20" s="506"/>
      <c r="AI20" s="506"/>
      <c r="AJ20" s="506"/>
      <c r="AK20" s="506"/>
      <c r="AL20" s="506"/>
      <c r="AM20" s="506"/>
      <c r="AN20" s="506"/>
      <c r="AO20" s="506"/>
      <c r="AP20" s="506"/>
      <c r="AQ20" s="506"/>
      <c r="AR20" s="486"/>
      <c r="AS20" s="505"/>
      <c r="AT20" s="486"/>
      <c r="AU20" s="486"/>
      <c r="AV20" s="486"/>
      <c r="AW20" s="486"/>
      <c r="AX20" s="486"/>
      <c r="AY20" s="486"/>
      <c r="AZ20" s="486"/>
      <c r="BA20" s="486"/>
      <c r="BB20" s="486"/>
      <c r="BC20" s="486"/>
      <c r="BD20" s="486"/>
      <c r="BE20" s="486"/>
      <c r="BF20" s="486"/>
      <c r="BG20" s="486"/>
      <c r="BH20" s="486"/>
      <c r="BI20" s="486"/>
      <c r="BJ20" s="486"/>
      <c r="BK20" s="486"/>
    </row>
    <row r="21" spans="1:63" s="2" customFormat="1" ht="18" customHeight="1" x14ac:dyDescent="0.35">
      <c r="A21" s="390"/>
      <c r="B21" s="361" t="s">
        <v>64</v>
      </c>
      <c r="C21" s="659">
        <v>936</v>
      </c>
      <c r="D21" s="660">
        <v>2208</v>
      </c>
      <c r="E21" s="660">
        <v>1024</v>
      </c>
      <c r="F21" s="660">
        <v>1807</v>
      </c>
      <c r="G21" s="660">
        <v>1338</v>
      </c>
      <c r="H21" s="660">
        <v>1935</v>
      </c>
      <c r="I21" s="660">
        <v>2098</v>
      </c>
      <c r="J21" s="660">
        <v>2494</v>
      </c>
      <c r="K21" s="660">
        <v>1689</v>
      </c>
      <c r="L21" s="660">
        <v>2098</v>
      </c>
      <c r="M21" s="660">
        <v>1078</v>
      </c>
      <c r="N21" s="660">
        <v>1874</v>
      </c>
      <c r="O21" s="660">
        <v>1271</v>
      </c>
      <c r="P21" s="660">
        <v>1311</v>
      </c>
      <c r="Q21" s="660">
        <v>1158</v>
      </c>
      <c r="R21" s="660">
        <v>944</v>
      </c>
      <c r="S21" s="660">
        <v>126</v>
      </c>
      <c r="T21" s="660">
        <v>763</v>
      </c>
      <c r="U21" s="659">
        <f t="shared" si="1"/>
        <v>10718</v>
      </c>
      <c r="V21" s="661">
        <f t="shared" si="1"/>
        <v>15434</v>
      </c>
      <c r="X21" s="361"/>
      <c r="Y21" s="505"/>
      <c r="Z21" s="506"/>
      <c r="AA21" s="506"/>
      <c r="AB21" s="506"/>
      <c r="AC21" s="506"/>
      <c r="AD21" s="506"/>
      <c r="AE21" s="506"/>
      <c r="AF21" s="506"/>
      <c r="AG21" s="506"/>
      <c r="AH21" s="506"/>
      <c r="AI21" s="506"/>
      <c r="AJ21" s="506"/>
      <c r="AK21" s="506"/>
      <c r="AL21" s="506"/>
      <c r="AM21" s="506"/>
      <c r="AN21" s="506"/>
      <c r="AO21" s="506"/>
      <c r="AP21" s="506"/>
      <c r="AQ21" s="506"/>
      <c r="AR21" s="486"/>
      <c r="AS21" s="505"/>
      <c r="AT21" s="486"/>
      <c r="AU21" s="486"/>
      <c r="AV21" s="486"/>
      <c r="AW21" s="486"/>
      <c r="AX21" s="486"/>
      <c r="AY21" s="486"/>
      <c r="AZ21" s="486"/>
      <c r="BA21" s="486"/>
      <c r="BB21" s="486"/>
      <c r="BC21" s="486"/>
      <c r="BD21" s="486"/>
      <c r="BE21" s="486"/>
      <c r="BF21" s="486"/>
      <c r="BG21" s="486"/>
      <c r="BH21" s="486"/>
      <c r="BI21" s="486"/>
      <c r="BJ21" s="486"/>
      <c r="BK21" s="486"/>
    </row>
    <row r="22" spans="1:63" s="2" customFormat="1" ht="18" customHeight="1" x14ac:dyDescent="0.35">
      <c r="A22" s="390"/>
      <c r="B22" s="361" t="s">
        <v>65</v>
      </c>
      <c r="C22" s="659">
        <v>713</v>
      </c>
      <c r="D22" s="660">
        <v>1840</v>
      </c>
      <c r="E22" s="660">
        <v>710</v>
      </c>
      <c r="F22" s="660">
        <v>1603</v>
      </c>
      <c r="G22" s="660">
        <v>801</v>
      </c>
      <c r="H22" s="660">
        <v>1552</v>
      </c>
      <c r="I22" s="660">
        <v>1223</v>
      </c>
      <c r="J22" s="660">
        <v>1721</v>
      </c>
      <c r="K22" s="660">
        <v>789</v>
      </c>
      <c r="L22" s="660">
        <v>1846</v>
      </c>
      <c r="M22" s="660">
        <v>778</v>
      </c>
      <c r="N22" s="660">
        <v>1012</v>
      </c>
      <c r="O22" s="660">
        <v>426</v>
      </c>
      <c r="P22" s="660">
        <v>387</v>
      </c>
      <c r="Q22" s="660">
        <v>473</v>
      </c>
      <c r="R22" s="660">
        <v>556</v>
      </c>
      <c r="S22" s="660">
        <v>0</v>
      </c>
      <c r="T22" s="660">
        <v>0</v>
      </c>
      <c r="U22" s="659">
        <f t="shared" si="1"/>
        <v>5913</v>
      </c>
      <c r="V22" s="661">
        <f t="shared" si="1"/>
        <v>10517</v>
      </c>
      <c r="X22" s="361"/>
      <c r="Y22" s="505"/>
      <c r="Z22" s="506"/>
      <c r="AA22" s="506"/>
      <c r="AB22" s="506"/>
      <c r="AC22" s="506"/>
      <c r="AD22" s="506"/>
      <c r="AE22" s="506"/>
      <c r="AF22" s="506"/>
      <c r="AG22" s="506"/>
      <c r="AH22" s="506"/>
      <c r="AI22" s="506"/>
      <c r="AJ22" s="506"/>
      <c r="AK22" s="506"/>
      <c r="AL22" s="506"/>
      <c r="AM22" s="506"/>
      <c r="AN22" s="506"/>
      <c r="AO22" s="506"/>
      <c r="AP22" s="506"/>
      <c r="AQ22" s="506"/>
      <c r="AR22" s="486"/>
      <c r="AS22" s="505"/>
      <c r="AT22" s="486"/>
      <c r="AU22" s="486"/>
      <c r="AV22" s="486"/>
      <c r="AW22" s="486"/>
      <c r="AX22" s="486"/>
      <c r="AY22" s="486"/>
      <c r="AZ22" s="486"/>
      <c r="BA22" s="486"/>
      <c r="BB22" s="486"/>
      <c r="BC22" s="486"/>
      <c r="BD22" s="486"/>
      <c r="BE22" s="486"/>
      <c r="BF22" s="486"/>
      <c r="BG22" s="486"/>
      <c r="BH22" s="486"/>
      <c r="BI22" s="486"/>
      <c r="BJ22" s="486"/>
      <c r="BK22" s="486"/>
    </row>
    <row r="23" spans="1:63" s="2" customFormat="1" ht="24" customHeight="1" x14ac:dyDescent="0.35">
      <c r="A23" s="239" t="s">
        <v>66</v>
      </c>
      <c r="B23" s="391"/>
      <c r="C23" s="617">
        <f>SUM(C24:C29)</f>
        <v>7374</v>
      </c>
      <c r="D23" s="617">
        <f t="shared" ref="D23:T23" si="6">SUM(D24:D29)</f>
        <v>15923</v>
      </c>
      <c r="E23" s="617">
        <f t="shared" si="6"/>
        <v>8206</v>
      </c>
      <c r="F23" s="617">
        <f t="shared" si="6"/>
        <v>13129</v>
      </c>
      <c r="G23" s="617">
        <f t="shared" si="6"/>
        <v>10529</v>
      </c>
      <c r="H23" s="617">
        <f t="shared" si="6"/>
        <v>15167</v>
      </c>
      <c r="I23" s="617">
        <f t="shared" si="6"/>
        <v>17709</v>
      </c>
      <c r="J23" s="617">
        <f t="shared" si="6"/>
        <v>20573</v>
      </c>
      <c r="K23" s="617">
        <f t="shared" si="6"/>
        <v>13341</v>
      </c>
      <c r="L23" s="617">
        <f t="shared" si="6"/>
        <v>17621</v>
      </c>
      <c r="M23" s="617">
        <f t="shared" si="6"/>
        <v>14808</v>
      </c>
      <c r="N23" s="617">
        <f t="shared" si="6"/>
        <v>17485</v>
      </c>
      <c r="O23" s="617">
        <f t="shared" si="6"/>
        <v>12785</v>
      </c>
      <c r="P23" s="617">
        <f t="shared" si="6"/>
        <v>14832</v>
      </c>
      <c r="Q23" s="617">
        <f t="shared" si="6"/>
        <v>4514</v>
      </c>
      <c r="R23" s="617">
        <f t="shared" si="6"/>
        <v>4987</v>
      </c>
      <c r="S23" s="617">
        <f t="shared" si="6"/>
        <v>8302</v>
      </c>
      <c r="T23" s="617">
        <f t="shared" si="6"/>
        <v>14147</v>
      </c>
      <c r="U23" s="617">
        <f t="shared" si="1"/>
        <v>97568</v>
      </c>
      <c r="V23" s="664">
        <f t="shared" si="1"/>
        <v>133864</v>
      </c>
      <c r="X23" s="367"/>
      <c r="Y23" s="505"/>
      <c r="Z23" s="506"/>
      <c r="AA23" s="506"/>
      <c r="AB23" s="506"/>
      <c r="AC23" s="506"/>
      <c r="AD23" s="506"/>
      <c r="AE23" s="506"/>
      <c r="AF23" s="506"/>
      <c r="AG23" s="506"/>
      <c r="AH23" s="506"/>
      <c r="AI23" s="506"/>
      <c r="AJ23" s="506"/>
      <c r="AK23" s="506"/>
      <c r="AL23" s="506"/>
      <c r="AM23" s="506"/>
      <c r="AN23" s="506"/>
      <c r="AO23" s="506"/>
      <c r="AP23" s="506"/>
      <c r="AQ23" s="506"/>
      <c r="AR23" s="486"/>
      <c r="AS23" s="505"/>
      <c r="AT23" s="486"/>
      <c r="AU23" s="486"/>
      <c r="AV23" s="486"/>
      <c r="AW23" s="486"/>
      <c r="AX23" s="486"/>
      <c r="AY23" s="486"/>
      <c r="AZ23" s="486"/>
      <c r="BA23" s="486"/>
      <c r="BB23" s="486"/>
      <c r="BC23" s="486"/>
      <c r="BD23" s="486"/>
      <c r="BE23" s="486"/>
      <c r="BF23" s="486"/>
      <c r="BG23" s="486"/>
      <c r="BH23" s="486"/>
      <c r="BI23" s="486"/>
      <c r="BJ23" s="486"/>
      <c r="BK23" s="486"/>
    </row>
    <row r="24" spans="1:63" s="2" customFormat="1" ht="18" customHeight="1" x14ac:dyDescent="0.35">
      <c r="A24" s="390"/>
      <c r="B24" s="361" t="s">
        <v>67</v>
      </c>
      <c r="C24" s="659">
        <v>1110</v>
      </c>
      <c r="D24" s="660">
        <v>2602</v>
      </c>
      <c r="E24" s="660">
        <v>1149</v>
      </c>
      <c r="F24" s="660">
        <v>2055</v>
      </c>
      <c r="G24" s="660">
        <v>1420</v>
      </c>
      <c r="H24" s="660">
        <v>2366</v>
      </c>
      <c r="I24" s="660">
        <v>1963</v>
      </c>
      <c r="J24" s="660">
        <v>2552</v>
      </c>
      <c r="K24" s="660">
        <v>1488</v>
      </c>
      <c r="L24" s="660">
        <v>2391</v>
      </c>
      <c r="M24" s="660">
        <v>771</v>
      </c>
      <c r="N24" s="660">
        <v>1771</v>
      </c>
      <c r="O24" s="660">
        <v>1703</v>
      </c>
      <c r="P24" s="660">
        <v>1957</v>
      </c>
      <c r="Q24" s="660">
        <v>382</v>
      </c>
      <c r="R24" s="660">
        <v>997</v>
      </c>
      <c r="S24" s="660">
        <v>1276</v>
      </c>
      <c r="T24" s="660">
        <v>2123</v>
      </c>
      <c r="U24" s="659">
        <f t="shared" si="1"/>
        <v>11262</v>
      </c>
      <c r="V24" s="661">
        <f t="shared" si="1"/>
        <v>18814</v>
      </c>
      <c r="X24" s="361"/>
      <c r="Y24" s="505"/>
      <c r="Z24" s="506"/>
      <c r="AA24" s="506"/>
      <c r="AB24" s="506"/>
      <c r="AC24" s="506"/>
      <c r="AD24" s="506"/>
      <c r="AE24" s="506"/>
      <c r="AF24" s="506"/>
      <c r="AG24" s="506"/>
      <c r="AH24" s="506"/>
      <c r="AI24" s="506"/>
      <c r="AJ24" s="506"/>
      <c r="AK24" s="506"/>
      <c r="AL24" s="506"/>
      <c r="AM24" s="506"/>
      <c r="AN24" s="506"/>
      <c r="AO24" s="506"/>
      <c r="AP24" s="506"/>
      <c r="AQ24" s="506"/>
      <c r="AR24" s="486"/>
      <c r="AS24" s="505"/>
      <c r="AT24" s="486"/>
      <c r="AU24" s="486"/>
      <c r="AV24" s="486"/>
      <c r="AW24" s="486"/>
      <c r="AX24" s="486"/>
      <c r="AY24" s="486"/>
      <c r="AZ24" s="486"/>
      <c r="BA24" s="486"/>
      <c r="BB24" s="486"/>
      <c r="BC24" s="486"/>
      <c r="BD24" s="486"/>
      <c r="BE24" s="486"/>
      <c r="BF24" s="486"/>
      <c r="BG24" s="486"/>
      <c r="BH24" s="486"/>
      <c r="BI24" s="486"/>
      <c r="BJ24" s="486"/>
      <c r="BK24" s="486"/>
    </row>
    <row r="25" spans="1:63" s="2" customFormat="1" ht="18" customHeight="1" x14ac:dyDescent="0.35">
      <c r="A25" s="390"/>
      <c r="B25" s="361" t="s">
        <v>68</v>
      </c>
      <c r="C25" s="659">
        <v>734</v>
      </c>
      <c r="D25" s="660">
        <v>1729</v>
      </c>
      <c r="E25" s="660">
        <v>761</v>
      </c>
      <c r="F25" s="660">
        <v>1270</v>
      </c>
      <c r="G25" s="660">
        <v>996</v>
      </c>
      <c r="H25" s="660">
        <v>1477</v>
      </c>
      <c r="I25" s="660">
        <v>1537</v>
      </c>
      <c r="J25" s="660">
        <v>1782</v>
      </c>
      <c r="K25" s="660">
        <v>1083</v>
      </c>
      <c r="L25" s="660">
        <v>1530</v>
      </c>
      <c r="M25" s="660">
        <v>893</v>
      </c>
      <c r="N25" s="660">
        <v>1217</v>
      </c>
      <c r="O25" s="660">
        <v>693</v>
      </c>
      <c r="P25" s="660">
        <v>772</v>
      </c>
      <c r="Q25" s="660">
        <v>361</v>
      </c>
      <c r="R25" s="660">
        <v>209</v>
      </c>
      <c r="S25" s="660">
        <v>414</v>
      </c>
      <c r="T25" s="660">
        <v>1302</v>
      </c>
      <c r="U25" s="659">
        <f t="shared" ref="U25:V69" si="7">C25+E25+G25+I25+K25+M25+O25+Q25+S25</f>
        <v>7472</v>
      </c>
      <c r="V25" s="661">
        <f t="shared" si="7"/>
        <v>11288</v>
      </c>
      <c r="X25" s="361"/>
      <c r="Y25" s="505"/>
      <c r="Z25" s="506"/>
      <c r="AA25" s="506"/>
      <c r="AB25" s="506"/>
      <c r="AC25" s="506"/>
      <c r="AD25" s="506"/>
      <c r="AE25" s="506"/>
      <c r="AF25" s="506"/>
      <c r="AG25" s="506"/>
      <c r="AH25" s="506"/>
      <c r="AI25" s="506"/>
      <c r="AJ25" s="506"/>
      <c r="AK25" s="506"/>
      <c r="AL25" s="506"/>
      <c r="AM25" s="506"/>
      <c r="AN25" s="506"/>
      <c r="AO25" s="506"/>
      <c r="AP25" s="506"/>
      <c r="AQ25" s="506"/>
      <c r="AR25" s="486"/>
      <c r="AS25" s="505"/>
      <c r="AT25" s="486"/>
      <c r="AU25" s="486"/>
      <c r="AV25" s="486"/>
      <c r="AW25" s="486"/>
      <c r="AX25" s="486"/>
      <c r="AY25" s="486"/>
      <c r="AZ25" s="486"/>
      <c r="BA25" s="486"/>
      <c r="BB25" s="486"/>
      <c r="BC25" s="486"/>
      <c r="BD25" s="486"/>
      <c r="BE25" s="486"/>
      <c r="BF25" s="486"/>
      <c r="BG25" s="486"/>
      <c r="BH25" s="486"/>
      <c r="BI25" s="486"/>
      <c r="BJ25" s="486"/>
      <c r="BK25" s="486"/>
    </row>
    <row r="26" spans="1:63" s="2" customFormat="1" ht="18" customHeight="1" x14ac:dyDescent="0.35">
      <c r="A26" s="390"/>
      <c r="B26" s="361" t="s">
        <v>69</v>
      </c>
      <c r="C26" s="659">
        <v>304</v>
      </c>
      <c r="D26" s="660">
        <v>804</v>
      </c>
      <c r="E26" s="660">
        <v>289</v>
      </c>
      <c r="F26" s="660">
        <v>689</v>
      </c>
      <c r="G26" s="660">
        <v>339</v>
      </c>
      <c r="H26" s="660">
        <v>584</v>
      </c>
      <c r="I26" s="660">
        <v>568</v>
      </c>
      <c r="J26" s="660">
        <v>918</v>
      </c>
      <c r="K26" s="660">
        <v>512</v>
      </c>
      <c r="L26" s="660">
        <v>752</v>
      </c>
      <c r="M26" s="660">
        <v>423</v>
      </c>
      <c r="N26" s="660">
        <v>727</v>
      </c>
      <c r="O26" s="660">
        <v>322</v>
      </c>
      <c r="P26" s="660">
        <v>597</v>
      </c>
      <c r="Q26" s="660">
        <v>132</v>
      </c>
      <c r="R26" s="660">
        <v>102</v>
      </c>
      <c r="S26" s="660">
        <v>158</v>
      </c>
      <c r="T26" s="660">
        <v>1014</v>
      </c>
      <c r="U26" s="659">
        <f t="shared" si="7"/>
        <v>3047</v>
      </c>
      <c r="V26" s="661">
        <f t="shared" si="7"/>
        <v>6187</v>
      </c>
      <c r="X26" s="361"/>
      <c r="Y26" s="505"/>
      <c r="Z26" s="506"/>
      <c r="AA26" s="506"/>
      <c r="AB26" s="506"/>
      <c r="AC26" s="506"/>
      <c r="AD26" s="506"/>
      <c r="AE26" s="506"/>
      <c r="AF26" s="506"/>
      <c r="AG26" s="506"/>
      <c r="AH26" s="506"/>
      <c r="AI26" s="506"/>
      <c r="AJ26" s="506"/>
      <c r="AK26" s="506"/>
      <c r="AL26" s="506"/>
      <c r="AM26" s="506"/>
      <c r="AN26" s="506"/>
      <c r="AO26" s="506"/>
      <c r="AP26" s="506"/>
      <c r="AQ26" s="506"/>
      <c r="AR26" s="486"/>
      <c r="AS26" s="505"/>
      <c r="AT26" s="486"/>
      <c r="AU26" s="486"/>
      <c r="AV26" s="486"/>
      <c r="AW26" s="486"/>
      <c r="AX26" s="486"/>
      <c r="AY26" s="486"/>
      <c r="AZ26" s="486"/>
      <c r="BA26" s="486"/>
      <c r="BB26" s="486"/>
      <c r="BC26" s="486"/>
      <c r="BD26" s="486"/>
      <c r="BE26" s="486"/>
      <c r="BF26" s="486"/>
      <c r="BG26" s="486"/>
      <c r="BH26" s="486"/>
      <c r="BI26" s="486"/>
      <c r="BJ26" s="486"/>
      <c r="BK26" s="486"/>
    </row>
    <row r="27" spans="1:63" s="2" customFormat="1" ht="18" customHeight="1" x14ac:dyDescent="0.35">
      <c r="A27" s="390"/>
      <c r="B27" s="361" t="s">
        <v>70</v>
      </c>
      <c r="C27" s="659">
        <v>3583</v>
      </c>
      <c r="D27" s="660">
        <v>6841</v>
      </c>
      <c r="E27" s="660">
        <v>4066</v>
      </c>
      <c r="F27" s="660">
        <v>5914</v>
      </c>
      <c r="G27" s="660">
        <v>5537</v>
      </c>
      <c r="H27" s="660">
        <v>7017</v>
      </c>
      <c r="I27" s="660">
        <v>9454</v>
      </c>
      <c r="J27" s="660">
        <v>10300</v>
      </c>
      <c r="K27" s="660">
        <v>7479</v>
      </c>
      <c r="L27" s="660">
        <v>8670</v>
      </c>
      <c r="M27" s="660">
        <v>8825</v>
      </c>
      <c r="N27" s="660">
        <v>10206</v>
      </c>
      <c r="O27" s="660">
        <v>6812</v>
      </c>
      <c r="P27" s="660">
        <v>8704</v>
      </c>
      <c r="Q27" s="660">
        <v>2528</v>
      </c>
      <c r="R27" s="660">
        <v>2648</v>
      </c>
      <c r="S27" s="660">
        <v>5018</v>
      </c>
      <c r="T27" s="660">
        <v>7369</v>
      </c>
      <c r="U27" s="659">
        <f t="shared" si="7"/>
        <v>53302</v>
      </c>
      <c r="V27" s="661">
        <f t="shared" si="7"/>
        <v>67669</v>
      </c>
      <c r="X27" s="361"/>
      <c r="Y27" s="505"/>
      <c r="Z27" s="506"/>
      <c r="AA27" s="506"/>
      <c r="AB27" s="506"/>
      <c r="AC27" s="506"/>
      <c r="AD27" s="506"/>
      <c r="AE27" s="506"/>
      <c r="AF27" s="506"/>
      <c r="AG27" s="506"/>
      <c r="AH27" s="506"/>
      <c r="AI27" s="506"/>
      <c r="AJ27" s="506"/>
      <c r="AK27" s="506"/>
      <c r="AL27" s="506"/>
      <c r="AM27" s="506"/>
      <c r="AN27" s="506"/>
      <c r="AO27" s="506"/>
      <c r="AP27" s="506"/>
      <c r="AQ27" s="506"/>
      <c r="AR27" s="486"/>
      <c r="AS27" s="505"/>
      <c r="AT27" s="486"/>
      <c r="AU27" s="486"/>
      <c r="AV27" s="486"/>
      <c r="AW27" s="486"/>
      <c r="AX27" s="486"/>
      <c r="AY27" s="486"/>
      <c r="AZ27" s="486"/>
      <c r="BA27" s="486"/>
      <c r="BB27" s="486"/>
      <c r="BC27" s="486"/>
      <c r="BD27" s="486"/>
      <c r="BE27" s="486"/>
      <c r="BF27" s="486"/>
      <c r="BG27" s="486"/>
      <c r="BH27" s="486"/>
      <c r="BI27" s="486"/>
      <c r="BJ27" s="486"/>
      <c r="BK27" s="486"/>
    </row>
    <row r="28" spans="1:63" s="2" customFormat="1" ht="18" customHeight="1" x14ac:dyDescent="0.35">
      <c r="A28" s="390"/>
      <c r="B28" s="361" t="s">
        <v>254</v>
      </c>
      <c r="C28" s="659">
        <v>542</v>
      </c>
      <c r="D28" s="660">
        <v>1217</v>
      </c>
      <c r="E28" s="660">
        <v>580</v>
      </c>
      <c r="F28" s="660">
        <v>917</v>
      </c>
      <c r="G28" s="660">
        <v>605</v>
      </c>
      <c r="H28" s="660">
        <v>988</v>
      </c>
      <c r="I28" s="660">
        <v>1058</v>
      </c>
      <c r="J28" s="660">
        <v>1488</v>
      </c>
      <c r="K28" s="660">
        <v>703</v>
      </c>
      <c r="L28" s="660">
        <v>1629</v>
      </c>
      <c r="M28" s="660">
        <v>724</v>
      </c>
      <c r="N28" s="660">
        <v>1043</v>
      </c>
      <c r="O28" s="660">
        <v>507</v>
      </c>
      <c r="P28" s="660">
        <v>702</v>
      </c>
      <c r="Q28" s="660">
        <v>259</v>
      </c>
      <c r="R28" s="660">
        <v>814</v>
      </c>
      <c r="S28" s="660">
        <v>0</v>
      </c>
      <c r="T28" s="660">
        <v>0</v>
      </c>
      <c r="U28" s="659">
        <f t="shared" si="7"/>
        <v>4978</v>
      </c>
      <c r="V28" s="661">
        <f t="shared" si="7"/>
        <v>8798</v>
      </c>
      <c r="X28" s="361"/>
      <c r="Y28" s="505"/>
      <c r="Z28" s="506"/>
      <c r="AA28" s="506"/>
      <c r="AB28" s="506"/>
      <c r="AC28" s="506"/>
      <c r="AD28" s="506"/>
      <c r="AE28" s="506"/>
      <c r="AF28" s="506"/>
      <c r="AG28" s="506"/>
      <c r="AH28" s="506"/>
      <c r="AI28" s="506"/>
      <c r="AJ28" s="506"/>
      <c r="AK28" s="506"/>
      <c r="AL28" s="506"/>
      <c r="AM28" s="506"/>
      <c r="AN28" s="506"/>
      <c r="AO28" s="506"/>
      <c r="AP28" s="506"/>
      <c r="AQ28" s="506"/>
      <c r="AR28" s="486"/>
      <c r="AS28" s="505"/>
      <c r="AT28" s="486"/>
      <c r="AU28" s="486"/>
      <c r="AV28" s="486"/>
      <c r="AW28" s="486"/>
      <c r="AX28" s="486"/>
      <c r="AY28" s="486"/>
      <c r="AZ28" s="486"/>
      <c r="BA28" s="486"/>
      <c r="BB28" s="486"/>
      <c r="BC28" s="486"/>
      <c r="BD28" s="486"/>
      <c r="BE28" s="486"/>
      <c r="BF28" s="486"/>
      <c r="BG28" s="486"/>
      <c r="BH28" s="486"/>
      <c r="BI28" s="486"/>
      <c r="BJ28" s="486"/>
      <c r="BK28" s="486"/>
    </row>
    <row r="29" spans="1:63" s="2" customFormat="1" ht="18" customHeight="1" x14ac:dyDescent="0.35">
      <c r="A29" s="390"/>
      <c r="B29" s="361" t="s">
        <v>72</v>
      </c>
      <c r="C29" s="659">
        <v>1101</v>
      </c>
      <c r="D29" s="660">
        <v>2730</v>
      </c>
      <c r="E29" s="660">
        <v>1361</v>
      </c>
      <c r="F29" s="660">
        <v>2284</v>
      </c>
      <c r="G29" s="660">
        <v>1632</v>
      </c>
      <c r="H29" s="660">
        <v>2735</v>
      </c>
      <c r="I29" s="660">
        <v>3129</v>
      </c>
      <c r="J29" s="660">
        <v>3533</v>
      </c>
      <c r="K29" s="660">
        <v>2076</v>
      </c>
      <c r="L29" s="660">
        <v>2649</v>
      </c>
      <c r="M29" s="660">
        <v>3172</v>
      </c>
      <c r="N29" s="660">
        <v>2521</v>
      </c>
      <c r="O29" s="660">
        <v>2748</v>
      </c>
      <c r="P29" s="660">
        <v>2100</v>
      </c>
      <c r="Q29" s="660">
        <v>852</v>
      </c>
      <c r="R29" s="660">
        <v>217</v>
      </c>
      <c r="S29" s="660">
        <v>1436</v>
      </c>
      <c r="T29" s="660">
        <v>2339</v>
      </c>
      <c r="U29" s="659">
        <f t="shared" si="7"/>
        <v>17507</v>
      </c>
      <c r="V29" s="661">
        <f t="shared" si="7"/>
        <v>21108</v>
      </c>
      <c r="X29" s="370"/>
      <c r="Y29" s="505"/>
      <c r="Z29" s="506"/>
      <c r="AA29" s="506"/>
      <c r="AB29" s="506"/>
      <c r="AC29" s="506"/>
      <c r="AD29" s="506"/>
      <c r="AE29" s="506"/>
      <c r="AF29" s="506"/>
      <c r="AG29" s="506"/>
      <c r="AH29" s="506"/>
      <c r="AI29" s="506"/>
      <c r="AJ29" s="506"/>
      <c r="AK29" s="506"/>
      <c r="AL29" s="506"/>
      <c r="AM29" s="506"/>
      <c r="AN29" s="506"/>
      <c r="AO29" s="506"/>
      <c r="AP29" s="506"/>
      <c r="AQ29" s="506"/>
      <c r="AR29" s="486"/>
      <c r="AS29" s="505"/>
      <c r="AT29" s="486"/>
      <c r="AU29" s="486"/>
      <c r="AV29" s="486"/>
      <c r="AW29" s="486"/>
      <c r="AX29" s="486"/>
      <c r="AY29" s="486"/>
      <c r="AZ29" s="486"/>
      <c r="BA29" s="486"/>
      <c r="BB29" s="486"/>
      <c r="BC29" s="486"/>
      <c r="BD29" s="486"/>
      <c r="BE29" s="486"/>
      <c r="BF29" s="486"/>
      <c r="BG29" s="486"/>
      <c r="BH29" s="486"/>
      <c r="BI29" s="486"/>
      <c r="BJ29" s="486"/>
      <c r="BK29" s="486"/>
    </row>
    <row r="30" spans="1:63" s="2" customFormat="1" ht="24" customHeight="1" x14ac:dyDescent="0.35">
      <c r="A30" s="239" t="s">
        <v>73</v>
      </c>
      <c r="B30" s="391"/>
      <c r="C30" s="617">
        <f>SUM(C31:C38)</f>
        <v>5809</v>
      </c>
      <c r="D30" s="617">
        <f t="shared" ref="D30:T30" si="8">SUM(D31:D38)</f>
        <v>14252</v>
      </c>
      <c r="E30" s="617">
        <f t="shared" si="8"/>
        <v>6366</v>
      </c>
      <c r="F30" s="617">
        <f t="shared" si="8"/>
        <v>11811</v>
      </c>
      <c r="G30" s="617">
        <f t="shared" si="8"/>
        <v>8318</v>
      </c>
      <c r="H30" s="617">
        <f t="shared" si="8"/>
        <v>11789</v>
      </c>
      <c r="I30" s="617">
        <f t="shared" si="8"/>
        <v>13066</v>
      </c>
      <c r="J30" s="617">
        <f t="shared" si="8"/>
        <v>14815</v>
      </c>
      <c r="K30" s="617">
        <f t="shared" si="8"/>
        <v>10402</v>
      </c>
      <c r="L30" s="617">
        <f t="shared" si="8"/>
        <v>13464</v>
      </c>
      <c r="M30" s="617">
        <f t="shared" si="8"/>
        <v>8685</v>
      </c>
      <c r="N30" s="617">
        <f t="shared" si="8"/>
        <v>14389</v>
      </c>
      <c r="O30" s="617">
        <f t="shared" si="8"/>
        <v>7948</v>
      </c>
      <c r="P30" s="617">
        <f t="shared" si="8"/>
        <v>9091</v>
      </c>
      <c r="Q30" s="617">
        <f t="shared" si="8"/>
        <v>4768</v>
      </c>
      <c r="R30" s="617">
        <f t="shared" si="8"/>
        <v>7700</v>
      </c>
      <c r="S30" s="617">
        <f t="shared" si="8"/>
        <v>4878</v>
      </c>
      <c r="T30" s="617">
        <f t="shared" si="8"/>
        <v>10935</v>
      </c>
      <c r="U30" s="617">
        <f t="shared" si="7"/>
        <v>70240</v>
      </c>
      <c r="V30" s="664">
        <f t="shared" si="7"/>
        <v>108246</v>
      </c>
      <c r="X30" s="367"/>
      <c r="Y30" s="505"/>
      <c r="Z30" s="506"/>
      <c r="AA30" s="506"/>
      <c r="AB30" s="506"/>
      <c r="AC30" s="506"/>
      <c r="AD30" s="506"/>
      <c r="AE30" s="506"/>
      <c r="AF30" s="506"/>
      <c r="AG30" s="506"/>
      <c r="AH30" s="506"/>
      <c r="AI30" s="506"/>
      <c r="AJ30" s="506"/>
      <c r="AK30" s="506"/>
      <c r="AL30" s="506"/>
      <c r="AM30" s="506"/>
      <c r="AN30" s="506"/>
      <c r="AO30" s="506"/>
      <c r="AP30" s="506"/>
      <c r="AQ30" s="506"/>
      <c r="AR30" s="486"/>
      <c r="AS30" s="505"/>
      <c r="AT30" s="486"/>
      <c r="AU30" s="486"/>
      <c r="AV30" s="486"/>
      <c r="AW30" s="486"/>
      <c r="AX30" s="486"/>
      <c r="AY30" s="486"/>
      <c r="AZ30" s="486"/>
      <c r="BA30" s="486"/>
      <c r="BB30" s="486"/>
      <c r="BC30" s="486"/>
      <c r="BD30" s="486"/>
      <c r="BE30" s="486"/>
      <c r="BF30" s="486"/>
      <c r="BG30" s="486"/>
      <c r="BH30" s="486"/>
      <c r="BI30" s="486"/>
      <c r="BJ30" s="486"/>
      <c r="BK30" s="486"/>
    </row>
    <row r="31" spans="1:63" s="2" customFormat="1" ht="18" customHeight="1" x14ac:dyDescent="0.35">
      <c r="A31" s="390"/>
      <c r="B31" s="361" t="s">
        <v>74</v>
      </c>
      <c r="C31" s="659">
        <v>1531</v>
      </c>
      <c r="D31" s="660">
        <v>3966</v>
      </c>
      <c r="E31" s="660">
        <v>1717</v>
      </c>
      <c r="F31" s="660">
        <v>3236</v>
      </c>
      <c r="G31" s="660">
        <v>1980</v>
      </c>
      <c r="H31" s="660">
        <v>3164</v>
      </c>
      <c r="I31" s="660">
        <v>3012</v>
      </c>
      <c r="J31" s="660">
        <v>3734</v>
      </c>
      <c r="K31" s="660">
        <v>2243</v>
      </c>
      <c r="L31" s="660">
        <v>3487</v>
      </c>
      <c r="M31" s="660">
        <v>1875</v>
      </c>
      <c r="N31" s="660">
        <v>2984</v>
      </c>
      <c r="O31" s="660">
        <v>1368</v>
      </c>
      <c r="P31" s="660">
        <v>1954</v>
      </c>
      <c r="Q31" s="660">
        <v>920</v>
      </c>
      <c r="R31" s="660">
        <v>1879</v>
      </c>
      <c r="S31" s="660">
        <v>896</v>
      </c>
      <c r="T31" s="660">
        <v>1262</v>
      </c>
      <c r="U31" s="659">
        <f t="shared" si="7"/>
        <v>15542</v>
      </c>
      <c r="V31" s="661">
        <f t="shared" si="7"/>
        <v>25666</v>
      </c>
      <c r="X31" s="361"/>
      <c r="Y31" s="505"/>
      <c r="Z31" s="506"/>
      <c r="AA31" s="506"/>
      <c r="AB31" s="506"/>
      <c r="AC31" s="506"/>
      <c r="AD31" s="506"/>
      <c r="AE31" s="506"/>
      <c r="AF31" s="506"/>
      <c r="AG31" s="506"/>
      <c r="AH31" s="506"/>
      <c r="AI31" s="506"/>
      <c r="AJ31" s="506"/>
      <c r="AK31" s="506"/>
      <c r="AL31" s="506"/>
      <c r="AM31" s="506"/>
      <c r="AN31" s="506"/>
      <c r="AO31" s="506"/>
      <c r="AP31" s="506"/>
      <c r="AQ31" s="506"/>
      <c r="AR31" s="486"/>
      <c r="AS31" s="505"/>
      <c r="AT31" s="486"/>
      <c r="AU31" s="486"/>
      <c r="AV31" s="486"/>
      <c r="AW31" s="486"/>
      <c r="AX31" s="486"/>
      <c r="AY31" s="486"/>
      <c r="AZ31" s="486"/>
      <c r="BA31" s="486"/>
      <c r="BB31" s="486"/>
      <c r="BC31" s="486"/>
      <c r="BD31" s="486"/>
      <c r="BE31" s="486"/>
      <c r="BF31" s="486"/>
      <c r="BG31" s="486"/>
      <c r="BH31" s="486"/>
      <c r="BI31" s="486"/>
      <c r="BJ31" s="486"/>
      <c r="BK31" s="486"/>
    </row>
    <row r="32" spans="1:63" s="2" customFormat="1" ht="18" customHeight="1" x14ac:dyDescent="0.35">
      <c r="A32" s="390"/>
      <c r="B32" s="361" t="s">
        <v>75</v>
      </c>
      <c r="C32" s="659">
        <v>166</v>
      </c>
      <c r="D32" s="660">
        <v>428</v>
      </c>
      <c r="E32" s="660">
        <v>145</v>
      </c>
      <c r="F32" s="660">
        <v>322</v>
      </c>
      <c r="G32" s="660">
        <v>259</v>
      </c>
      <c r="H32" s="660">
        <v>447</v>
      </c>
      <c r="I32" s="660">
        <v>335</v>
      </c>
      <c r="J32" s="660">
        <v>376</v>
      </c>
      <c r="K32" s="660">
        <v>187</v>
      </c>
      <c r="L32" s="660">
        <v>258</v>
      </c>
      <c r="M32" s="660">
        <v>129</v>
      </c>
      <c r="N32" s="660">
        <v>679</v>
      </c>
      <c r="O32" s="660">
        <v>94</v>
      </c>
      <c r="P32" s="660">
        <v>30</v>
      </c>
      <c r="Q32" s="660">
        <v>56</v>
      </c>
      <c r="R32" s="660">
        <v>459</v>
      </c>
      <c r="S32" s="660">
        <v>0</v>
      </c>
      <c r="T32" s="660">
        <v>0</v>
      </c>
      <c r="U32" s="659">
        <f t="shared" si="7"/>
        <v>1371</v>
      </c>
      <c r="V32" s="661">
        <f t="shared" si="7"/>
        <v>2999</v>
      </c>
      <c r="X32" s="361"/>
      <c r="Y32" s="505"/>
      <c r="Z32" s="506"/>
      <c r="AA32" s="506"/>
      <c r="AB32" s="506"/>
      <c r="AC32" s="506"/>
      <c r="AD32" s="506"/>
      <c r="AE32" s="506"/>
      <c r="AF32" s="506"/>
      <c r="AG32" s="506"/>
      <c r="AH32" s="506"/>
      <c r="AI32" s="506"/>
      <c r="AJ32" s="506"/>
      <c r="AK32" s="506"/>
      <c r="AL32" s="506"/>
      <c r="AM32" s="506"/>
      <c r="AN32" s="506"/>
      <c r="AO32" s="506"/>
      <c r="AP32" s="506"/>
      <c r="AQ32" s="506"/>
      <c r="AR32" s="486"/>
      <c r="AS32" s="505"/>
      <c r="AT32" s="486"/>
      <c r="AU32" s="486"/>
      <c r="AV32" s="486"/>
      <c r="AW32" s="486"/>
      <c r="AX32" s="486"/>
      <c r="AY32" s="486"/>
      <c r="AZ32" s="486"/>
      <c r="BA32" s="486"/>
      <c r="BB32" s="486"/>
      <c r="BC32" s="486"/>
      <c r="BD32" s="486"/>
      <c r="BE32" s="486"/>
      <c r="BF32" s="486"/>
      <c r="BG32" s="486"/>
      <c r="BH32" s="486"/>
      <c r="BI32" s="486"/>
      <c r="BJ32" s="486"/>
      <c r="BK32" s="486"/>
    </row>
    <row r="33" spans="1:63" s="2" customFormat="1" ht="18" customHeight="1" x14ac:dyDescent="0.35">
      <c r="A33" s="390"/>
      <c r="B33" s="361" t="s">
        <v>76</v>
      </c>
      <c r="C33" s="659">
        <v>337</v>
      </c>
      <c r="D33" s="660">
        <v>977</v>
      </c>
      <c r="E33" s="660">
        <v>439</v>
      </c>
      <c r="F33" s="660">
        <v>872</v>
      </c>
      <c r="G33" s="660">
        <v>570</v>
      </c>
      <c r="H33" s="660">
        <v>863</v>
      </c>
      <c r="I33" s="660">
        <v>807</v>
      </c>
      <c r="J33" s="660">
        <v>1038</v>
      </c>
      <c r="K33" s="660">
        <v>845</v>
      </c>
      <c r="L33" s="660">
        <v>858</v>
      </c>
      <c r="M33" s="660">
        <v>924</v>
      </c>
      <c r="N33" s="660">
        <v>1422</v>
      </c>
      <c r="O33" s="660">
        <v>387</v>
      </c>
      <c r="P33" s="660">
        <v>506</v>
      </c>
      <c r="Q33" s="660">
        <v>623</v>
      </c>
      <c r="R33" s="660">
        <v>716</v>
      </c>
      <c r="S33" s="660">
        <v>189</v>
      </c>
      <c r="T33" s="660">
        <v>1024</v>
      </c>
      <c r="U33" s="659">
        <f t="shared" si="7"/>
        <v>5121</v>
      </c>
      <c r="V33" s="661">
        <f t="shared" si="7"/>
        <v>8276</v>
      </c>
      <c r="X33" s="361"/>
      <c r="Y33" s="505"/>
      <c r="Z33" s="506"/>
      <c r="AA33" s="506"/>
      <c r="AB33" s="506"/>
      <c r="AC33" s="506"/>
      <c r="AD33" s="506"/>
      <c r="AE33" s="506"/>
      <c r="AF33" s="506"/>
      <c r="AG33" s="506"/>
      <c r="AH33" s="506"/>
      <c r="AI33" s="506"/>
      <c r="AJ33" s="506"/>
      <c r="AK33" s="506"/>
      <c r="AL33" s="506"/>
      <c r="AM33" s="506"/>
      <c r="AN33" s="506"/>
      <c r="AO33" s="506"/>
      <c r="AP33" s="506"/>
      <c r="AQ33" s="506"/>
      <c r="AR33" s="486"/>
      <c r="AS33" s="505"/>
      <c r="AT33" s="486"/>
      <c r="AU33" s="486"/>
      <c r="AV33" s="486"/>
      <c r="AW33" s="486"/>
      <c r="AX33" s="486"/>
      <c r="AY33" s="486"/>
      <c r="AZ33" s="486"/>
      <c r="BA33" s="486"/>
      <c r="BB33" s="486"/>
      <c r="BC33" s="486"/>
      <c r="BD33" s="486"/>
      <c r="BE33" s="486"/>
      <c r="BF33" s="486"/>
      <c r="BG33" s="486"/>
      <c r="BH33" s="486"/>
      <c r="BI33" s="486"/>
      <c r="BJ33" s="486"/>
      <c r="BK33" s="486"/>
    </row>
    <row r="34" spans="1:63" s="2" customFormat="1" ht="18" customHeight="1" x14ac:dyDescent="0.35">
      <c r="A34" s="390"/>
      <c r="B34" s="361" t="s">
        <v>77</v>
      </c>
      <c r="C34" s="659">
        <v>1580</v>
      </c>
      <c r="D34" s="660">
        <v>3591</v>
      </c>
      <c r="E34" s="660">
        <v>1889</v>
      </c>
      <c r="F34" s="660">
        <v>2954</v>
      </c>
      <c r="G34" s="660">
        <v>2575</v>
      </c>
      <c r="H34" s="660">
        <v>3235</v>
      </c>
      <c r="I34" s="660">
        <v>4266</v>
      </c>
      <c r="J34" s="660">
        <v>4534</v>
      </c>
      <c r="K34" s="660">
        <v>3601</v>
      </c>
      <c r="L34" s="660">
        <v>4341</v>
      </c>
      <c r="M34" s="660">
        <v>2534</v>
      </c>
      <c r="N34" s="660">
        <v>4149</v>
      </c>
      <c r="O34" s="660">
        <v>3225</v>
      </c>
      <c r="P34" s="660">
        <v>3047</v>
      </c>
      <c r="Q34" s="660">
        <v>1894</v>
      </c>
      <c r="R34" s="660">
        <v>1589</v>
      </c>
      <c r="S34" s="660">
        <v>1432</v>
      </c>
      <c r="T34" s="660">
        <v>3112</v>
      </c>
      <c r="U34" s="659">
        <f t="shared" si="7"/>
        <v>22996</v>
      </c>
      <c r="V34" s="661">
        <f t="shared" si="7"/>
        <v>30552</v>
      </c>
      <c r="X34" s="361"/>
      <c r="Y34" s="505"/>
      <c r="Z34" s="506"/>
      <c r="AA34" s="506"/>
      <c r="AB34" s="506"/>
      <c r="AC34" s="506"/>
      <c r="AD34" s="506"/>
      <c r="AE34" s="506"/>
      <c r="AF34" s="506"/>
      <c r="AG34" s="506"/>
      <c r="AH34" s="506"/>
      <c r="AI34" s="506"/>
      <c r="AJ34" s="506"/>
      <c r="AK34" s="506"/>
      <c r="AL34" s="506"/>
      <c r="AM34" s="506"/>
      <c r="AN34" s="506"/>
      <c r="AO34" s="506"/>
      <c r="AP34" s="506"/>
      <c r="AQ34" s="506"/>
      <c r="AR34" s="486"/>
      <c r="AS34" s="505"/>
      <c r="AT34" s="486"/>
      <c r="AU34" s="486"/>
      <c r="AV34" s="486"/>
      <c r="AW34" s="486"/>
      <c r="AX34" s="486"/>
      <c r="AY34" s="486"/>
      <c r="AZ34" s="486"/>
      <c r="BA34" s="486"/>
      <c r="BB34" s="486"/>
      <c r="BC34" s="486"/>
      <c r="BD34" s="486"/>
      <c r="BE34" s="486"/>
      <c r="BF34" s="486"/>
      <c r="BG34" s="486"/>
      <c r="BH34" s="486"/>
      <c r="BI34" s="486"/>
      <c r="BJ34" s="486"/>
      <c r="BK34" s="486"/>
    </row>
    <row r="35" spans="1:63" s="2" customFormat="1" ht="18" customHeight="1" x14ac:dyDescent="0.35">
      <c r="A35" s="390"/>
      <c r="B35" s="361" t="s">
        <v>78</v>
      </c>
      <c r="C35" s="659">
        <v>635</v>
      </c>
      <c r="D35" s="660">
        <v>1504</v>
      </c>
      <c r="E35" s="660">
        <v>553</v>
      </c>
      <c r="F35" s="660">
        <v>1411</v>
      </c>
      <c r="G35" s="660">
        <v>806</v>
      </c>
      <c r="H35" s="660">
        <v>1267</v>
      </c>
      <c r="I35" s="660">
        <v>1081</v>
      </c>
      <c r="J35" s="660">
        <v>1347</v>
      </c>
      <c r="K35" s="660">
        <v>787</v>
      </c>
      <c r="L35" s="660">
        <v>1287</v>
      </c>
      <c r="M35" s="660">
        <v>862</v>
      </c>
      <c r="N35" s="660">
        <v>1175</v>
      </c>
      <c r="O35" s="660">
        <v>434</v>
      </c>
      <c r="P35" s="660">
        <v>973</v>
      </c>
      <c r="Q35" s="660">
        <v>0</v>
      </c>
      <c r="R35" s="660">
        <v>0</v>
      </c>
      <c r="S35" s="660">
        <v>721</v>
      </c>
      <c r="T35" s="660">
        <v>1578</v>
      </c>
      <c r="U35" s="659">
        <f t="shared" si="7"/>
        <v>5879</v>
      </c>
      <c r="V35" s="661">
        <f t="shared" si="7"/>
        <v>10542</v>
      </c>
      <c r="X35" s="361"/>
      <c r="Y35" s="505"/>
      <c r="Z35" s="506"/>
      <c r="AA35" s="506"/>
      <c r="AB35" s="506"/>
      <c r="AC35" s="506"/>
      <c r="AD35" s="506"/>
      <c r="AE35" s="506"/>
      <c r="AF35" s="506"/>
      <c r="AG35" s="506"/>
      <c r="AH35" s="506"/>
      <c r="AI35" s="506"/>
      <c r="AJ35" s="506"/>
      <c r="AK35" s="506"/>
      <c r="AL35" s="506"/>
      <c r="AM35" s="506"/>
      <c r="AN35" s="506"/>
      <c r="AO35" s="506"/>
      <c r="AP35" s="506"/>
      <c r="AQ35" s="506"/>
      <c r="AR35" s="486"/>
      <c r="AS35" s="505"/>
      <c r="AT35" s="486"/>
      <c r="AU35" s="486"/>
      <c r="AV35" s="486"/>
      <c r="AW35" s="486"/>
      <c r="AX35" s="486"/>
      <c r="AY35" s="486"/>
      <c r="AZ35" s="486"/>
      <c r="BA35" s="486"/>
      <c r="BB35" s="486"/>
      <c r="BC35" s="486"/>
      <c r="BD35" s="486"/>
      <c r="BE35" s="486"/>
      <c r="BF35" s="486"/>
      <c r="BG35" s="486"/>
      <c r="BH35" s="486"/>
      <c r="BI35" s="486"/>
      <c r="BJ35" s="486"/>
      <c r="BK35" s="486"/>
    </row>
    <row r="36" spans="1:63" s="2" customFormat="1" ht="18" customHeight="1" x14ac:dyDescent="0.35">
      <c r="A36" s="390"/>
      <c r="B36" s="361" t="s">
        <v>79</v>
      </c>
      <c r="C36" s="659">
        <v>845</v>
      </c>
      <c r="D36" s="660">
        <v>1890</v>
      </c>
      <c r="E36" s="660">
        <v>941</v>
      </c>
      <c r="F36" s="660">
        <v>1604</v>
      </c>
      <c r="G36" s="660">
        <v>1271</v>
      </c>
      <c r="H36" s="660">
        <v>1682</v>
      </c>
      <c r="I36" s="660">
        <v>2174</v>
      </c>
      <c r="J36" s="660">
        <v>2335</v>
      </c>
      <c r="K36" s="660">
        <v>1777</v>
      </c>
      <c r="L36" s="660">
        <v>1961</v>
      </c>
      <c r="M36" s="660">
        <v>1389</v>
      </c>
      <c r="N36" s="660">
        <v>2099</v>
      </c>
      <c r="O36" s="660">
        <v>1375</v>
      </c>
      <c r="P36" s="660">
        <v>1400</v>
      </c>
      <c r="Q36" s="660">
        <v>680</v>
      </c>
      <c r="R36" s="660">
        <v>1715</v>
      </c>
      <c r="S36" s="660">
        <v>1640</v>
      </c>
      <c r="T36" s="660">
        <v>3959</v>
      </c>
      <c r="U36" s="659">
        <f t="shared" si="7"/>
        <v>12092</v>
      </c>
      <c r="V36" s="661">
        <f t="shared" si="7"/>
        <v>18645</v>
      </c>
      <c r="X36" s="361"/>
      <c r="Y36" s="505"/>
      <c r="Z36" s="506"/>
      <c r="AA36" s="506"/>
      <c r="AB36" s="506"/>
      <c r="AC36" s="506"/>
      <c r="AD36" s="506"/>
      <c r="AE36" s="506"/>
      <c r="AF36" s="506"/>
      <c r="AG36" s="506"/>
      <c r="AH36" s="506"/>
      <c r="AI36" s="506"/>
      <c r="AJ36" s="506"/>
      <c r="AK36" s="506"/>
      <c r="AL36" s="506"/>
      <c r="AM36" s="506"/>
      <c r="AN36" s="506"/>
      <c r="AO36" s="506"/>
      <c r="AP36" s="506"/>
      <c r="AQ36" s="506"/>
      <c r="AR36" s="486"/>
      <c r="AS36" s="505"/>
      <c r="AT36" s="486"/>
      <c r="AU36" s="486"/>
      <c r="AV36" s="486"/>
      <c r="AW36" s="486"/>
      <c r="AX36" s="486"/>
      <c r="AY36" s="486"/>
      <c r="AZ36" s="486"/>
      <c r="BA36" s="486"/>
      <c r="BB36" s="486"/>
      <c r="BC36" s="486"/>
      <c r="BD36" s="486"/>
      <c r="BE36" s="486"/>
      <c r="BF36" s="486"/>
      <c r="BG36" s="486"/>
      <c r="BH36" s="486"/>
      <c r="BI36" s="486"/>
      <c r="BJ36" s="486"/>
      <c r="BK36" s="486"/>
    </row>
    <row r="37" spans="1:63" s="2" customFormat="1" ht="18" customHeight="1" x14ac:dyDescent="0.35">
      <c r="A37" s="390"/>
      <c r="B37" s="361" t="s">
        <v>80</v>
      </c>
      <c r="C37" s="659">
        <v>408</v>
      </c>
      <c r="D37" s="660">
        <v>942</v>
      </c>
      <c r="E37" s="660">
        <v>411</v>
      </c>
      <c r="F37" s="660">
        <v>751</v>
      </c>
      <c r="G37" s="660">
        <v>559</v>
      </c>
      <c r="H37" s="660">
        <v>694</v>
      </c>
      <c r="I37" s="660">
        <v>1032</v>
      </c>
      <c r="J37" s="660">
        <v>915</v>
      </c>
      <c r="K37" s="660">
        <v>722</v>
      </c>
      <c r="L37" s="660">
        <v>723</v>
      </c>
      <c r="M37" s="660">
        <v>521</v>
      </c>
      <c r="N37" s="660">
        <v>1126</v>
      </c>
      <c r="O37" s="660">
        <v>934</v>
      </c>
      <c r="P37" s="660">
        <v>907</v>
      </c>
      <c r="Q37" s="660">
        <v>405</v>
      </c>
      <c r="R37" s="660">
        <v>802</v>
      </c>
      <c r="S37" s="660">
        <v>0</v>
      </c>
      <c r="T37" s="660">
        <v>0</v>
      </c>
      <c r="U37" s="659">
        <f t="shared" si="7"/>
        <v>4992</v>
      </c>
      <c r="V37" s="661">
        <f t="shared" si="7"/>
        <v>6860</v>
      </c>
      <c r="X37" s="361"/>
      <c r="Y37" s="505"/>
      <c r="Z37" s="506"/>
      <c r="AA37" s="506"/>
      <c r="AB37" s="506"/>
      <c r="AC37" s="506"/>
      <c r="AD37" s="506"/>
      <c r="AE37" s="506"/>
      <c r="AF37" s="506"/>
      <c r="AG37" s="506"/>
      <c r="AH37" s="506"/>
      <c r="AI37" s="506"/>
      <c r="AJ37" s="506"/>
      <c r="AK37" s="506"/>
      <c r="AL37" s="506"/>
      <c r="AM37" s="506"/>
      <c r="AN37" s="506"/>
      <c r="AO37" s="506"/>
      <c r="AP37" s="506"/>
      <c r="AQ37" s="506"/>
      <c r="AR37" s="486"/>
      <c r="AS37" s="505"/>
      <c r="AT37" s="486"/>
      <c r="AU37" s="486"/>
      <c r="AV37" s="486"/>
      <c r="AW37" s="486"/>
      <c r="AX37" s="486"/>
      <c r="AY37" s="486"/>
      <c r="AZ37" s="486"/>
      <c r="BA37" s="486"/>
      <c r="BB37" s="486"/>
      <c r="BC37" s="486"/>
      <c r="BD37" s="486"/>
      <c r="BE37" s="486"/>
      <c r="BF37" s="486"/>
      <c r="BG37" s="486"/>
      <c r="BH37" s="486"/>
      <c r="BI37" s="486"/>
      <c r="BJ37" s="486"/>
      <c r="BK37" s="486"/>
    </row>
    <row r="38" spans="1:63" s="2" customFormat="1" ht="18" customHeight="1" x14ac:dyDescent="0.35">
      <c r="A38" s="390"/>
      <c r="B38" s="361" t="s">
        <v>81</v>
      </c>
      <c r="C38" s="659">
        <v>307</v>
      </c>
      <c r="D38" s="660">
        <v>954</v>
      </c>
      <c r="E38" s="660">
        <v>271</v>
      </c>
      <c r="F38" s="660">
        <v>661</v>
      </c>
      <c r="G38" s="660">
        <v>298</v>
      </c>
      <c r="H38" s="660">
        <v>437</v>
      </c>
      <c r="I38" s="660">
        <v>359</v>
      </c>
      <c r="J38" s="660">
        <v>536</v>
      </c>
      <c r="K38" s="660">
        <v>240</v>
      </c>
      <c r="L38" s="660">
        <v>549</v>
      </c>
      <c r="M38" s="660">
        <v>451</v>
      </c>
      <c r="N38" s="660">
        <v>755</v>
      </c>
      <c r="O38" s="660">
        <v>131</v>
      </c>
      <c r="P38" s="660">
        <v>274</v>
      </c>
      <c r="Q38" s="660">
        <v>190</v>
      </c>
      <c r="R38" s="660">
        <v>540</v>
      </c>
      <c r="S38" s="660">
        <v>0</v>
      </c>
      <c r="T38" s="660">
        <v>0</v>
      </c>
      <c r="U38" s="659">
        <f t="shared" si="7"/>
        <v>2247</v>
      </c>
      <c r="V38" s="661">
        <f t="shared" si="7"/>
        <v>4706</v>
      </c>
      <c r="X38" s="361"/>
      <c r="Y38" s="505"/>
      <c r="Z38" s="506"/>
      <c r="AA38" s="506"/>
      <c r="AB38" s="506"/>
      <c r="AC38" s="506"/>
      <c r="AD38" s="506"/>
      <c r="AE38" s="506"/>
      <c r="AF38" s="506"/>
      <c r="AG38" s="506"/>
      <c r="AH38" s="506"/>
      <c r="AI38" s="506"/>
      <c r="AJ38" s="506"/>
      <c r="AK38" s="506"/>
      <c r="AL38" s="506"/>
      <c r="AM38" s="506"/>
      <c r="AN38" s="506"/>
      <c r="AO38" s="506"/>
      <c r="AP38" s="506"/>
      <c r="AQ38" s="506"/>
      <c r="AR38" s="486"/>
      <c r="AS38" s="505"/>
      <c r="AT38" s="486"/>
      <c r="AU38" s="486"/>
      <c r="AV38" s="486"/>
      <c r="AW38" s="486"/>
      <c r="AX38" s="486"/>
      <c r="AY38" s="486"/>
      <c r="AZ38" s="486"/>
      <c r="BA38" s="486"/>
      <c r="BB38" s="486"/>
      <c r="BC38" s="486"/>
      <c r="BD38" s="486"/>
      <c r="BE38" s="486"/>
      <c r="BF38" s="486"/>
      <c r="BG38" s="486"/>
      <c r="BH38" s="486"/>
      <c r="BI38" s="486"/>
      <c r="BJ38" s="486"/>
      <c r="BK38" s="486"/>
    </row>
    <row r="39" spans="1:63" s="2" customFormat="1" ht="42" customHeight="1" x14ac:dyDescent="0.35">
      <c r="A39" s="743" t="s">
        <v>279</v>
      </c>
      <c r="B39" s="725"/>
      <c r="C39" s="617">
        <v>2465</v>
      </c>
      <c r="D39" s="617">
        <v>911</v>
      </c>
      <c r="E39" s="617">
        <v>544</v>
      </c>
      <c r="F39" s="617">
        <v>209</v>
      </c>
      <c r="G39" s="617">
        <v>217</v>
      </c>
      <c r="H39" s="617">
        <v>87</v>
      </c>
      <c r="I39" s="617">
        <v>116</v>
      </c>
      <c r="J39" s="617">
        <v>116</v>
      </c>
      <c r="K39" s="617">
        <v>37</v>
      </c>
      <c r="L39" s="617">
        <v>46</v>
      </c>
      <c r="M39" s="617">
        <v>0</v>
      </c>
      <c r="N39" s="617">
        <v>0</v>
      </c>
      <c r="O39" s="617">
        <v>0</v>
      </c>
      <c r="P39" s="617">
        <v>0</v>
      </c>
      <c r="Q39" s="617">
        <v>0</v>
      </c>
      <c r="R39" s="617">
        <v>0</v>
      </c>
      <c r="S39" s="617">
        <v>0</v>
      </c>
      <c r="T39" s="617">
        <v>0</v>
      </c>
      <c r="U39" s="617">
        <f t="shared" si="7"/>
        <v>3379</v>
      </c>
      <c r="V39" s="664">
        <f t="shared" si="7"/>
        <v>1369</v>
      </c>
      <c r="X39" s="361"/>
      <c r="Y39" s="505"/>
      <c r="Z39" s="506"/>
      <c r="AA39" s="506"/>
      <c r="AB39" s="506"/>
      <c r="AC39" s="506"/>
      <c r="AD39" s="506"/>
      <c r="AE39" s="506"/>
      <c r="AF39" s="506"/>
      <c r="AG39" s="506"/>
      <c r="AH39" s="506"/>
      <c r="AI39" s="506"/>
      <c r="AJ39" s="506"/>
      <c r="AK39" s="506"/>
      <c r="AL39" s="506"/>
      <c r="AM39" s="506"/>
      <c r="AN39" s="506"/>
      <c r="AO39" s="506"/>
      <c r="AP39" s="506"/>
      <c r="AQ39" s="506"/>
      <c r="AR39" s="519"/>
      <c r="AS39" s="505"/>
      <c r="AT39" s="519"/>
      <c r="AU39" s="519"/>
      <c r="AV39" s="519"/>
      <c r="AW39" s="519"/>
      <c r="AX39" s="519"/>
      <c r="AY39" s="519"/>
      <c r="AZ39" s="519"/>
      <c r="BA39" s="519"/>
      <c r="BB39" s="519"/>
      <c r="BC39" s="519"/>
      <c r="BD39" s="519"/>
      <c r="BE39" s="519"/>
      <c r="BF39" s="519"/>
      <c r="BG39" s="519"/>
      <c r="BH39" s="519"/>
      <c r="BI39" s="519"/>
      <c r="BJ39" s="519"/>
      <c r="BK39" s="519"/>
    </row>
    <row r="40" spans="1:63" s="2" customFormat="1" ht="33" customHeight="1" x14ac:dyDescent="0.35">
      <c r="A40" s="744" t="s">
        <v>296</v>
      </c>
      <c r="B40" s="745"/>
      <c r="C40" s="662">
        <f t="shared" ref="C40:V40" si="9">C41+C43+C51+C56+C62+C66</f>
        <v>17906</v>
      </c>
      <c r="D40" s="662">
        <f t="shared" si="9"/>
        <v>35544</v>
      </c>
      <c r="E40" s="662">
        <f t="shared" si="9"/>
        <v>18330</v>
      </c>
      <c r="F40" s="662">
        <f t="shared" si="9"/>
        <v>31832</v>
      </c>
      <c r="G40" s="662">
        <f t="shared" si="9"/>
        <v>22444</v>
      </c>
      <c r="H40" s="662">
        <f t="shared" si="9"/>
        <v>32907</v>
      </c>
      <c r="I40" s="662">
        <f t="shared" si="9"/>
        <v>33436</v>
      </c>
      <c r="J40" s="662">
        <f t="shared" si="9"/>
        <v>40243</v>
      </c>
      <c r="K40" s="662">
        <f t="shared" si="9"/>
        <v>21502</v>
      </c>
      <c r="L40" s="662">
        <f t="shared" si="9"/>
        <v>29083</v>
      </c>
      <c r="M40" s="662">
        <f t="shared" si="9"/>
        <v>18257</v>
      </c>
      <c r="N40" s="662">
        <f t="shared" si="9"/>
        <v>25059</v>
      </c>
      <c r="O40" s="662">
        <f t="shared" si="9"/>
        <v>20590</v>
      </c>
      <c r="P40" s="662">
        <f t="shared" si="9"/>
        <v>24309</v>
      </c>
      <c r="Q40" s="662">
        <f t="shared" si="9"/>
        <v>11764</v>
      </c>
      <c r="R40" s="662">
        <f t="shared" si="9"/>
        <v>14626</v>
      </c>
      <c r="S40" s="662">
        <f t="shared" si="9"/>
        <v>13941</v>
      </c>
      <c r="T40" s="662">
        <f t="shared" si="9"/>
        <v>21413</v>
      </c>
      <c r="U40" s="662">
        <f t="shared" si="9"/>
        <v>178170</v>
      </c>
      <c r="V40" s="663">
        <f t="shared" si="9"/>
        <v>255016</v>
      </c>
      <c r="X40" s="363"/>
      <c r="Y40" s="505"/>
      <c r="Z40" s="506"/>
      <c r="AA40" s="506"/>
      <c r="AB40" s="506"/>
      <c r="AC40" s="506"/>
      <c r="AD40" s="506"/>
      <c r="AE40" s="506"/>
      <c r="AF40" s="506"/>
      <c r="AG40" s="506"/>
      <c r="AH40" s="506"/>
      <c r="AI40" s="506"/>
      <c r="AJ40" s="506"/>
      <c r="AK40" s="506"/>
      <c r="AL40" s="506"/>
      <c r="AM40" s="506"/>
      <c r="AN40" s="506"/>
      <c r="AO40" s="506"/>
      <c r="AP40" s="506"/>
      <c r="AQ40" s="506"/>
      <c r="AR40" s="486"/>
      <c r="AS40" s="505"/>
      <c r="AT40" s="486"/>
      <c r="AU40" s="486"/>
      <c r="AV40" s="486"/>
      <c r="AW40" s="486"/>
      <c r="AX40" s="486"/>
      <c r="AY40" s="486"/>
      <c r="AZ40" s="486"/>
      <c r="BA40" s="486"/>
      <c r="BB40" s="486"/>
      <c r="BC40" s="486"/>
      <c r="BD40" s="486"/>
      <c r="BE40" s="486"/>
      <c r="BF40" s="486"/>
      <c r="BG40" s="486"/>
      <c r="BH40" s="486"/>
      <c r="BI40" s="486"/>
      <c r="BJ40" s="486"/>
      <c r="BK40" s="486"/>
    </row>
    <row r="41" spans="1:63" s="2" customFormat="1" ht="24" customHeight="1" x14ac:dyDescent="0.35">
      <c r="A41" s="239" t="s">
        <v>82</v>
      </c>
      <c r="B41" s="391"/>
      <c r="C41" s="617">
        <f>C42</f>
        <v>2877</v>
      </c>
      <c r="D41" s="617">
        <f t="shared" ref="D41:T41" si="10">D42</f>
        <v>5325</v>
      </c>
      <c r="E41" s="617">
        <f t="shared" si="10"/>
        <v>3112</v>
      </c>
      <c r="F41" s="617">
        <f t="shared" si="10"/>
        <v>4477</v>
      </c>
      <c r="G41" s="617">
        <f t="shared" si="10"/>
        <v>4196</v>
      </c>
      <c r="H41" s="617">
        <f t="shared" si="10"/>
        <v>4952</v>
      </c>
      <c r="I41" s="617">
        <f t="shared" si="10"/>
        <v>5629</v>
      </c>
      <c r="J41" s="617">
        <f t="shared" si="10"/>
        <v>5261</v>
      </c>
      <c r="K41" s="617">
        <f t="shared" si="10"/>
        <v>4279</v>
      </c>
      <c r="L41" s="617">
        <f t="shared" si="10"/>
        <v>4698</v>
      </c>
      <c r="M41" s="617">
        <f t="shared" si="10"/>
        <v>3057</v>
      </c>
      <c r="N41" s="617">
        <f t="shared" si="10"/>
        <v>3151</v>
      </c>
      <c r="O41" s="617">
        <f t="shared" si="10"/>
        <v>3304</v>
      </c>
      <c r="P41" s="617">
        <f t="shared" si="10"/>
        <v>2573</v>
      </c>
      <c r="Q41" s="617">
        <f t="shared" si="10"/>
        <v>2451</v>
      </c>
      <c r="R41" s="617">
        <f t="shared" si="10"/>
        <v>2683</v>
      </c>
      <c r="S41" s="617">
        <f t="shared" si="10"/>
        <v>5685</v>
      </c>
      <c r="T41" s="617">
        <f t="shared" si="10"/>
        <v>5742</v>
      </c>
      <c r="U41" s="617">
        <f t="shared" si="7"/>
        <v>34590</v>
      </c>
      <c r="V41" s="664">
        <f t="shared" si="7"/>
        <v>38862</v>
      </c>
      <c r="X41" s="367"/>
      <c r="Y41" s="507"/>
      <c r="Z41" s="506"/>
      <c r="AA41" s="506"/>
      <c r="AB41" s="506"/>
      <c r="AC41" s="506"/>
      <c r="AD41" s="506"/>
      <c r="AE41" s="506"/>
      <c r="AF41" s="506"/>
      <c r="AG41" s="506"/>
      <c r="AH41" s="506"/>
      <c r="AI41" s="506"/>
      <c r="AJ41" s="506"/>
      <c r="AK41" s="506"/>
      <c r="AL41" s="506"/>
      <c r="AM41" s="506"/>
      <c r="AN41" s="506"/>
      <c r="AO41" s="506"/>
      <c r="AP41" s="506"/>
      <c r="AQ41" s="506"/>
      <c r="AR41" s="486"/>
      <c r="AS41" s="505"/>
      <c r="AT41" s="486"/>
      <c r="AU41" s="486"/>
      <c r="AV41" s="486"/>
      <c r="AW41" s="486"/>
      <c r="AX41" s="486"/>
      <c r="AY41" s="486"/>
      <c r="AZ41" s="486"/>
      <c r="BA41" s="486"/>
      <c r="BB41" s="486"/>
      <c r="BC41" s="486"/>
      <c r="BD41" s="486"/>
      <c r="BE41" s="486"/>
      <c r="BF41" s="486"/>
      <c r="BG41" s="486"/>
      <c r="BH41" s="486"/>
      <c r="BI41" s="486"/>
      <c r="BJ41" s="486"/>
      <c r="BK41" s="486"/>
    </row>
    <row r="42" spans="1:63" s="2" customFormat="1" ht="18" customHeight="1" x14ac:dyDescent="0.35">
      <c r="A42" s="390"/>
      <c r="B42" s="361" t="s">
        <v>83</v>
      </c>
      <c r="C42" s="659">
        <v>2877</v>
      </c>
      <c r="D42" s="660">
        <v>5325</v>
      </c>
      <c r="E42" s="660">
        <v>3112</v>
      </c>
      <c r="F42" s="660">
        <v>4477</v>
      </c>
      <c r="G42" s="660">
        <v>4196</v>
      </c>
      <c r="H42" s="660">
        <v>4952</v>
      </c>
      <c r="I42" s="660">
        <v>5629</v>
      </c>
      <c r="J42" s="660">
        <v>5261</v>
      </c>
      <c r="K42" s="660">
        <v>4279</v>
      </c>
      <c r="L42" s="660">
        <v>4698</v>
      </c>
      <c r="M42" s="660">
        <v>3057</v>
      </c>
      <c r="N42" s="660">
        <v>3151</v>
      </c>
      <c r="O42" s="660">
        <v>3304</v>
      </c>
      <c r="P42" s="660">
        <v>2573</v>
      </c>
      <c r="Q42" s="660">
        <v>2451</v>
      </c>
      <c r="R42" s="660">
        <v>2683</v>
      </c>
      <c r="S42" s="660">
        <v>5685</v>
      </c>
      <c r="T42" s="660">
        <v>5742</v>
      </c>
      <c r="U42" s="659">
        <f t="shared" si="7"/>
        <v>34590</v>
      </c>
      <c r="V42" s="661">
        <f t="shared" si="7"/>
        <v>38862</v>
      </c>
      <c r="X42" s="361"/>
      <c r="Y42" s="505"/>
      <c r="Z42" s="506"/>
      <c r="AA42" s="506"/>
      <c r="AB42" s="506"/>
      <c r="AC42" s="506"/>
      <c r="AD42" s="506"/>
      <c r="AE42" s="506"/>
      <c r="AF42" s="506"/>
      <c r="AG42" s="506"/>
      <c r="AH42" s="506"/>
      <c r="AI42" s="506"/>
      <c r="AJ42" s="506"/>
      <c r="AK42" s="506"/>
      <c r="AL42" s="506"/>
      <c r="AM42" s="506"/>
      <c r="AN42" s="506"/>
      <c r="AO42" s="506"/>
      <c r="AP42" s="506"/>
      <c r="AQ42" s="506"/>
      <c r="AR42" s="486"/>
      <c r="AS42" s="505"/>
      <c r="AT42" s="486"/>
      <c r="AU42" s="486"/>
      <c r="AV42" s="486"/>
      <c r="AW42" s="486"/>
      <c r="AX42" s="486"/>
      <c r="AY42" s="486"/>
      <c r="AZ42" s="486"/>
      <c r="BA42" s="486"/>
      <c r="BB42" s="486"/>
      <c r="BC42" s="486"/>
      <c r="BD42" s="486"/>
      <c r="BE42" s="486"/>
      <c r="BF42" s="486"/>
      <c r="BG42" s="486"/>
      <c r="BH42" s="486"/>
      <c r="BI42" s="486"/>
      <c r="BJ42" s="486"/>
      <c r="BK42" s="486"/>
    </row>
    <row r="43" spans="1:63" s="2" customFormat="1" ht="24" customHeight="1" x14ac:dyDescent="0.35">
      <c r="A43" s="239" t="s">
        <v>84</v>
      </c>
      <c r="B43" s="391"/>
      <c r="C43" s="617">
        <f>SUM(C44:C50)</f>
        <v>5474</v>
      </c>
      <c r="D43" s="617">
        <f t="shared" ref="D43:T43" si="11">SUM(D44:D50)</f>
        <v>11110</v>
      </c>
      <c r="E43" s="617">
        <f t="shared" si="11"/>
        <v>5272</v>
      </c>
      <c r="F43" s="617">
        <f t="shared" si="11"/>
        <v>9650</v>
      </c>
      <c r="G43" s="617">
        <f t="shared" si="11"/>
        <v>6675</v>
      </c>
      <c r="H43" s="617">
        <f t="shared" si="11"/>
        <v>10260</v>
      </c>
      <c r="I43" s="617">
        <f t="shared" si="11"/>
        <v>10933</v>
      </c>
      <c r="J43" s="617">
        <f t="shared" si="11"/>
        <v>14057</v>
      </c>
      <c r="K43" s="617">
        <f t="shared" si="11"/>
        <v>6424</v>
      </c>
      <c r="L43" s="617">
        <f t="shared" si="11"/>
        <v>10102</v>
      </c>
      <c r="M43" s="617">
        <f t="shared" si="11"/>
        <v>6490</v>
      </c>
      <c r="N43" s="617">
        <f t="shared" si="11"/>
        <v>9586</v>
      </c>
      <c r="O43" s="617">
        <f t="shared" si="11"/>
        <v>7899</v>
      </c>
      <c r="P43" s="617">
        <f t="shared" si="11"/>
        <v>9620</v>
      </c>
      <c r="Q43" s="617">
        <f t="shared" si="11"/>
        <v>3708</v>
      </c>
      <c r="R43" s="617">
        <f t="shared" si="11"/>
        <v>6463</v>
      </c>
      <c r="S43" s="617">
        <f t="shared" si="11"/>
        <v>3823</v>
      </c>
      <c r="T43" s="617">
        <f t="shared" si="11"/>
        <v>8114</v>
      </c>
      <c r="U43" s="617">
        <f t="shared" si="7"/>
        <v>56698</v>
      </c>
      <c r="V43" s="664">
        <f t="shared" si="7"/>
        <v>88962</v>
      </c>
      <c r="X43" s="367"/>
      <c r="Y43" s="505"/>
      <c r="Z43" s="506"/>
      <c r="AA43" s="506"/>
      <c r="AB43" s="506"/>
      <c r="AC43" s="506"/>
      <c r="AD43" s="506"/>
      <c r="AE43" s="506"/>
      <c r="AF43" s="506"/>
      <c r="AG43" s="506"/>
      <c r="AH43" s="506"/>
      <c r="AI43" s="506"/>
      <c r="AJ43" s="506"/>
      <c r="AK43" s="506"/>
      <c r="AL43" s="506"/>
      <c r="AM43" s="506"/>
      <c r="AN43" s="506"/>
      <c r="AO43" s="506"/>
      <c r="AP43" s="506"/>
      <c r="AQ43" s="506"/>
      <c r="AR43" s="486"/>
      <c r="AS43" s="505"/>
      <c r="AT43" s="486"/>
      <c r="AU43" s="486"/>
      <c r="AV43" s="486"/>
      <c r="AW43" s="486"/>
      <c r="AX43" s="486"/>
      <c r="AY43" s="486"/>
      <c r="AZ43" s="486"/>
      <c r="BA43" s="486"/>
      <c r="BB43" s="486"/>
      <c r="BC43" s="486"/>
      <c r="BD43" s="486"/>
      <c r="BE43" s="486"/>
      <c r="BF43" s="486"/>
      <c r="BG43" s="486"/>
      <c r="BH43" s="486"/>
      <c r="BI43" s="486"/>
      <c r="BJ43" s="486"/>
      <c r="BK43" s="486"/>
    </row>
    <row r="44" spans="1:63" s="2" customFormat="1" ht="18" customHeight="1" x14ac:dyDescent="0.35">
      <c r="A44" s="390"/>
      <c r="B44" s="361" t="s">
        <v>85</v>
      </c>
      <c r="C44" s="659">
        <v>459</v>
      </c>
      <c r="D44" s="660">
        <v>1021</v>
      </c>
      <c r="E44" s="660">
        <v>389</v>
      </c>
      <c r="F44" s="660">
        <v>769</v>
      </c>
      <c r="G44" s="660">
        <v>465</v>
      </c>
      <c r="H44" s="660">
        <v>655</v>
      </c>
      <c r="I44" s="660">
        <v>725</v>
      </c>
      <c r="J44" s="660">
        <v>833</v>
      </c>
      <c r="K44" s="660">
        <v>372</v>
      </c>
      <c r="L44" s="660">
        <v>933</v>
      </c>
      <c r="M44" s="660">
        <v>534</v>
      </c>
      <c r="N44" s="660">
        <v>763</v>
      </c>
      <c r="O44" s="660">
        <v>371</v>
      </c>
      <c r="P44" s="660">
        <v>355</v>
      </c>
      <c r="Q44" s="660">
        <v>697</v>
      </c>
      <c r="R44" s="660">
        <v>853</v>
      </c>
      <c r="S44" s="660">
        <v>709</v>
      </c>
      <c r="T44" s="660">
        <v>386</v>
      </c>
      <c r="U44" s="659">
        <f t="shared" si="7"/>
        <v>4721</v>
      </c>
      <c r="V44" s="661">
        <f t="shared" si="7"/>
        <v>6568</v>
      </c>
      <c r="X44" s="361"/>
      <c r="Y44" s="505"/>
      <c r="Z44" s="506"/>
      <c r="AA44" s="506"/>
      <c r="AB44" s="506"/>
      <c r="AC44" s="506"/>
      <c r="AD44" s="506"/>
      <c r="AE44" s="506"/>
      <c r="AF44" s="506"/>
      <c r="AG44" s="506"/>
      <c r="AH44" s="506"/>
      <c r="AI44" s="506"/>
      <c r="AJ44" s="506"/>
      <c r="AK44" s="506"/>
      <c r="AL44" s="506"/>
      <c r="AM44" s="506"/>
      <c r="AN44" s="506"/>
      <c r="AO44" s="506"/>
      <c r="AP44" s="506"/>
      <c r="AQ44" s="506"/>
      <c r="AR44" s="486"/>
      <c r="AS44" s="505"/>
      <c r="AT44" s="486"/>
      <c r="AU44" s="486"/>
      <c r="AV44" s="486"/>
      <c r="AW44" s="486"/>
      <c r="AX44" s="486"/>
      <c r="AY44" s="486"/>
      <c r="AZ44" s="486"/>
      <c r="BA44" s="486"/>
      <c r="BB44" s="486"/>
      <c r="BC44" s="486"/>
      <c r="BD44" s="486"/>
      <c r="BE44" s="486"/>
      <c r="BF44" s="486"/>
      <c r="BG44" s="486"/>
      <c r="BH44" s="486"/>
      <c r="BI44" s="486"/>
      <c r="BJ44" s="486"/>
      <c r="BK44" s="486"/>
    </row>
    <row r="45" spans="1:63" s="2" customFormat="1" ht="18" customHeight="1" x14ac:dyDescent="0.35">
      <c r="A45" s="390"/>
      <c r="B45" s="361" t="s">
        <v>86</v>
      </c>
      <c r="C45" s="659">
        <v>1700</v>
      </c>
      <c r="D45" s="660">
        <v>3243</v>
      </c>
      <c r="E45" s="660">
        <v>1601</v>
      </c>
      <c r="F45" s="660">
        <v>2905</v>
      </c>
      <c r="G45" s="660">
        <v>2003</v>
      </c>
      <c r="H45" s="660">
        <v>3042</v>
      </c>
      <c r="I45" s="660">
        <v>3581</v>
      </c>
      <c r="J45" s="660">
        <v>4509</v>
      </c>
      <c r="K45" s="660">
        <v>2766</v>
      </c>
      <c r="L45" s="660">
        <v>3154</v>
      </c>
      <c r="M45" s="660">
        <v>1403</v>
      </c>
      <c r="N45" s="660">
        <v>1929</v>
      </c>
      <c r="O45" s="660">
        <v>2565</v>
      </c>
      <c r="P45" s="660">
        <v>3096</v>
      </c>
      <c r="Q45" s="660">
        <v>1763</v>
      </c>
      <c r="R45" s="660">
        <v>1968</v>
      </c>
      <c r="S45" s="660">
        <v>1890</v>
      </c>
      <c r="T45" s="660">
        <v>2447</v>
      </c>
      <c r="U45" s="659">
        <f t="shared" si="7"/>
        <v>19272</v>
      </c>
      <c r="V45" s="661">
        <f t="shared" si="7"/>
        <v>26293</v>
      </c>
      <c r="X45" s="361"/>
      <c r="Y45" s="505"/>
      <c r="Z45" s="506"/>
      <c r="AA45" s="506"/>
      <c r="AB45" s="506"/>
      <c r="AC45" s="506"/>
      <c r="AD45" s="506"/>
      <c r="AE45" s="506"/>
      <c r="AF45" s="506"/>
      <c r="AG45" s="506"/>
      <c r="AH45" s="506"/>
      <c r="AI45" s="506"/>
      <c r="AJ45" s="506"/>
      <c r="AK45" s="506"/>
      <c r="AL45" s="506"/>
      <c r="AM45" s="506"/>
      <c r="AN45" s="506"/>
      <c r="AO45" s="506"/>
      <c r="AP45" s="506"/>
      <c r="AQ45" s="506"/>
      <c r="AR45" s="486"/>
      <c r="AS45" s="505"/>
      <c r="AT45" s="486"/>
      <c r="AU45" s="486"/>
      <c r="AV45" s="486"/>
      <c r="AW45" s="486"/>
      <c r="AX45" s="486"/>
      <c r="AY45" s="486"/>
      <c r="AZ45" s="486"/>
      <c r="BA45" s="486"/>
      <c r="BB45" s="486"/>
      <c r="BC45" s="486"/>
      <c r="BD45" s="486"/>
      <c r="BE45" s="486"/>
      <c r="BF45" s="486"/>
      <c r="BG45" s="486"/>
      <c r="BH45" s="486"/>
      <c r="BI45" s="486"/>
      <c r="BJ45" s="486"/>
      <c r="BK45" s="486"/>
    </row>
    <row r="46" spans="1:63" s="323" customFormat="1" ht="18" customHeight="1" x14ac:dyDescent="0.35">
      <c r="A46" s="393"/>
      <c r="B46" s="361" t="s">
        <v>87</v>
      </c>
      <c r="C46" s="659">
        <v>1067</v>
      </c>
      <c r="D46" s="660">
        <v>2151</v>
      </c>
      <c r="E46" s="660">
        <v>1050</v>
      </c>
      <c r="F46" s="660">
        <v>1931</v>
      </c>
      <c r="G46" s="660">
        <v>1342</v>
      </c>
      <c r="H46" s="660">
        <v>2085</v>
      </c>
      <c r="I46" s="660">
        <v>2066</v>
      </c>
      <c r="J46" s="660">
        <v>2581</v>
      </c>
      <c r="K46" s="660">
        <v>1115</v>
      </c>
      <c r="L46" s="660">
        <v>1933</v>
      </c>
      <c r="M46" s="660">
        <v>970</v>
      </c>
      <c r="N46" s="660">
        <v>1891</v>
      </c>
      <c r="O46" s="660">
        <v>1609</v>
      </c>
      <c r="P46" s="660">
        <v>1494</v>
      </c>
      <c r="Q46" s="660">
        <v>551</v>
      </c>
      <c r="R46" s="660">
        <v>1818</v>
      </c>
      <c r="S46" s="660">
        <v>186</v>
      </c>
      <c r="T46" s="660">
        <v>765</v>
      </c>
      <c r="U46" s="659">
        <f t="shared" si="7"/>
        <v>9956</v>
      </c>
      <c r="V46" s="661">
        <f t="shared" si="7"/>
        <v>16649</v>
      </c>
      <c r="X46" s="361"/>
      <c r="Y46" s="505"/>
      <c r="Z46" s="506"/>
      <c r="AA46" s="506"/>
      <c r="AB46" s="506"/>
      <c r="AC46" s="506"/>
      <c r="AD46" s="506"/>
      <c r="AE46" s="506"/>
      <c r="AF46" s="506"/>
      <c r="AG46" s="506"/>
      <c r="AH46" s="506"/>
      <c r="AI46" s="506"/>
      <c r="AJ46" s="506"/>
      <c r="AK46" s="506"/>
      <c r="AL46" s="506"/>
      <c r="AM46" s="506"/>
      <c r="AN46" s="506"/>
      <c r="AO46" s="506"/>
      <c r="AP46" s="506"/>
      <c r="AQ46" s="506"/>
      <c r="AR46" s="478"/>
      <c r="AS46" s="505"/>
      <c r="AT46" s="486"/>
      <c r="AU46" s="486"/>
      <c r="AV46" s="486"/>
      <c r="AW46" s="486"/>
      <c r="AX46" s="486"/>
      <c r="AY46" s="486"/>
      <c r="AZ46" s="486"/>
      <c r="BA46" s="486"/>
      <c r="BB46" s="486"/>
      <c r="BC46" s="486"/>
      <c r="BD46" s="486"/>
      <c r="BE46" s="486"/>
      <c r="BF46" s="486"/>
      <c r="BG46" s="486"/>
      <c r="BH46" s="486"/>
      <c r="BI46" s="486"/>
      <c r="BJ46" s="486"/>
      <c r="BK46" s="486"/>
    </row>
    <row r="47" spans="1:63" s="323" customFormat="1" ht="18" customHeight="1" x14ac:dyDescent="0.35">
      <c r="A47" s="393"/>
      <c r="B47" s="361" t="s">
        <v>88</v>
      </c>
      <c r="C47" s="659">
        <v>366</v>
      </c>
      <c r="D47" s="660">
        <v>730</v>
      </c>
      <c r="E47" s="660">
        <v>329</v>
      </c>
      <c r="F47" s="660">
        <v>562</v>
      </c>
      <c r="G47" s="660">
        <v>382</v>
      </c>
      <c r="H47" s="660">
        <v>522</v>
      </c>
      <c r="I47" s="660">
        <v>711</v>
      </c>
      <c r="J47" s="660">
        <v>920</v>
      </c>
      <c r="K47" s="660">
        <v>336</v>
      </c>
      <c r="L47" s="660">
        <v>365</v>
      </c>
      <c r="M47" s="660">
        <v>1079</v>
      </c>
      <c r="N47" s="660">
        <v>819</v>
      </c>
      <c r="O47" s="660">
        <v>1576</v>
      </c>
      <c r="P47" s="660">
        <v>1373</v>
      </c>
      <c r="Q47" s="660">
        <v>118</v>
      </c>
      <c r="R47" s="660">
        <v>560</v>
      </c>
      <c r="S47" s="660">
        <v>0</v>
      </c>
      <c r="T47" s="660">
        <v>0</v>
      </c>
      <c r="U47" s="659">
        <f t="shared" si="7"/>
        <v>4897</v>
      </c>
      <c r="V47" s="661">
        <f t="shared" si="7"/>
        <v>5851</v>
      </c>
      <c r="X47" s="361"/>
      <c r="Y47" s="505"/>
      <c r="Z47" s="506"/>
      <c r="AA47" s="506"/>
      <c r="AB47" s="506"/>
      <c r="AC47" s="506"/>
      <c r="AD47" s="506"/>
      <c r="AE47" s="506"/>
      <c r="AF47" s="506"/>
      <c r="AG47" s="506"/>
      <c r="AH47" s="506"/>
      <c r="AI47" s="506"/>
      <c r="AJ47" s="506"/>
      <c r="AK47" s="506"/>
      <c r="AL47" s="506"/>
      <c r="AM47" s="506"/>
      <c r="AN47" s="506"/>
      <c r="AO47" s="506"/>
      <c r="AP47" s="506"/>
      <c r="AQ47" s="506"/>
      <c r="AR47" s="478"/>
      <c r="AS47" s="505"/>
      <c r="AT47" s="486"/>
      <c r="AU47" s="486"/>
      <c r="AV47" s="486"/>
      <c r="AW47" s="486"/>
      <c r="AX47" s="486"/>
      <c r="AY47" s="486"/>
      <c r="AZ47" s="486"/>
      <c r="BA47" s="486"/>
      <c r="BB47" s="486"/>
      <c r="BC47" s="486"/>
      <c r="BD47" s="486"/>
      <c r="BE47" s="486"/>
      <c r="BF47" s="486"/>
      <c r="BG47" s="486"/>
      <c r="BH47" s="486"/>
      <c r="BI47" s="486"/>
      <c r="BJ47" s="486"/>
      <c r="BK47" s="486"/>
    </row>
    <row r="48" spans="1:63" s="323" customFormat="1" ht="18" customHeight="1" x14ac:dyDescent="0.35">
      <c r="A48" s="393"/>
      <c r="B48" s="361" t="s">
        <v>89</v>
      </c>
      <c r="C48" s="659">
        <v>322</v>
      </c>
      <c r="D48" s="660">
        <v>783</v>
      </c>
      <c r="E48" s="660">
        <v>258</v>
      </c>
      <c r="F48" s="660">
        <v>548</v>
      </c>
      <c r="G48" s="660">
        <v>330</v>
      </c>
      <c r="H48" s="660">
        <v>653</v>
      </c>
      <c r="I48" s="660">
        <v>463</v>
      </c>
      <c r="J48" s="660">
        <v>839</v>
      </c>
      <c r="K48" s="660">
        <v>196</v>
      </c>
      <c r="L48" s="660">
        <v>482</v>
      </c>
      <c r="M48" s="660">
        <v>115</v>
      </c>
      <c r="N48" s="660">
        <v>383</v>
      </c>
      <c r="O48" s="660">
        <v>274</v>
      </c>
      <c r="P48" s="660">
        <v>750</v>
      </c>
      <c r="Q48" s="660">
        <v>81</v>
      </c>
      <c r="R48" s="660">
        <v>592</v>
      </c>
      <c r="S48" s="660">
        <v>0</v>
      </c>
      <c r="T48" s="660">
        <v>0</v>
      </c>
      <c r="U48" s="659">
        <f t="shared" si="7"/>
        <v>2039</v>
      </c>
      <c r="V48" s="661">
        <f t="shared" si="7"/>
        <v>5030</v>
      </c>
      <c r="X48" s="361"/>
      <c r="Y48" s="505"/>
      <c r="Z48" s="506"/>
      <c r="AA48" s="506"/>
      <c r="AB48" s="506"/>
      <c r="AC48" s="506"/>
      <c r="AD48" s="506"/>
      <c r="AE48" s="506"/>
      <c r="AF48" s="506"/>
      <c r="AG48" s="506"/>
      <c r="AH48" s="506"/>
      <c r="AI48" s="506"/>
      <c r="AJ48" s="506"/>
      <c r="AK48" s="506"/>
      <c r="AL48" s="506"/>
      <c r="AM48" s="506"/>
      <c r="AN48" s="506"/>
      <c r="AO48" s="506"/>
      <c r="AP48" s="506"/>
      <c r="AQ48" s="506"/>
      <c r="AR48" s="478"/>
      <c r="AS48" s="505"/>
      <c r="AT48" s="486"/>
      <c r="AU48" s="486"/>
      <c r="AV48" s="486"/>
      <c r="AW48" s="486"/>
      <c r="AX48" s="486"/>
      <c r="AY48" s="486"/>
      <c r="AZ48" s="486"/>
      <c r="BA48" s="486"/>
      <c r="BB48" s="486"/>
      <c r="BC48" s="486"/>
      <c r="BD48" s="486"/>
      <c r="BE48" s="486"/>
      <c r="BF48" s="486"/>
      <c r="BG48" s="486"/>
      <c r="BH48" s="486"/>
      <c r="BI48" s="486"/>
      <c r="BJ48" s="486"/>
      <c r="BK48" s="486"/>
    </row>
    <row r="49" spans="1:63" s="337" customFormat="1" ht="18" customHeight="1" x14ac:dyDescent="0.35">
      <c r="A49" s="390"/>
      <c r="B49" s="361" t="s">
        <v>299</v>
      </c>
      <c r="C49" s="659">
        <v>1055</v>
      </c>
      <c r="D49" s="660">
        <v>2103</v>
      </c>
      <c r="E49" s="660">
        <v>1161</v>
      </c>
      <c r="F49" s="660">
        <v>1954</v>
      </c>
      <c r="G49" s="660">
        <v>1651</v>
      </c>
      <c r="H49" s="660">
        <v>2419</v>
      </c>
      <c r="I49" s="660">
        <v>2446</v>
      </c>
      <c r="J49" s="660">
        <v>3188</v>
      </c>
      <c r="K49" s="660">
        <v>1105</v>
      </c>
      <c r="L49" s="660">
        <v>2363</v>
      </c>
      <c r="M49" s="660">
        <v>1946</v>
      </c>
      <c r="N49" s="660">
        <v>2746</v>
      </c>
      <c r="O49" s="660">
        <v>1254</v>
      </c>
      <c r="P49" s="660">
        <v>1857</v>
      </c>
      <c r="Q49" s="660">
        <v>279</v>
      </c>
      <c r="R49" s="660">
        <v>604</v>
      </c>
      <c r="S49" s="660">
        <v>430</v>
      </c>
      <c r="T49" s="660">
        <v>1920</v>
      </c>
      <c r="U49" s="659">
        <f t="shared" si="7"/>
        <v>11327</v>
      </c>
      <c r="V49" s="661">
        <f t="shared" si="7"/>
        <v>19154</v>
      </c>
      <c r="X49" s="361"/>
      <c r="Y49" s="505"/>
      <c r="Z49" s="506"/>
      <c r="AA49" s="506"/>
      <c r="AB49" s="506"/>
      <c r="AC49" s="506"/>
      <c r="AD49" s="506"/>
      <c r="AE49" s="506"/>
      <c r="AF49" s="506"/>
      <c r="AG49" s="506"/>
      <c r="AH49" s="506"/>
      <c r="AI49" s="506"/>
      <c r="AJ49" s="506"/>
      <c r="AK49" s="506"/>
      <c r="AL49" s="506"/>
      <c r="AM49" s="506"/>
      <c r="AN49" s="506"/>
      <c r="AO49" s="506"/>
      <c r="AP49" s="506"/>
      <c r="AQ49" s="506"/>
      <c r="AR49" s="515"/>
      <c r="AS49" s="505"/>
      <c r="AT49" s="486"/>
      <c r="AU49" s="486"/>
      <c r="AV49" s="486"/>
      <c r="AW49" s="486"/>
      <c r="AX49" s="486"/>
      <c r="AY49" s="486"/>
      <c r="AZ49" s="486"/>
      <c r="BA49" s="486"/>
      <c r="BB49" s="486"/>
      <c r="BC49" s="486"/>
      <c r="BD49" s="486"/>
      <c r="BE49" s="486"/>
      <c r="BF49" s="486"/>
      <c r="BG49" s="486"/>
      <c r="BH49" s="486"/>
      <c r="BI49" s="486"/>
      <c r="BJ49" s="486"/>
      <c r="BK49" s="486"/>
    </row>
    <row r="50" spans="1:63" s="2" customFormat="1" ht="18" customHeight="1" x14ac:dyDescent="0.35">
      <c r="A50" s="390"/>
      <c r="B50" s="361" t="s">
        <v>300</v>
      </c>
      <c r="C50" s="659">
        <v>505</v>
      </c>
      <c r="D50" s="660">
        <v>1079</v>
      </c>
      <c r="E50" s="660">
        <v>484</v>
      </c>
      <c r="F50" s="660">
        <v>981</v>
      </c>
      <c r="G50" s="660">
        <v>502</v>
      </c>
      <c r="H50" s="660">
        <v>884</v>
      </c>
      <c r="I50" s="660">
        <v>941</v>
      </c>
      <c r="J50" s="660">
        <v>1187</v>
      </c>
      <c r="K50" s="660">
        <v>534</v>
      </c>
      <c r="L50" s="660">
        <v>872</v>
      </c>
      <c r="M50" s="660">
        <v>443</v>
      </c>
      <c r="N50" s="660">
        <v>1055</v>
      </c>
      <c r="O50" s="660">
        <v>250</v>
      </c>
      <c r="P50" s="660">
        <v>695</v>
      </c>
      <c r="Q50" s="660">
        <v>219</v>
      </c>
      <c r="R50" s="660">
        <v>68</v>
      </c>
      <c r="S50" s="660">
        <v>608</v>
      </c>
      <c r="T50" s="660">
        <v>2596</v>
      </c>
      <c r="U50" s="659">
        <f t="shared" si="7"/>
        <v>4486</v>
      </c>
      <c r="V50" s="661">
        <f t="shared" si="7"/>
        <v>9417</v>
      </c>
      <c r="X50" s="361"/>
      <c r="Y50" s="505"/>
      <c r="Z50" s="506"/>
      <c r="AA50" s="506"/>
      <c r="AB50" s="506"/>
      <c r="AC50" s="506"/>
      <c r="AD50" s="506"/>
      <c r="AE50" s="506"/>
      <c r="AF50" s="506"/>
      <c r="AG50" s="506"/>
      <c r="AH50" s="506"/>
      <c r="AI50" s="506"/>
      <c r="AJ50" s="506"/>
      <c r="AK50" s="506"/>
      <c r="AL50" s="506"/>
      <c r="AM50" s="506"/>
      <c r="AN50" s="506"/>
      <c r="AO50" s="506"/>
      <c r="AP50" s="506"/>
      <c r="AQ50" s="506"/>
      <c r="AR50" s="486"/>
      <c r="AS50" s="505"/>
      <c r="AT50" s="486"/>
      <c r="AU50" s="486"/>
      <c r="AV50" s="486"/>
      <c r="AW50" s="486"/>
      <c r="AX50" s="486"/>
      <c r="AY50" s="486"/>
      <c r="AZ50" s="486"/>
      <c r="BA50" s="486"/>
      <c r="BB50" s="486"/>
      <c r="BC50" s="486"/>
      <c r="BD50" s="486"/>
      <c r="BE50" s="486"/>
      <c r="BF50" s="486"/>
      <c r="BG50" s="486"/>
      <c r="BH50" s="486"/>
      <c r="BI50" s="486"/>
      <c r="BJ50" s="486"/>
      <c r="BK50" s="486"/>
    </row>
    <row r="51" spans="1:63" s="2" customFormat="1" ht="24" customHeight="1" x14ac:dyDescent="0.35">
      <c r="A51" s="239" t="s">
        <v>90</v>
      </c>
      <c r="B51" s="391"/>
      <c r="C51" s="617">
        <f t="shared" ref="C51:T51" si="12">C55+C54+C53+C52</f>
        <v>5326</v>
      </c>
      <c r="D51" s="617">
        <f t="shared" si="12"/>
        <v>11035</v>
      </c>
      <c r="E51" s="617">
        <f t="shared" si="12"/>
        <v>5765</v>
      </c>
      <c r="F51" s="617">
        <f t="shared" si="12"/>
        <v>10135</v>
      </c>
      <c r="G51" s="617">
        <f t="shared" si="12"/>
        <v>6593</v>
      </c>
      <c r="H51" s="617">
        <f t="shared" si="12"/>
        <v>10164</v>
      </c>
      <c r="I51" s="617">
        <f t="shared" si="12"/>
        <v>10613</v>
      </c>
      <c r="J51" s="617">
        <f t="shared" si="12"/>
        <v>12659</v>
      </c>
      <c r="K51" s="617">
        <f t="shared" si="12"/>
        <v>7029</v>
      </c>
      <c r="L51" s="617">
        <f t="shared" si="12"/>
        <v>8930</v>
      </c>
      <c r="M51" s="617">
        <f t="shared" si="12"/>
        <v>5779</v>
      </c>
      <c r="N51" s="617">
        <f t="shared" si="12"/>
        <v>7088</v>
      </c>
      <c r="O51" s="617">
        <f t="shared" si="12"/>
        <v>5857</v>
      </c>
      <c r="P51" s="617">
        <f t="shared" si="12"/>
        <v>7298</v>
      </c>
      <c r="Q51" s="617">
        <f t="shared" si="12"/>
        <v>4204</v>
      </c>
      <c r="R51" s="617">
        <f t="shared" si="12"/>
        <v>3185</v>
      </c>
      <c r="S51" s="617">
        <f t="shared" si="12"/>
        <v>3434</v>
      </c>
      <c r="T51" s="617">
        <f t="shared" si="12"/>
        <v>4008</v>
      </c>
      <c r="U51" s="617">
        <f t="shared" si="7"/>
        <v>54600</v>
      </c>
      <c r="V51" s="664">
        <f t="shared" si="7"/>
        <v>74502</v>
      </c>
      <c r="X51" s="372"/>
      <c r="Y51" s="507"/>
      <c r="Z51" s="506"/>
      <c r="AA51" s="506"/>
      <c r="AB51" s="506"/>
      <c r="AC51" s="506"/>
      <c r="AD51" s="506"/>
      <c r="AE51" s="506"/>
      <c r="AF51" s="506"/>
      <c r="AG51" s="506"/>
      <c r="AH51" s="506"/>
      <c r="AI51" s="506"/>
      <c r="AJ51" s="506"/>
      <c r="AK51" s="506"/>
      <c r="AL51" s="506"/>
      <c r="AM51" s="506"/>
      <c r="AN51" s="506"/>
      <c r="AO51" s="506"/>
      <c r="AP51" s="506"/>
      <c r="AQ51" s="506"/>
      <c r="AR51" s="486"/>
      <c r="AS51" s="505"/>
      <c r="AT51" s="486"/>
      <c r="AU51" s="486"/>
      <c r="AV51" s="486"/>
      <c r="AW51" s="486"/>
      <c r="AX51" s="486"/>
      <c r="AY51" s="486"/>
      <c r="AZ51" s="486"/>
      <c r="BA51" s="486"/>
      <c r="BB51" s="486"/>
      <c r="BC51" s="486"/>
      <c r="BD51" s="486"/>
      <c r="BE51" s="486"/>
      <c r="BF51" s="486"/>
      <c r="BG51" s="486"/>
      <c r="BH51" s="486"/>
      <c r="BI51" s="486"/>
      <c r="BJ51" s="486"/>
      <c r="BK51" s="486"/>
    </row>
    <row r="52" spans="1:63" s="323" customFormat="1" ht="18" customHeight="1" x14ac:dyDescent="0.35">
      <c r="A52" s="393"/>
      <c r="B52" s="361" t="s">
        <v>91</v>
      </c>
      <c r="C52" s="659">
        <v>418</v>
      </c>
      <c r="D52" s="660">
        <v>949</v>
      </c>
      <c r="E52" s="660">
        <v>455</v>
      </c>
      <c r="F52" s="660">
        <v>804</v>
      </c>
      <c r="G52" s="660">
        <v>570</v>
      </c>
      <c r="H52" s="660">
        <v>877</v>
      </c>
      <c r="I52" s="660">
        <v>742</v>
      </c>
      <c r="J52" s="660">
        <v>867</v>
      </c>
      <c r="K52" s="660">
        <v>468</v>
      </c>
      <c r="L52" s="660">
        <v>797</v>
      </c>
      <c r="M52" s="660">
        <v>252</v>
      </c>
      <c r="N52" s="660">
        <v>440</v>
      </c>
      <c r="O52" s="660">
        <v>380</v>
      </c>
      <c r="P52" s="660">
        <v>535</v>
      </c>
      <c r="Q52" s="660">
        <v>1124</v>
      </c>
      <c r="R52" s="660">
        <v>275</v>
      </c>
      <c r="S52" s="660">
        <v>0</v>
      </c>
      <c r="T52" s="660">
        <v>0</v>
      </c>
      <c r="U52" s="659">
        <f t="shared" si="7"/>
        <v>4409</v>
      </c>
      <c r="V52" s="661">
        <f t="shared" si="7"/>
        <v>5544</v>
      </c>
      <c r="X52" s="370"/>
      <c r="Y52" s="505"/>
      <c r="Z52" s="506"/>
      <c r="AA52" s="506"/>
      <c r="AB52" s="506"/>
      <c r="AC52" s="506"/>
      <c r="AD52" s="506"/>
      <c r="AE52" s="506"/>
      <c r="AF52" s="506"/>
      <c r="AG52" s="506"/>
      <c r="AH52" s="506"/>
      <c r="AI52" s="506"/>
      <c r="AJ52" s="506"/>
      <c r="AK52" s="506"/>
      <c r="AL52" s="506"/>
      <c r="AM52" s="506"/>
      <c r="AN52" s="506"/>
      <c r="AO52" s="506"/>
      <c r="AP52" s="506"/>
      <c r="AQ52" s="506"/>
      <c r="AR52" s="478"/>
      <c r="AS52" s="505"/>
      <c r="AT52" s="486"/>
      <c r="AU52" s="486"/>
      <c r="AV52" s="486"/>
      <c r="AW52" s="486"/>
      <c r="AX52" s="486"/>
      <c r="AY52" s="486"/>
      <c r="AZ52" s="486"/>
      <c r="BA52" s="486"/>
      <c r="BB52" s="486"/>
      <c r="BC52" s="486"/>
      <c r="BD52" s="486"/>
      <c r="BE52" s="486"/>
      <c r="BF52" s="486"/>
      <c r="BG52" s="486"/>
      <c r="BH52" s="486"/>
      <c r="BI52" s="486"/>
      <c r="BJ52" s="486"/>
      <c r="BK52" s="486"/>
    </row>
    <row r="53" spans="1:63" s="323" customFormat="1" ht="18" customHeight="1" x14ac:dyDescent="0.35">
      <c r="A53" s="393"/>
      <c r="B53" s="361" t="s">
        <v>90</v>
      </c>
      <c r="C53" s="665">
        <v>3291</v>
      </c>
      <c r="D53" s="660">
        <v>6264</v>
      </c>
      <c r="E53" s="660">
        <v>3651</v>
      </c>
      <c r="F53" s="660">
        <v>6060</v>
      </c>
      <c r="G53" s="660">
        <v>4200</v>
      </c>
      <c r="H53" s="660">
        <v>5997</v>
      </c>
      <c r="I53" s="660">
        <v>6992</v>
      </c>
      <c r="J53" s="660">
        <v>8386</v>
      </c>
      <c r="K53" s="660">
        <v>4658</v>
      </c>
      <c r="L53" s="660">
        <v>5534</v>
      </c>
      <c r="M53" s="660">
        <v>4577</v>
      </c>
      <c r="N53" s="660">
        <v>5199</v>
      </c>
      <c r="O53" s="660">
        <v>4247</v>
      </c>
      <c r="P53" s="660">
        <v>4524</v>
      </c>
      <c r="Q53" s="660">
        <v>2484</v>
      </c>
      <c r="R53" s="660">
        <v>1608</v>
      </c>
      <c r="S53" s="660">
        <v>3434</v>
      </c>
      <c r="T53" s="660">
        <v>4008</v>
      </c>
      <c r="U53" s="659">
        <f t="shared" si="7"/>
        <v>37534</v>
      </c>
      <c r="V53" s="661">
        <f t="shared" si="7"/>
        <v>47580</v>
      </c>
      <c r="X53" s="370"/>
      <c r="Y53" s="505"/>
      <c r="Z53" s="506"/>
      <c r="AA53" s="506"/>
      <c r="AB53" s="506"/>
      <c r="AC53" s="506"/>
      <c r="AD53" s="506"/>
      <c r="AE53" s="506"/>
      <c r="AF53" s="506"/>
      <c r="AG53" s="506"/>
      <c r="AH53" s="506"/>
      <c r="AI53" s="506"/>
      <c r="AJ53" s="506"/>
      <c r="AK53" s="506"/>
      <c r="AL53" s="506"/>
      <c r="AM53" s="506"/>
      <c r="AN53" s="506"/>
      <c r="AO53" s="506"/>
      <c r="AP53" s="506"/>
      <c r="AQ53" s="506"/>
      <c r="AR53" s="478"/>
      <c r="AS53" s="505"/>
      <c r="AT53" s="486"/>
      <c r="AU53" s="486"/>
      <c r="AV53" s="486"/>
      <c r="AW53" s="486"/>
      <c r="AX53" s="486"/>
      <c r="AY53" s="486"/>
      <c r="AZ53" s="486"/>
      <c r="BA53" s="486"/>
      <c r="BB53" s="486"/>
      <c r="BC53" s="486"/>
      <c r="BD53" s="486"/>
      <c r="BE53" s="486"/>
      <c r="BF53" s="486"/>
      <c r="BG53" s="486"/>
      <c r="BH53" s="486"/>
      <c r="BI53" s="486"/>
      <c r="BJ53" s="486"/>
      <c r="BK53" s="486"/>
    </row>
    <row r="54" spans="1:63" s="323" customFormat="1" ht="18" customHeight="1" x14ac:dyDescent="0.35">
      <c r="A54" s="393"/>
      <c r="B54" s="361" t="s">
        <v>92</v>
      </c>
      <c r="C54" s="659">
        <v>1318</v>
      </c>
      <c r="D54" s="660">
        <v>3075</v>
      </c>
      <c r="E54" s="660">
        <v>1328</v>
      </c>
      <c r="F54" s="660">
        <v>2600</v>
      </c>
      <c r="G54" s="660">
        <v>1497</v>
      </c>
      <c r="H54" s="660">
        <v>2747</v>
      </c>
      <c r="I54" s="660">
        <v>2454</v>
      </c>
      <c r="J54" s="660">
        <v>2734</v>
      </c>
      <c r="K54" s="660">
        <v>1588</v>
      </c>
      <c r="L54" s="660">
        <v>2151</v>
      </c>
      <c r="M54" s="660">
        <v>849</v>
      </c>
      <c r="N54" s="660">
        <v>1328</v>
      </c>
      <c r="O54" s="660">
        <v>922</v>
      </c>
      <c r="P54" s="660">
        <v>1867</v>
      </c>
      <c r="Q54" s="660">
        <v>566</v>
      </c>
      <c r="R54" s="660">
        <v>1292</v>
      </c>
      <c r="S54" s="660">
        <v>0</v>
      </c>
      <c r="T54" s="660">
        <v>0</v>
      </c>
      <c r="U54" s="659">
        <f t="shared" si="7"/>
        <v>10522</v>
      </c>
      <c r="V54" s="661">
        <f t="shared" si="7"/>
        <v>17794</v>
      </c>
      <c r="X54" s="361"/>
      <c r="Y54" s="505"/>
      <c r="Z54" s="506"/>
      <c r="AA54" s="506"/>
      <c r="AB54" s="506"/>
      <c r="AC54" s="506"/>
      <c r="AD54" s="506"/>
      <c r="AE54" s="506"/>
      <c r="AF54" s="506"/>
      <c r="AG54" s="506"/>
      <c r="AH54" s="506"/>
      <c r="AI54" s="506"/>
      <c r="AJ54" s="506"/>
      <c r="AK54" s="506"/>
      <c r="AL54" s="506"/>
      <c r="AM54" s="506"/>
      <c r="AN54" s="506"/>
      <c r="AO54" s="506"/>
      <c r="AP54" s="506"/>
      <c r="AQ54" s="506"/>
      <c r="AR54" s="478"/>
      <c r="AS54" s="505"/>
      <c r="AT54" s="486"/>
      <c r="AU54" s="486"/>
      <c r="AV54" s="486"/>
      <c r="AW54" s="486"/>
      <c r="AX54" s="486"/>
      <c r="AY54" s="486"/>
      <c r="AZ54" s="486"/>
      <c r="BA54" s="486"/>
      <c r="BB54" s="486"/>
      <c r="BC54" s="486"/>
      <c r="BD54" s="486"/>
      <c r="BE54" s="486"/>
      <c r="BF54" s="486"/>
      <c r="BG54" s="486"/>
      <c r="BH54" s="486"/>
      <c r="BI54" s="486"/>
      <c r="BJ54" s="486"/>
      <c r="BK54" s="486"/>
    </row>
    <row r="55" spans="1:63" s="2" customFormat="1" ht="18" customHeight="1" x14ac:dyDescent="0.35">
      <c r="A55" s="390"/>
      <c r="B55" s="361" t="s">
        <v>93</v>
      </c>
      <c r="C55" s="659">
        <v>299</v>
      </c>
      <c r="D55" s="660">
        <v>747</v>
      </c>
      <c r="E55" s="660">
        <v>331</v>
      </c>
      <c r="F55" s="660">
        <v>671</v>
      </c>
      <c r="G55" s="660">
        <v>326</v>
      </c>
      <c r="H55" s="660">
        <v>543</v>
      </c>
      <c r="I55" s="660">
        <v>425</v>
      </c>
      <c r="J55" s="660">
        <v>672</v>
      </c>
      <c r="K55" s="660">
        <v>315</v>
      </c>
      <c r="L55" s="660">
        <v>448</v>
      </c>
      <c r="M55" s="660">
        <v>101</v>
      </c>
      <c r="N55" s="660">
        <v>121</v>
      </c>
      <c r="O55" s="660">
        <v>308</v>
      </c>
      <c r="P55" s="660">
        <v>372</v>
      </c>
      <c r="Q55" s="660">
        <v>30</v>
      </c>
      <c r="R55" s="660">
        <v>10</v>
      </c>
      <c r="S55" s="660">
        <v>0</v>
      </c>
      <c r="T55" s="660">
        <v>0</v>
      </c>
      <c r="U55" s="659">
        <f t="shared" si="7"/>
        <v>2135</v>
      </c>
      <c r="V55" s="661">
        <f t="shared" si="7"/>
        <v>3584</v>
      </c>
      <c r="X55" s="361"/>
      <c r="Y55" s="505"/>
      <c r="Z55" s="506"/>
      <c r="AA55" s="506"/>
      <c r="AB55" s="506"/>
      <c r="AC55" s="506"/>
      <c r="AD55" s="506"/>
      <c r="AE55" s="506"/>
      <c r="AF55" s="506"/>
      <c r="AG55" s="506"/>
      <c r="AH55" s="506"/>
      <c r="AI55" s="506"/>
      <c r="AJ55" s="506"/>
      <c r="AK55" s="506"/>
      <c r="AL55" s="506"/>
      <c r="AM55" s="506"/>
      <c r="AN55" s="506"/>
      <c r="AO55" s="506"/>
      <c r="AP55" s="506"/>
      <c r="AQ55" s="506"/>
      <c r="AR55" s="486"/>
      <c r="AS55" s="505"/>
      <c r="AT55" s="486"/>
      <c r="AU55" s="486"/>
      <c r="AV55" s="486"/>
      <c r="AW55" s="486"/>
      <c r="AX55" s="486"/>
      <c r="AY55" s="486"/>
      <c r="AZ55" s="486"/>
      <c r="BA55" s="486"/>
      <c r="BB55" s="486"/>
      <c r="BC55" s="486"/>
      <c r="BD55" s="486"/>
      <c r="BE55" s="486"/>
      <c r="BF55" s="486"/>
      <c r="BG55" s="486"/>
      <c r="BH55" s="486"/>
      <c r="BI55" s="486"/>
      <c r="BJ55" s="486"/>
      <c r="BK55" s="486"/>
    </row>
    <row r="56" spans="1:63" s="323" customFormat="1" ht="24" customHeight="1" x14ac:dyDescent="0.35">
      <c r="A56" s="239" t="s">
        <v>94</v>
      </c>
      <c r="B56" s="392"/>
      <c r="C56" s="617">
        <f>SUM(C57:C61)</f>
        <v>1101</v>
      </c>
      <c r="D56" s="617">
        <f t="shared" ref="D56:T56" si="13">SUM(D57:D61)</f>
        <v>2711</v>
      </c>
      <c r="E56" s="617">
        <f t="shared" si="13"/>
        <v>1353</v>
      </c>
      <c r="F56" s="617">
        <f t="shared" si="13"/>
        <v>2976</v>
      </c>
      <c r="G56" s="617">
        <f t="shared" si="13"/>
        <v>1488</v>
      </c>
      <c r="H56" s="617">
        <f t="shared" si="13"/>
        <v>2673</v>
      </c>
      <c r="I56" s="617">
        <f t="shared" si="13"/>
        <v>1794</v>
      </c>
      <c r="J56" s="617">
        <f t="shared" si="13"/>
        <v>2764</v>
      </c>
      <c r="K56" s="617">
        <f t="shared" si="13"/>
        <v>990</v>
      </c>
      <c r="L56" s="617">
        <f t="shared" si="13"/>
        <v>1791</v>
      </c>
      <c r="M56" s="617">
        <f t="shared" si="13"/>
        <v>729</v>
      </c>
      <c r="N56" s="617">
        <f t="shared" si="13"/>
        <v>1253</v>
      </c>
      <c r="O56" s="617">
        <f t="shared" si="13"/>
        <v>1141</v>
      </c>
      <c r="P56" s="617">
        <f t="shared" si="13"/>
        <v>1609</v>
      </c>
      <c r="Q56" s="617">
        <f t="shared" si="13"/>
        <v>351</v>
      </c>
      <c r="R56" s="617">
        <f t="shared" si="13"/>
        <v>182</v>
      </c>
      <c r="S56" s="617">
        <f t="shared" si="13"/>
        <v>0</v>
      </c>
      <c r="T56" s="617">
        <f t="shared" si="13"/>
        <v>0</v>
      </c>
      <c r="U56" s="617">
        <f t="shared" si="7"/>
        <v>8947</v>
      </c>
      <c r="V56" s="664">
        <f t="shared" si="7"/>
        <v>15959</v>
      </c>
      <c r="X56" s="367"/>
      <c r="Y56" s="505"/>
      <c r="Z56" s="506"/>
      <c r="AA56" s="506"/>
      <c r="AB56" s="506"/>
      <c r="AC56" s="506"/>
      <c r="AD56" s="506"/>
      <c r="AE56" s="506"/>
      <c r="AF56" s="506"/>
      <c r="AG56" s="506"/>
      <c r="AH56" s="506"/>
      <c r="AI56" s="506"/>
      <c r="AJ56" s="506"/>
      <c r="AK56" s="506"/>
      <c r="AL56" s="506"/>
      <c r="AM56" s="506"/>
      <c r="AN56" s="506"/>
      <c r="AO56" s="506"/>
      <c r="AP56" s="506"/>
      <c r="AQ56" s="506"/>
      <c r="AR56" s="486"/>
      <c r="AS56" s="505"/>
      <c r="AT56" s="486"/>
      <c r="AU56" s="486"/>
      <c r="AV56" s="486"/>
      <c r="AW56" s="486"/>
      <c r="AX56" s="486"/>
      <c r="AY56" s="486"/>
      <c r="AZ56" s="486"/>
      <c r="BA56" s="486"/>
      <c r="BB56" s="486"/>
      <c r="BC56" s="486"/>
      <c r="BD56" s="486"/>
      <c r="BE56" s="486"/>
      <c r="BF56" s="486"/>
      <c r="BG56" s="486"/>
      <c r="BH56" s="486"/>
      <c r="BI56" s="486"/>
      <c r="BJ56" s="486"/>
      <c r="BK56" s="486"/>
    </row>
    <row r="57" spans="1:63" s="2" customFormat="1" ht="18" customHeight="1" x14ac:dyDescent="0.35">
      <c r="A57" s="390"/>
      <c r="B57" s="361" t="s">
        <v>95</v>
      </c>
      <c r="C57" s="659">
        <v>238</v>
      </c>
      <c r="D57" s="660">
        <v>548</v>
      </c>
      <c r="E57" s="660">
        <v>316</v>
      </c>
      <c r="F57" s="660">
        <v>747</v>
      </c>
      <c r="G57" s="660">
        <v>257</v>
      </c>
      <c r="H57" s="660">
        <v>416</v>
      </c>
      <c r="I57" s="660">
        <v>343</v>
      </c>
      <c r="J57" s="660">
        <v>531</v>
      </c>
      <c r="K57" s="660">
        <v>376</v>
      </c>
      <c r="L57" s="660">
        <v>432</v>
      </c>
      <c r="M57" s="660">
        <v>166</v>
      </c>
      <c r="N57" s="660">
        <v>373</v>
      </c>
      <c r="O57" s="660">
        <v>304</v>
      </c>
      <c r="P57" s="660">
        <v>449</v>
      </c>
      <c r="Q57" s="660">
        <v>77</v>
      </c>
      <c r="R57" s="660">
        <v>65</v>
      </c>
      <c r="S57" s="660">
        <v>0</v>
      </c>
      <c r="T57" s="660">
        <v>0</v>
      </c>
      <c r="U57" s="659">
        <f t="shared" si="7"/>
        <v>2077</v>
      </c>
      <c r="V57" s="661">
        <f t="shared" si="7"/>
        <v>3561</v>
      </c>
      <c r="X57" s="361"/>
      <c r="Y57" s="505"/>
      <c r="Z57" s="506"/>
      <c r="AA57" s="506"/>
      <c r="AB57" s="506"/>
      <c r="AC57" s="506"/>
      <c r="AD57" s="506"/>
      <c r="AE57" s="506"/>
      <c r="AF57" s="506"/>
      <c r="AG57" s="506"/>
      <c r="AH57" s="506"/>
      <c r="AI57" s="506"/>
      <c r="AJ57" s="506"/>
      <c r="AK57" s="506"/>
      <c r="AL57" s="506"/>
      <c r="AM57" s="506"/>
      <c r="AN57" s="506"/>
      <c r="AO57" s="506"/>
      <c r="AP57" s="506"/>
      <c r="AQ57" s="506"/>
      <c r="AR57" s="486"/>
      <c r="AS57" s="505"/>
      <c r="AT57" s="486"/>
      <c r="AU57" s="486"/>
      <c r="AV57" s="486"/>
      <c r="AW57" s="486"/>
      <c r="AX57" s="486"/>
      <c r="AY57" s="486"/>
      <c r="AZ57" s="486"/>
      <c r="BA57" s="486"/>
      <c r="BB57" s="486"/>
      <c r="BC57" s="486"/>
      <c r="BD57" s="486"/>
      <c r="BE57" s="486"/>
      <c r="BF57" s="486"/>
      <c r="BG57" s="486"/>
      <c r="BH57" s="486"/>
      <c r="BI57" s="486"/>
      <c r="BJ57" s="486"/>
      <c r="BK57" s="486"/>
    </row>
    <row r="58" spans="1:63" s="2" customFormat="1" ht="18" customHeight="1" x14ac:dyDescent="0.35">
      <c r="A58" s="390"/>
      <c r="B58" s="361" t="s">
        <v>96</v>
      </c>
      <c r="C58" s="659">
        <v>172</v>
      </c>
      <c r="D58" s="660">
        <v>451</v>
      </c>
      <c r="E58" s="660">
        <v>167</v>
      </c>
      <c r="F58" s="660">
        <v>406</v>
      </c>
      <c r="G58" s="660">
        <v>226</v>
      </c>
      <c r="H58" s="660">
        <v>420</v>
      </c>
      <c r="I58" s="660">
        <v>244</v>
      </c>
      <c r="J58" s="660">
        <v>376</v>
      </c>
      <c r="K58" s="660">
        <v>141</v>
      </c>
      <c r="L58" s="660">
        <v>282</v>
      </c>
      <c r="M58" s="660">
        <v>28</v>
      </c>
      <c r="N58" s="660">
        <v>28</v>
      </c>
      <c r="O58" s="660">
        <v>146</v>
      </c>
      <c r="P58" s="660">
        <v>114</v>
      </c>
      <c r="Q58" s="660">
        <v>0</v>
      </c>
      <c r="R58" s="660">
        <v>0</v>
      </c>
      <c r="S58" s="660">
        <v>0</v>
      </c>
      <c r="T58" s="660">
        <v>0</v>
      </c>
      <c r="U58" s="659">
        <f t="shared" si="7"/>
        <v>1124</v>
      </c>
      <c r="V58" s="661">
        <f t="shared" si="7"/>
        <v>2077</v>
      </c>
      <c r="X58" s="361"/>
      <c r="Y58" s="505"/>
      <c r="Z58" s="506"/>
      <c r="AA58" s="506"/>
      <c r="AB58" s="506"/>
      <c r="AC58" s="506"/>
      <c r="AD58" s="506"/>
      <c r="AE58" s="506"/>
      <c r="AF58" s="506"/>
      <c r="AG58" s="506"/>
      <c r="AH58" s="506"/>
      <c r="AI58" s="506"/>
      <c r="AJ58" s="506"/>
      <c r="AK58" s="506"/>
      <c r="AL58" s="506"/>
      <c r="AM58" s="506"/>
      <c r="AN58" s="506"/>
      <c r="AO58" s="506"/>
      <c r="AP58" s="506"/>
      <c r="AQ58" s="506"/>
      <c r="AR58" s="486"/>
      <c r="AS58" s="505"/>
      <c r="AT58" s="486"/>
      <c r="AU58" s="486"/>
      <c r="AV58" s="486"/>
      <c r="AW58" s="486"/>
      <c r="AX58" s="486"/>
      <c r="AY58" s="486"/>
      <c r="AZ58" s="486"/>
      <c r="BA58" s="486"/>
      <c r="BB58" s="486"/>
      <c r="BC58" s="486"/>
      <c r="BD58" s="486"/>
      <c r="BE58" s="486"/>
      <c r="BF58" s="486"/>
      <c r="BG58" s="486"/>
      <c r="BH58" s="486"/>
      <c r="BI58" s="486"/>
      <c r="BJ58" s="486"/>
      <c r="BK58" s="486"/>
    </row>
    <row r="59" spans="1:63" s="2" customFormat="1" ht="18" customHeight="1" x14ac:dyDescent="0.35">
      <c r="A59" s="390"/>
      <c r="B59" s="361" t="s">
        <v>97</v>
      </c>
      <c r="C59" s="659">
        <v>258</v>
      </c>
      <c r="D59" s="660">
        <v>659</v>
      </c>
      <c r="E59" s="660">
        <v>374</v>
      </c>
      <c r="F59" s="660">
        <v>695</v>
      </c>
      <c r="G59" s="660">
        <v>495</v>
      </c>
      <c r="H59" s="660">
        <v>773</v>
      </c>
      <c r="I59" s="660">
        <v>444</v>
      </c>
      <c r="J59" s="660">
        <v>619</v>
      </c>
      <c r="K59" s="660">
        <v>185</v>
      </c>
      <c r="L59" s="660">
        <v>474</v>
      </c>
      <c r="M59" s="660">
        <v>334</v>
      </c>
      <c r="N59" s="660">
        <v>220</v>
      </c>
      <c r="O59" s="660">
        <v>132</v>
      </c>
      <c r="P59" s="660">
        <v>343</v>
      </c>
      <c r="Q59" s="660">
        <v>0</v>
      </c>
      <c r="R59" s="660">
        <v>0</v>
      </c>
      <c r="S59" s="660">
        <v>0</v>
      </c>
      <c r="T59" s="660">
        <v>0</v>
      </c>
      <c r="U59" s="659">
        <f t="shared" si="7"/>
        <v>2222</v>
      </c>
      <c r="V59" s="661">
        <f t="shared" si="7"/>
        <v>3783</v>
      </c>
      <c r="X59" s="361"/>
      <c r="Y59" s="505"/>
      <c r="Z59" s="506"/>
      <c r="AA59" s="506"/>
      <c r="AB59" s="506"/>
      <c r="AC59" s="506"/>
      <c r="AD59" s="506"/>
      <c r="AE59" s="506"/>
      <c r="AF59" s="506"/>
      <c r="AG59" s="506"/>
      <c r="AH59" s="506"/>
      <c r="AI59" s="506"/>
      <c r="AJ59" s="506"/>
      <c r="AK59" s="506"/>
      <c r="AL59" s="506"/>
      <c r="AM59" s="506"/>
      <c r="AN59" s="506"/>
      <c r="AO59" s="506"/>
      <c r="AP59" s="506"/>
      <c r="AQ59" s="506"/>
      <c r="AR59" s="486"/>
      <c r="AS59" s="505"/>
      <c r="AT59" s="486"/>
      <c r="AU59" s="486"/>
      <c r="AV59" s="486"/>
      <c r="AW59" s="486"/>
      <c r="AX59" s="486"/>
      <c r="AY59" s="486"/>
      <c r="AZ59" s="486"/>
      <c r="BA59" s="486"/>
      <c r="BB59" s="486"/>
      <c r="BC59" s="486"/>
      <c r="BD59" s="486"/>
      <c r="BE59" s="486"/>
      <c r="BF59" s="486"/>
      <c r="BG59" s="486"/>
      <c r="BH59" s="486"/>
      <c r="BI59" s="486"/>
      <c r="BJ59" s="486"/>
      <c r="BK59" s="486"/>
    </row>
    <row r="60" spans="1:63" s="323" customFormat="1" ht="18" customHeight="1" x14ac:dyDescent="0.35">
      <c r="A60" s="393"/>
      <c r="B60" s="361" t="s">
        <v>98</v>
      </c>
      <c r="C60" s="659">
        <v>278</v>
      </c>
      <c r="D60" s="660">
        <v>644</v>
      </c>
      <c r="E60" s="660">
        <v>315</v>
      </c>
      <c r="F60" s="660">
        <v>705</v>
      </c>
      <c r="G60" s="660">
        <v>364</v>
      </c>
      <c r="H60" s="660">
        <v>741</v>
      </c>
      <c r="I60" s="660">
        <v>506</v>
      </c>
      <c r="J60" s="660">
        <v>881</v>
      </c>
      <c r="K60" s="660">
        <v>231</v>
      </c>
      <c r="L60" s="660">
        <v>364</v>
      </c>
      <c r="M60" s="660">
        <v>100</v>
      </c>
      <c r="N60" s="660">
        <v>283</v>
      </c>
      <c r="O60" s="660">
        <v>394</v>
      </c>
      <c r="P60" s="660">
        <v>678</v>
      </c>
      <c r="Q60" s="660">
        <v>119</v>
      </c>
      <c r="R60" s="660">
        <v>88</v>
      </c>
      <c r="S60" s="660">
        <v>0</v>
      </c>
      <c r="T60" s="660">
        <v>0</v>
      </c>
      <c r="U60" s="659">
        <f t="shared" si="7"/>
        <v>2307</v>
      </c>
      <c r="V60" s="661">
        <f t="shared" si="7"/>
        <v>4384</v>
      </c>
      <c r="X60" s="361"/>
      <c r="Y60" s="505"/>
      <c r="Z60" s="506"/>
      <c r="AA60" s="506"/>
      <c r="AB60" s="506"/>
      <c r="AC60" s="506"/>
      <c r="AD60" s="506"/>
      <c r="AE60" s="506"/>
      <c r="AF60" s="506"/>
      <c r="AG60" s="506"/>
      <c r="AH60" s="506"/>
      <c r="AI60" s="506"/>
      <c r="AJ60" s="506"/>
      <c r="AK60" s="506"/>
      <c r="AL60" s="506"/>
      <c r="AM60" s="506"/>
      <c r="AN60" s="506"/>
      <c r="AO60" s="506"/>
      <c r="AP60" s="506"/>
      <c r="AQ60" s="506"/>
      <c r="AR60" s="478"/>
      <c r="AS60" s="505"/>
      <c r="AT60" s="486"/>
      <c r="AU60" s="486"/>
      <c r="AV60" s="486"/>
      <c r="AW60" s="486"/>
      <c r="AX60" s="486"/>
      <c r="AY60" s="486"/>
      <c r="AZ60" s="486"/>
      <c r="BA60" s="486"/>
      <c r="BB60" s="486"/>
      <c r="BC60" s="486"/>
      <c r="BD60" s="486"/>
      <c r="BE60" s="486"/>
      <c r="BF60" s="486"/>
      <c r="BG60" s="486"/>
      <c r="BH60" s="486"/>
      <c r="BI60" s="486"/>
      <c r="BJ60" s="486"/>
      <c r="BK60" s="486"/>
    </row>
    <row r="61" spans="1:63" s="2" customFormat="1" ht="18" customHeight="1" x14ac:dyDescent="0.35">
      <c r="A61" s="390"/>
      <c r="B61" s="361" t="s">
        <v>99</v>
      </c>
      <c r="C61" s="659">
        <v>155</v>
      </c>
      <c r="D61" s="660">
        <v>409</v>
      </c>
      <c r="E61" s="660">
        <v>181</v>
      </c>
      <c r="F61" s="660">
        <v>423</v>
      </c>
      <c r="G61" s="660">
        <v>146</v>
      </c>
      <c r="H61" s="660">
        <v>323</v>
      </c>
      <c r="I61" s="660">
        <v>257</v>
      </c>
      <c r="J61" s="660">
        <v>357</v>
      </c>
      <c r="K61" s="660">
        <v>57</v>
      </c>
      <c r="L61" s="660">
        <v>239</v>
      </c>
      <c r="M61" s="660">
        <v>101</v>
      </c>
      <c r="N61" s="660">
        <v>349</v>
      </c>
      <c r="O61" s="660">
        <v>165</v>
      </c>
      <c r="P61" s="660">
        <v>25</v>
      </c>
      <c r="Q61" s="660">
        <v>155</v>
      </c>
      <c r="R61" s="660">
        <v>29</v>
      </c>
      <c r="S61" s="660">
        <v>0</v>
      </c>
      <c r="T61" s="660">
        <v>0</v>
      </c>
      <c r="U61" s="659">
        <f t="shared" si="7"/>
        <v>1217</v>
      </c>
      <c r="V61" s="661">
        <f t="shared" si="7"/>
        <v>2154</v>
      </c>
      <c r="X61" s="361"/>
      <c r="Y61" s="505"/>
      <c r="Z61" s="506"/>
      <c r="AA61" s="506"/>
      <c r="AB61" s="506"/>
      <c r="AC61" s="506"/>
      <c r="AD61" s="506"/>
      <c r="AE61" s="506"/>
      <c r="AF61" s="506"/>
      <c r="AG61" s="506"/>
      <c r="AH61" s="506"/>
      <c r="AI61" s="506"/>
      <c r="AJ61" s="506"/>
      <c r="AK61" s="506"/>
      <c r="AL61" s="506"/>
      <c r="AM61" s="506"/>
      <c r="AN61" s="506"/>
      <c r="AO61" s="506"/>
      <c r="AP61" s="506"/>
      <c r="AQ61" s="506"/>
      <c r="AR61" s="486"/>
      <c r="AS61" s="505"/>
      <c r="AT61" s="486"/>
      <c r="AU61" s="486"/>
      <c r="AV61" s="486"/>
      <c r="AW61" s="486"/>
      <c r="AX61" s="486"/>
      <c r="AY61" s="486"/>
      <c r="AZ61" s="486"/>
      <c r="BA61" s="486"/>
      <c r="BB61" s="486"/>
      <c r="BC61" s="486"/>
      <c r="BD61" s="486"/>
      <c r="BE61" s="486"/>
      <c r="BF61" s="486"/>
      <c r="BG61" s="486"/>
      <c r="BH61" s="486"/>
      <c r="BI61" s="486"/>
      <c r="BJ61" s="486"/>
      <c r="BK61" s="486"/>
    </row>
    <row r="62" spans="1:63" s="2" customFormat="1" ht="24" customHeight="1" x14ac:dyDescent="0.35">
      <c r="A62" s="239" t="s">
        <v>100</v>
      </c>
      <c r="B62" s="391"/>
      <c r="C62" s="617">
        <f>SUM(C63:C65)</f>
        <v>2697</v>
      </c>
      <c r="D62" s="617">
        <f t="shared" ref="D62:T62" si="14">SUM(D63:D65)</f>
        <v>5189</v>
      </c>
      <c r="E62" s="617">
        <f t="shared" si="14"/>
        <v>2734</v>
      </c>
      <c r="F62" s="617">
        <f t="shared" si="14"/>
        <v>4538</v>
      </c>
      <c r="G62" s="617">
        <f t="shared" si="14"/>
        <v>3409</v>
      </c>
      <c r="H62" s="617">
        <f t="shared" si="14"/>
        <v>4837</v>
      </c>
      <c r="I62" s="617">
        <f t="shared" si="14"/>
        <v>4405</v>
      </c>
      <c r="J62" s="617">
        <f t="shared" si="14"/>
        <v>5496</v>
      </c>
      <c r="K62" s="617">
        <f t="shared" si="14"/>
        <v>2780</v>
      </c>
      <c r="L62" s="617">
        <f t="shared" si="14"/>
        <v>3562</v>
      </c>
      <c r="M62" s="617">
        <f t="shared" si="14"/>
        <v>2202</v>
      </c>
      <c r="N62" s="617">
        <f t="shared" si="14"/>
        <v>3981</v>
      </c>
      <c r="O62" s="617">
        <f t="shared" si="14"/>
        <v>2065</v>
      </c>
      <c r="P62" s="617">
        <f t="shared" si="14"/>
        <v>3126</v>
      </c>
      <c r="Q62" s="617">
        <f t="shared" si="14"/>
        <v>746</v>
      </c>
      <c r="R62" s="617">
        <f t="shared" si="14"/>
        <v>1835</v>
      </c>
      <c r="S62" s="617">
        <f t="shared" si="14"/>
        <v>999</v>
      </c>
      <c r="T62" s="617">
        <f t="shared" si="14"/>
        <v>3549</v>
      </c>
      <c r="U62" s="617">
        <f t="shared" si="7"/>
        <v>22037</v>
      </c>
      <c r="V62" s="664">
        <f t="shared" si="7"/>
        <v>36113</v>
      </c>
      <c r="X62" s="367"/>
      <c r="Y62" s="505"/>
      <c r="Z62" s="506"/>
      <c r="AA62" s="506"/>
      <c r="AB62" s="506"/>
      <c r="AC62" s="506"/>
      <c r="AD62" s="506"/>
      <c r="AE62" s="506"/>
      <c r="AF62" s="506"/>
      <c r="AG62" s="506"/>
      <c r="AH62" s="506"/>
      <c r="AI62" s="506"/>
      <c r="AJ62" s="506"/>
      <c r="AK62" s="506"/>
      <c r="AL62" s="506"/>
      <c r="AM62" s="506"/>
      <c r="AN62" s="506"/>
      <c r="AO62" s="506"/>
      <c r="AP62" s="506"/>
      <c r="AQ62" s="506"/>
      <c r="AR62" s="486"/>
      <c r="AS62" s="505"/>
      <c r="AT62" s="486"/>
      <c r="AU62" s="486"/>
      <c r="AV62" s="486"/>
      <c r="AW62" s="486"/>
      <c r="AX62" s="486"/>
      <c r="AY62" s="486"/>
      <c r="AZ62" s="486"/>
      <c r="BA62" s="486"/>
      <c r="BB62" s="486"/>
      <c r="BC62" s="486"/>
      <c r="BD62" s="486"/>
      <c r="BE62" s="486"/>
      <c r="BF62" s="486"/>
      <c r="BG62" s="486"/>
      <c r="BH62" s="486"/>
      <c r="BI62" s="486"/>
      <c r="BJ62" s="486"/>
      <c r="BK62" s="486"/>
    </row>
    <row r="63" spans="1:63" s="2" customFormat="1" ht="18" customHeight="1" x14ac:dyDescent="0.35">
      <c r="A63" s="390"/>
      <c r="B63" s="361" t="s">
        <v>101</v>
      </c>
      <c r="C63" s="659">
        <v>506</v>
      </c>
      <c r="D63" s="660">
        <v>1179</v>
      </c>
      <c r="E63" s="660">
        <v>464</v>
      </c>
      <c r="F63" s="660">
        <v>866</v>
      </c>
      <c r="G63" s="660">
        <v>638</v>
      </c>
      <c r="H63" s="660">
        <v>954</v>
      </c>
      <c r="I63" s="660">
        <v>550</v>
      </c>
      <c r="J63" s="660">
        <v>807</v>
      </c>
      <c r="K63" s="660">
        <v>287</v>
      </c>
      <c r="L63" s="660">
        <v>532</v>
      </c>
      <c r="M63" s="660">
        <v>251</v>
      </c>
      <c r="N63" s="660">
        <v>926</v>
      </c>
      <c r="O63" s="660">
        <v>237</v>
      </c>
      <c r="P63" s="660">
        <v>1026</v>
      </c>
      <c r="Q63" s="660">
        <v>178</v>
      </c>
      <c r="R63" s="660">
        <v>939</v>
      </c>
      <c r="S63" s="660">
        <v>542</v>
      </c>
      <c r="T63" s="660">
        <v>1545</v>
      </c>
      <c r="U63" s="659">
        <f t="shared" si="7"/>
        <v>3653</v>
      </c>
      <c r="V63" s="661">
        <f t="shared" si="7"/>
        <v>8774</v>
      </c>
      <c r="X63" s="361"/>
      <c r="Y63" s="505"/>
      <c r="Z63" s="506"/>
      <c r="AA63" s="506"/>
      <c r="AB63" s="506"/>
      <c r="AC63" s="506"/>
      <c r="AD63" s="506"/>
      <c r="AE63" s="506"/>
      <c r="AF63" s="506"/>
      <c r="AG63" s="506"/>
      <c r="AH63" s="506"/>
      <c r="AI63" s="506"/>
      <c r="AJ63" s="506"/>
      <c r="AK63" s="506"/>
      <c r="AL63" s="506"/>
      <c r="AM63" s="506"/>
      <c r="AN63" s="506"/>
      <c r="AO63" s="506"/>
      <c r="AP63" s="506"/>
      <c r="AQ63" s="506"/>
      <c r="AR63" s="486"/>
      <c r="AS63" s="505"/>
      <c r="AT63" s="486"/>
      <c r="AU63" s="486"/>
      <c r="AV63" s="486"/>
      <c r="AW63" s="486"/>
      <c r="AX63" s="486"/>
      <c r="AY63" s="486"/>
      <c r="AZ63" s="486"/>
      <c r="BA63" s="486"/>
      <c r="BB63" s="486"/>
      <c r="BC63" s="486"/>
      <c r="BD63" s="486"/>
      <c r="BE63" s="486"/>
      <c r="BF63" s="486"/>
      <c r="BG63" s="486"/>
      <c r="BH63" s="486"/>
      <c r="BI63" s="486"/>
      <c r="BJ63" s="486"/>
      <c r="BK63" s="486"/>
    </row>
    <row r="64" spans="1:63" s="2" customFormat="1" ht="18" customHeight="1" x14ac:dyDescent="0.35">
      <c r="A64" s="390"/>
      <c r="B64" s="361" t="s">
        <v>100</v>
      </c>
      <c r="C64" s="659">
        <v>1971</v>
      </c>
      <c r="D64" s="660">
        <v>3510</v>
      </c>
      <c r="E64" s="660">
        <v>2022</v>
      </c>
      <c r="F64" s="660">
        <v>3166</v>
      </c>
      <c r="G64" s="660">
        <v>2540</v>
      </c>
      <c r="H64" s="660">
        <v>3407</v>
      </c>
      <c r="I64" s="660">
        <v>3463</v>
      </c>
      <c r="J64" s="660">
        <v>4152</v>
      </c>
      <c r="K64" s="660">
        <v>2381</v>
      </c>
      <c r="L64" s="660">
        <v>2795</v>
      </c>
      <c r="M64" s="660">
        <v>1779</v>
      </c>
      <c r="N64" s="660">
        <v>2547</v>
      </c>
      <c r="O64" s="660">
        <v>1706</v>
      </c>
      <c r="P64" s="660">
        <v>1678</v>
      </c>
      <c r="Q64" s="660">
        <v>568</v>
      </c>
      <c r="R64" s="660">
        <v>896</v>
      </c>
      <c r="S64" s="660">
        <v>457</v>
      </c>
      <c r="T64" s="660">
        <v>2004</v>
      </c>
      <c r="U64" s="659">
        <f t="shared" si="7"/>
        <v>16887</v>
      </c>
      <c r="V64" s="661">
        <f t="shared" si="7"/>
        <v>24155</v>
      </c>
      <c r="X64" s="361"/>
      <c r="Y64" s="505"/>
      <c r="Z64" s="506"/>
      <c r="AA64" s="506"/>
      <c r="AB64" s="506"/>
      <c r="AC64" s="506"/>
      <c r="AD64" s="506"/>
      <c r="AE64" s="506"/>
      <c r="AF64" s="506"/>
      <c r="AG64" s="506"/>
      <c r="AH64" s="506"/>
      <c r="AI64" s="506"/>
      <c r="AJ64" s="506"/>
      <c r="AK64" s="506"/>
      <c r="AL64" s="506"/>
      <c r="AM64" s="506"/>
      <c r="AN64" s="506"/>
      <c r="AO64" s="506"/>
      <c r="AP64" s="506"/>
      <c r="AQ64" s="506"/>
      <c r="AR64" s="486"/>
      <c r="AS64" s="505"/>
      <c r="AT64" s="486"/>
      <c r="AU64" s="486"/>
      <c r="AV64" s="486"/>
      <c r="AW64" s="486"/>
      <c r="AX64" s="486"/>
      <c r="AY64" s="486"/>
      <c r="AZ64" s="486"/>
      <c r="BA64" s="486"/>
      <c r="BB64" s="486"/>
      <c r="BC64" s="486"/>
      <c r="BD64" s="486"/>
      <c r="BE64" s="486"/>
      <c r="BF64" s="486"/>
      <c r="BG64" s="486"/>
      <c r="BH64" s="486"/>
      <c r="BI64" s="486"/>
      <c r="BJ64" s="486"/>
      <c r="BK64" s="486"/>
    </row>
    <row r="65" spans="1:63" s="2" customFormat="1" ht="18" customHeight="1" x14ac:dyDescent="0.35">
      <c r="A65" s="390"/>
      <c r="B65" s="361" t="s">
        <v>102</v>
      </c>
      <c r="C65" s="659">
        <v>220</v>
      </c>
      <c r="D65" s="660">
        <v>500</v>
      </c>
      <c r="E65" s="660">
        <v>248</v>
      </c>
      <c r="F65" s="660">
        <v>506</v>
      </c>
      <c r="G65" s="660">
        <v>231</v>
      </c>
      <c r="H65" s="660">
        <v>476</v>
      </c>
      <c r="I65" s="660">
        <v>392</v>
      </c>
      <c r="J65" s="660">
        <v>537</v>
      </c>
      <c r="K65" s="660">
        <v>112</v>
      </c>
      <c r="L65" s="660">
        <v>235</v>
      </c>
      <c r="M65" s="660">
        <v>172</v>
      </c>
      <c r="N65" s="660">
        <v>508</v>
      </c>
      <c r="O65" s="660">
        <v>122</v>
      </c>
      <c r="P65" s="660">
        <v>422</v>
      </c>
      <c r="Q65" s="660">
        <v>0</v>
      </c>
      <c r="R65" s="660">
        <v>0</v>
      </c>
      <c r="S65" s="660">
        <v>0</v>
      </c>
      <c r="T65" s="660">
        <v>0</v>
      </c>
      <c r="U65" s="659">
        <f t="shared" si="7"/>
        <v>1497</v>
      </c>
      <c r="V65" s="661">
        <f t="shared" si="7"/>
        <v>3184</v>
      </c>
      <c r="X65" s="361"/>
      <c r="Y65" s="505"/>
      <c r="Z65" s="506"/>
      <c r="AA65" s="506"/>
      <c r="AB65" s="506"/>
      <c r="AC65" s="506"/>
      <c r="AD65" s="506"/>
      <c r="AE65" s="506"/>
      <c r="AF65" s="506"/>
      <c r="AG65" s="506"/>
      <c r="AH65" s="506"/>
      <c r="AI65" s="506"/>
      <c r="AJ65" s="506"/>
      <c r="AK65" s="506"/>
      <c r="AL65" s="506"/>
      <c r="AM65" s="506"/>
      <c r="AN65" s="506"/>
      <c r="AO65" s="506"/>
      <c r="AP65" s="506"/>
      <c r="AQ65" s="506"/>
      <c r="AR65" s="486"/>
      <c r="AS65" s="505"/>
      <c r="AT65" s="486"/>
      <c r="AU65" s="486"/>
      <c r="AV65" s="486"/>
      <c r="AW65" s="486"/>
      <c r="AX65" s="486"/>
      <c r="AY65" s="486"/>
      <c r="AZ65" s="486"/>
      <c r="BA65" s="486"/>
      <c r="BB65" s="486"/>
      <c r="BC65" s="486"/>
      <c r="BD65" s="486"/>
      <c r="BE65" s="486"/>
      <c r="BF65" s="486"/>
      <c r="BG65" s="486"/>
      <c r="BH65" s="486"/>
      <c r="BI65" s="486"/>
      <c r="BJ65" s="486"/>
      <c r="BK65" s="486"/>
    </row>
    <row r="66" spans="1:63" s="2" customFormat="1" ht="42" customHeight="1" x14ac:dyDescent="0.35">
      <c r="A66" s="743" t="s">
        <v>280</v>
      </c>
      <c r="B66" s="725"/>
      <c r="C66" s="617">
        <v>431</v>
      </c>
      <c r="D66" s="617">
        <v>174</v>
      </c>
      <c r="E66" s="617">
        <v>94</v>
      </c>
      <c r="F66" s="617">
        <v>56</v>
      </c>
      <c r="G66" s="617">
        <v>83</v>
      </c>
      <c r="H66" s="617">
        <v>21</v>
      </c>
      <c r="I66" s="617">
        <v>62</v>
      </c>
      <c r="J66" s="617">
        <v>6</v>
      </c>
      <c r="K66" s="617">
        <v>0</v>
      </c>
      <c r="L66" s="617">
        <v>0</v>
      </c>
      <c r="M66" s="617">
        <v>0</v>
      </c>
      <c r="N66" s="617">
        <v>0</v>
      </c>
      <c r="O66" s="617">
        <v>324</v>
      </c>
      <c r="P66" s="617">
        <v>83</v>
      </c>
      <c r="Q66" s="617">
        <v>304</v>
      </c>
      <c r="R66" s="617">
        <v>278</v>
      </c>
      <c r="S66" s="617">
        <v>0</v>
      </c>
      <c r="T66" s="617">
        <v>0</v>
      </c>
      <c r="U66" s="617">
        <f t="shared" si="7"/>
        <v>1298</v>
      </c>
      <c r="V66" s="664">
        <f t="shared" si="7"/>
        <v>618</v>
      </c>
      <c r="X66" s="361"/>
      <c r="Y66" s="505"/>
      <c r="Z66" s="506"/>
      <c r="AA66" s="506"/>
      <c r="AB66" s="506"/>
      <c r="AC66" s="506"/>
      <c r="AD66" s="506"/>
      <c r="AE66" s="506"/>
      <c r="AF66" s="506"/>
      <c r="AG66" s="506"/>
      <c r="AH66" s="506"/>
      <c r="AI66" s="506"/>
      <c r="AJ66" s="506"/>
      <c r="AK66" s="506"/>
      <c r="AL66" s="506"/>
      <c r="AM66" s="506"/>
      <c r="AN66" s="506"/>
      <c r="AO66" s="506"/>
      <c r="AP66" s="506"/>
      <c r="AQ66" s="506"/>
      <c r="AR66" s="519"/>
      <c r="AS66" s="505"/>
      <c r="AT66" s="519"/>
      <c r="AU66" s="519"/>
      <c r="AV66" s="519"/>
      <c r="AW66" s="519"/>
      <c r="AX66" s="519"/>
      <c r="AY66" s="519"/>
      <c r="AZ66" s="519"/>
      <c r="BA66" s="519"/>
      <c r="BB66" s="519"/>
      <c r="BC66" s="519"/>
      <c r="BD66" s="519"/>
      <c r="BE66" s="519"/>
      <c r="BF66" s="519"/>
      <c r="BG66" s="519"/>
      <c r="BH66" s="519"/>
      <c r="BI66" s="519"/>
      <c r="BJ66" s="519"/>
      <c r="BK66" s="519"/>
    </row>
    <row r="67" spans="1:63" s="2" customFormat="1" ht="42" customHeight="1" x14ac:dyDescent="0.35">
      <c r="A67" s="743" t="s">
        <v>297</v>
      </c>
      <c r="B67" s="725"/>
      <c r="C67" s="617">
        <v>389</v>
      </c>
      <c r="D67" s="617">
        <v>886</v>
      </c>
      <c r="E67" s="617">
        <v>368</v>
      </c>
      <c r="F67" s="617">
        <v>719</v>
      </c>
      <c r="G67" s="617">
        <v>469</v>
      </c>
      <c r="H67" s="617">
        <v>834</v>
      </c>
      <c r="I67" s="617">
        <v>798</v>
      </c>
      <c r="J67" s="617">
        <v>858</v>
      </c>
      <c r="K67" s="617">
        <v>368</v>
      </c>
      <c r="L67" s="617">
        <v>554</v>
      </c>
      <c r="M67" s="617">
        <v>282</v>
      </c>
      <c r="N67" s="617">
        <v>263</v>
      </c>
      <c r="O67" s="617">
        <v>48</v>
      </c>
      <c r="P67" s="617">
        <v>86</v>
      </c>
      <c r="Q67" s="617">
        <v>477</v>
      </c>
      <c r="R67" s="617">
        <v>920</v>
      </c>
      <c r="S67" s="617">
        <v>0</v>
      </c>
      <c r="T67" s="617">
        <v>0</v>
      </c>
      <c r="U67" s="617">
        <f t="shared" si="7"/>
        <v>3199</v>
      </c>
      <c r="V67" s="664">
        <f t="shared" si="7"/>
        <v>5120</v>
      </c>
      <c r="X67" s="361"/>
      <c r="Y67" s="505"/>
      <c r="Z67" s="506"/>
      <c r="AA67" s="506"/>
      <c r="AB67" s="506"/>
      <c r="AC67" s="506"/>
      <c r="AD67" s="506"/>
      <c r="AE67" s="506"/>
      <c r="AF67" s="506"/>
      <c r="AG67" s="506"/>
      <c r="AH67" s="506"/>
      <c r="AI67" s="506"/>
      <c r="AJ67" s="506"/>
      <c r="AK67" s="506"/>
      <c r="AL67" s="506"/>
      <c r="AM67" s="506"/>
      <c r="AN67" s="506"/>
      <c r="AO67" s="506"/>
      <c r="AP67" s="506"/>
      <c r="AQ67" s="506"/>
      <c r="AR67" s="522"/>
      <c r="AS67" s="505"/>
      <c r="AT67" s="522"/>
      <c r="AU67" s="522"/>
      <c r="AV67" s="522"/>
      <c r="AW67" s="522"/>
      <c r="AX67" s="522"/>
      <c r="AY67" s="522"/>
      <c r="AZ67" s="522"/>
      <c r="BA67" s="522"/>
      <c r="BB67" s="522"/>
      <c r="BC67" s="522"/>
      <c r="BD67" s="522"/>
      <c r="BE67" s="522"/>
      <c r="BF67" s="522"/>
      <c r="BG67" s="522"/>
      <c r="BH67" s="522"/>
      <c r="BI67" s="522"/>
      <c r="BJ67" s="522"/>
      <c r="BK67" s="522"/>
    </row>
    <row r="68" spans="1:63" s="323" customFormat="1" ht="9" customHeight="1" x14ac:dyDescent="0.35">
      <c r="A68" s="530"/>
      <c r="B68" s="392"/>
      <c r="C68" s="398"/>
      <c r="D68" s="399"/>
      <c r="E68" s="399"/>
      <c r="F68" s="399"/>
      <c r="G68" s="399"/>
      <c r="H68" s="399"/>
      <c r="I68" s="399"/>
      <c r="J68" s="399"/>
      <c r="K68" s="399"/>
      <c r="L68" s="399"/>
      <c r="M68" s="399"/>
      <c r="N68" s="399"/>
      <c r="O68" s="399"/>
      <c r="P68" s="399"/>
      <c r="Q68" s="399"/>
      <c r="R68" s="399"/>
      <c r="S68" s="399"/>
      <c r="T68" s="399"/>
      <c r="U68" s="398"/>
      <c r="V68" s="400"/>
      <c r="X68" s="478"/>
      <c r="Y68" s="478"/>
      <c r="Z68" s="478"/>
      <c r="AA68" s="478"/>
      <c r="AB68" s="478"/>
      <c r="AC68" s="478"/>
      <c r="AD68" s="478"/>
      <c r="AE68" s="478"/>
      <c r="AF68" s="478"/>
      <c r="AG68" s="478"/>
      <c r="AH68" s="478"/>
      <c r="AI68" s="478"/>
      <c r="AJ68" s="478"/>
      <c r="AK68" s="478"/>
      <c r="AL68" s="478"/>
      <c r="AM68" s="478"/>
      <c r="AN68" s="478"/>
      <c r="AO68" s="478"/>
      <c r="AP68" s="478"/>
      <c r="AQ68" s="478"/>
      <c r="AR68" s="478"/>
      <c r="AS68" s="478"/>
      <c r="AT68" s="478"/>
      <c r="AU68" s="478"/>
      <c r="AV68" s="478"/>
      <c r="AW68" s="478"/>
      <c r="AX68" s="478"/>
      <c r="AY68" s="478"/>
      <c r="AZ68" s="478"/>
      <c r="BA68" s="478"/>
      <c r="BB68" s="478"/>
      <c r="BC68" s="478"/>
      <c r="BD68" s="478"/>
      <c r="BE68" s="478"/>
      <c r="BF68" s="478"/>
      <c r="BG68" s="478"/>
      <c r="BH68" s="478"/>
      <c r="BI68" s="478"/>
      <c r="BJ68" s="478"/>
      <c r="BK68" s="478"/>
    </row>
    <row r="69" spans="1:63" s="323" customFormat="1" ht="33" customHeight="1" thickBot="1" x14ac:dyDescent="0.3">
      <c r="A69" s="814" t="s">
        <v>103</v>
      </c>
      <c r="B69" s="815"/>
      <c r="C69" s="401">
        <f>C9+C11+C40</f>
        <v>64283</v>
      </c>
      <c r="D69" s="401">
        <f t="shared" ref="D69:T69" si="15">D9+D11+D40</f>
        <v>123609</v>
      </c>
      <c r="E69" s="401">
        <f t="shared" si="15"/>
        <v>65420</v>
      </c>
      <c r="F69" s="401">
        <f t="shared" si="15"/>
        <v>106242</v>
      </c>
      <c r="G69" s="401">
        <f t="shared" si="15"/>
        <v>84782</v>
      </c>
      <c r="H69" s="401">
        <f t="shared" si="15"/>
        <v>117705</v>
      </c>
      <c r="I69" s="401">
        <f t="shared" si="15"/>
        <v>134972</v>
      </c>
      <c r="J69" s="401">
        <f t="shared" si="15"/>
        <v>152521</v>
      </c>
      <c r="K69" s="401">
        <f t="shared" si="15"/>
        <v>102760</v>
      </c>
      <c r="L69" s="401">
        <f t="shared" si="15"/>
        <v>127719</v>
      </c>
      <c r="M69" s="401">
        <f t="shared" si="15"/>
        <v>96023</v>
      </c>
      <c r="N69" s="401">
        <f t="shared" si="15"/>
        <v>114163</v>
      </c>
      <c r="O69" s="401">
        <f t="shared" si="15"/>
        <v>111830</v>
      </c>
      <c r="P69" s="401">
        <f t="shared" si="15"/>
        <v>112887</v>
      </c>
      <c r="Q69" s="401">
        <f t="shared" si="15"/>
        <v>65291</v>
      </c>
      <c r="R69" s="401">
        <f t="shared" si="15"/>
        <v>72046</v>
      </c>
      <c r="S69" s="401">
        <f t="shared" si="15"/>
        <v>82359</v>
      </c>
      <c r="T69" s="401">
        <f t="shared" si="15"/>
        <v>112955</v>
      </c>
      <c r="U69" s="401">
        <f t="shared" si="7"/>
        <v>807720</v>
      </c>
      <c r="V69" s="402">
        <f t="shared" si="7"/>
        <v>1039847</v>
      </c>
      <c r="X69" s="478"/>
      <c r="Y69" s="478"/>
      <c r="Z69" s="478"/>
      <c r="AA69" s="478"/>
      <c r="AB69" s="478"/>
      <c r="AC69" s="478"/>
      <c r="AD69" s="478"/>
      <c r="AE69" s="478"/>
      <c r="AF69" s="478"/>
      <c r="AG69" s="478"/>
      <c r="AH69" s="478"/>
      <c r="AI69" s="478"/>
      <c r="AJ69" s="478"/>
      <c r="AK69" s="478"/>
      <c r="AL69" s="478"/>
      <c r="AM69" s="478"/>
      <c r="AN69" s="478"/>
      <c r="AO69" s="478"/>
      <c r="AP69" s="478"/>
      <c r="AQ69" s="478"/>
      <c r="AR69" s="478"/>
      <c r="AS69" s="478"/>
      <c r="AT69" s="478"/>
      <c r="AU69" s="478"/>
      <c r="AV69" s="478"/>
      <c r="AW69" s="478"/>
      <c r="AX69" s="478"/>
      <c r="AY69" s="478"/>
      <c r="AZ69" s="478"/>
      <c r="BA69" s="478"/>
      <c r="BB69" s="478"/>
      <c r="BC69" s="478"/>
      <c r="BD69" s="478"/>
      <c r="BE69" s="478"/>
      <c r="BF69" s="478"/>
      <c r="BG69" s="478"/>
      <c r="BH69" s="478"/>
      <c r="BI69" s="478"/>
      <c r="BJ69" s="478"/>
      <c r="BK69" s="478"/>
    </row>
    <row r="70" spans="1:63" s="323" customFormat="1" ht="18" customHeight="1" x14ac:dyDescent="0.35">
      <c r="A70" s="573" t="s">
        <v>282</v>
      </c>
      <c r="B70" s="403"/>
      <c r="C70" s="404"/>
      <c r="D70" s="404"/>
      <c r="E70" s="404"/>
      <c r="F70" s="404"/>
      <c r="G70" s="404"/>
      <c r="H70" s="404"/>
      <c r="I70" s="404"/>
      <c r="J70" s="404"/>
      <c r="K70" s="404"/>
      <c r="L70" s="404"/>
      <c r="M70" s="404"/>
      <c r="N70" s="404"/>
      <c r="O70" s="404"/>
      <c r="P70" s="404"/>
      <c r="Q70" s="404"/>
      <c r="R70" s="404"/>
      <c r="S70" s="404"/>
      <c r="T70" s="404"/>
      <c r="U70" s="404"/>
      <c r="V70" s="405"/>
      <c r="X70" s="478"/>
      <c r="Y70" s="478"/>
      <c r="Z70" s="478"/>
      <c r="AA70" s="478"/>
      <c r="AB70" s="478"/>
      <c r="AC70" s="478"/>
      <c r="AD70" s="478"/>
      <c r="AE70" s="478"/>
      <c r="AF70" s="478"/>
      <c r="AG70" s="478"/>
      <c r="AH70" s="478"/>
      <c r="AI70" s="478"/>
      <c r="AJ70" s="478"/>
      <c r="AK70" s="478"/>
      <c r="AL70" s="478"/>
      <c r="AM70" s="478"/>
      <c r="AN70" s="478"/>
      <c r="AO70" s="478"/>
      <c r="AP70" s="478"/>
      <c r="AQ70" s="478"/>
      <c r="AR70" s="478"/>
      <c r="AS70" s="478"/>
      <c r="AT70" s="478"/>
      <c r="AU70" s="478"/>
      <c r="AV70" s="478"/>
      <c r="AW70" s="478"/>
      <c r="AX70" s="478"/>
      <c r="AY70" s="478"/>
      <c r="AZ70" s="478"/>
      <c r="BA70" s="478"/>
      <c r="BB70" s="478"/>
      <c r="BC70" s="478"/>
      <c r="BD70" s="478"/>
      <c r="BE70" s="478"/>
      <c r="BF70" s="478"/>
      <c r="BG70" s="478"/>
      <c r="BH70" s="478"/>
      <c r="BI70" s="478"/>
      <c r="BJ70" s="478"/>
      <c r="BK70" s="478"/>
    </row>
    <row r="71" spans="1:63" s="323" customFormat="1" ht="29.4" hidden="1" customHeight="1" x14ac:dyDescent="0.25">
      <c r="A71" s="342" t="s">
        <v>266</v>
      </c>
      <c r="B71" s="343" t="s">
        <v>265</v>
      </c>
      <c r="C71" s="136" t="s">
        <v>265</v>
      </c>
      <c r="D71" s="136" t="s">
        <v>265</v>
      </c>
      <c r="E71" s="136" t="s">
        <v>268</v>
      </c>
      <c r="F71" s="136" t="s">
        <v>268</v>
      </c>
      <c r="G71" s="136" t="s">
        <v>271</v>
      </c>
      <c r="H71" s="136" t="s">
        <v>271</v>
      </c>
      <c r="I71" s="136" t="s">
        <v>272</v>
      </c>
      <c r="J71" s="136" t="s">
        <v>272</v>
      </c>
      <c r="K71" s="136" t="s">
        <v>273</v>
      </c>
      <c r="L71" s="136" t="s">
        <v>273</v>
      </c>
      <c r="M71" s="136" t="s">
        <v>274</v>
      </c>
      <c r="N71" s="136" t="s">
        <v>274</v>
      </c>
      <c r="O71" s="136" t="s">
        <v>275</v>
      </c>
      <c r="P71" s="136" t="s">
        <v>275</v>
      </c>
      <c r="Q71" s="136" t="s">
        <v>276</v>
      </c>
      <c r="R71" s="136" t="s">
        <v>276</v>
      </c>
      <c r="S71" s="136" t="s">
        <v>277</v>
      </c>
      <c r="T71" s="136" t="s">
        <v>277</v>
      </c>
      <c r="U71" s="136"/>
      <c r="X71" s="478"/>
      <c r="Y71" s="478"/>
      <c r="Z71" s="478"/>
      <c r="AA71" s="478"/>
      <c r="AB71" s="478"/>
      <c r="AC71" s="478"/>
      <c r="AD71" s="478"/>
      <c r="AE71" s="478"/>
      <c r="AF71" s="478"/>
      <c r="AG71" s="478"/>
      <c r="AH71" s="478"/>
      <c r="AI71" s="478"/>
      <c r="AJ71" s="478"/>
      <c r="AK71" s="478"/>
      <c r="AL71" s="478"/>
      <c r="AM71" s="478"/>
      <c r="AN71" s="478"/>
      <c r="AO71" s="478"/>
      <c r="AP71" s="478"/>
      <c r="AQ71" s="478"/>
      <c r="AR71" s="478"/>
      <c r="AS71" s="478"/>
      <c r="AT71" s="478"/>
      <c r="AU71" s="478"/>
      <c r="AV71" s="478"/>
      <c r="AW71" s="478"/>
      <c r="AX71" s="478"/>
      <c r="AY71" s="478"/>
      <c r="AZ71" s="478"/>
      <c r="BA71" s="478"/>
      <c r="BB71" s="478"/>
      <c r="BC71" s="478"/>
      <c r="BD71" s="478"/>
      <c r="BE71" s="478"/>
      <c r="BF71" s="478"/>
      <c r="BG71" s="478"/>
      <c r="BH71" s="478"/>
      <c r="BI71" s="478"/>
      <c r="BJ71" s="478"/>
      <c r="BK71" s="478"/>
    </row>
    <row r="72" spans="1:63" s="369" customFormat="1" ht="18" hidden="1" customHeight="1" x14ac:dyDescent="0.25">
      <c r="A72" s="342"/>
      <c r="B72" s="494"/>
      <c r="C72" s="492" t="s">
        <v>266</v>
      </c>
      <c r="D72" s="492" t="s">
        <v>267</v>
      </c>
      <c r="E72" s="492" t="s">
        <v>266</v>
      </c>
      <c r="F72" s="492" t="s">
        <v>267</v>
      </c>
      <c r="G72" s="492" t="s">
        <v>266</v>
      </c>
      <c r="H72" s="492" t="s">
        <v>267</v>
      </c>
      <c r="I72" s="492" t="s">
        <v>266</v>
      </c>
      <c r="J72" s="492" t="s">
        <v>267</v>
      </c>
      <c r="K72" s="492" t="s">
        <v>266</v>
      </c>
      <c r="L72" s="492" t="s">
        <v>267</v>
      </c>
      <c r="M72" s="492" t="s">
        <v>266</v>
      </c>
      <c r="N72" s="492" t="s">
        <v>267</v>
      </c>
      <c r="O72" s="492" t="s">
        <v>266</v>
      </c>
      <c r="P72" s="492" t="s">
        <v>267</v>
      </c>
      <c r="Q72" s="492" t="s">
        <v>266</v>
      </c>
      <c r="R72" s="492" t="s">
        <v>267</v>
      </c>
      <c r="S72" s="492" t="s">
        <v>266</v>
      </c>
      <c r="T72" s="492" t="s">
        <v>267</v>
      </c>
      <c r="U72" s="492"/>
      <c r="X72" s="507"/>
      <c r="Y72" s="507"/>
      <c r="Z72" s="507"/>
      <c r="AA72" s="507"/>
      <c r="AB72" s="507"/>
      <c r="AC72" s="507"/>
      <c r="AD72" s="507"/>
      <c r="AE72" s="507"/>
      <c r="AF72" s="507"/>
      <c r="AG72" s="507"/>
      <c r="AH72" s="507"/>
      <c r="AI72" s="507"/>
      <c r="AJ72" s="507"/>
      <c r="AK72" s="507"/>
      <c r="AL72" s="507"/>
      <c r="AM72" s="507"/>
      <c r="AN72" s="507"/>
      <c r="AO72" s="507"/>
      <c r="AP72" s="507"/>
      <c r="AQ72" s="507"/>
      <c r="AR72" s="507"/>
      <c r="AS72" s="507"/>
      <c r="AT72" s="507"/>
      <c r="AU72" s="507"/>
      <c r="AV72" s="507"/>
      <c r="AW72" s="507"/>
      <c r="AX72" s="507"/>
      <c r="AY72" s="507"/>
      <c r="AZ72" s="507"/>
      <c r="BA72" s="507"/>
      <c r="BB72" s="507"/>
      <c r="BC72" s="507"/>
      <c r="BD72" s="507"/>
      <c r="BE72" s="507"/>
      <c r="BF72" s="507"/>
      <c r="BG72" s="507"/>
      <c r="BH72" s="507"/>
      <c r="BI72" s="507"/>
      <c r="BJ72" s="507"/>
      <c r="BK72" s="507"/>
    </row>
    <row r="73" spans="1:63" ht="18" customHeight="1" x14ac:dyDescent="0.25">
      <c r="V73" s="1"/>
      <c r="W73" s="1"/>
      <c r="X73" s="15"/>
    </row>
    <row r="74" spans="1:63" ht="18" customHeight="1" x14ac:dyDescent="0.25">
      <c r="V74" s="1"/>
      <c r="W74" s="1"/>
      <c r="X74" s="15"/>
    </row>
    <row r="75" spans="1:63" ht="18" customHeight="1" x14ac:dyDescent="0.25">
      <c r="V75" s="1"/>
      <c r="W75" s="1"/>
      <c r="X75" s="15"/>
    </row>
    <row r="76" spans="1:63" s="323" customFormat="1" ht="29.4" customHeight="1" x14ac:dyDescent="0.25">
      <c r="A76" s="342"/>
      <c r="B76" s="343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X76" s="478"/>
      <c r="Y76" s="478"/>
      <c r="Z76" s="478"/>
      <c r="AA76" s="478"/>
      <c r="AB76" s="478"/>
      <c r="AC76" s="478"/>
      <c r="AD76" s="478"/>
      <c r="AE76" s="478"/>
      <c r="AF76" s="478"/>
      <c r="AG76" s="478"/>
      <c r="AH76" s="478"/>
      <c r="AI76" s="478"/>
      <c r="AJ76" s="478"/>
      <c r="AK76" s="478"/>
      <c r="AL76" s="478"/>
      <c r="AM76" s="478"/>
      <c r="AN76" s="478"/>
      <c r="AO76" s="478"/>
      <c r="AP76" s="478"/>
      <c r="AQ76" s="478"/>
      <c r="AR76" s="478"/>
      <c r="AS76" s="478"/>
      <c r="AT76" s="478"/>
      <c r="AU76" s="478"/>
      <c r="AV76" s="478"/>
      <c r="AW76" s="478"/>
      <c r="AX76" s="478"/>
      <c r="AY76" s="478"/>
      <c r="AZ76" s="478"/>
      <c r="BA76" s="478"/>
      <c r="BB76" s="478"/>
      <c r="BC76" s="478"/>
      <c r="BD76" s="478"/>
      <c r="BE76" s="478"/>
      <c r="BF76" s="478"/>
      <c r="BG76" s="478"/>
      <c r="BH76" s="478"/>
      <c r="BI76" s="478"/>
      <c r="BJ76" s="478"/>
      <c r="BK76" s="478"/>
    </row>
    <row r="77" spans="1:63" s="323" customFormat="1" ht="29.4" customHeight="1" x14ac:dyDescent="0.25">
      <c r="A77" s="342"/>
      <c r="B77" s="343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X77" s="478"/>
      <c r="Y77" s="478"/>
      <c r="Z77" s="478"/>
      <c r="AA77" s="478"/>
      <c r="AB77" s="478"/>
      <c r="AC77" s="478"/>
      <c r="AD77" s="478"/>
      <c r="AE77" s="478"/>
      <c r="AF77" s="478"/>
      <c r="AG77" s="478"/>
      <c r="AH77" s="478"/>
      <c r="AI77" s="478"/>
      <c r="AJ77" s="478"/>
      <c r="AK77" s="478"/>
      <c r="AL77" s="478"/>
      <c r="AM77" s="478"/>
      <c r="AN77" s="478"/>
      <c r="AO77" s="478"/>
      <c r="AP77" s="478"/>
      <c r="AQ77" s="478"/>
      <c r="AR77" s="478"/>
      <c r="AS77" s="478"/>
      <c r="AT77" s="478"/>
      <c r="AU77" s="478"/>
      <c r="AV77" s="478"/>
      <c r="AW77" s="478"/>
      <c r="AX77" s="478"/>
      <c r="AY77" s="478"/>
      <c r="AZ77" s="478"/>
      <c r="BA77" s="478"/>
      <c r="BB77" s="478"/>
      <c r="BC77" s="478"/>
      <c r="BD77" s="478"/>
      <c r="BE77" s="478"/>
      <c r="BF77" s="478"/>
      <c r="BG77" s="478"/>
      <c r="BH77" s="478"/>
      <c r="BI77" s="478"/>
      <c r="BJ77" s="478"/>
      <c r="BK77" s="478"/>
    </row>
    <row r="78" spans="1:63" s="323" customFormat="1" ht="29.4" customHeight="1" x14ac:dyDescent="0.25">
      <c r="A78" s="342"/>
      <c r="B78" s="343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X78" s="478"/>
      <c r="Y78" s="478"/>
      <c r="Z78" s="478"/>
      <c r="AA78" s="478"/>
      <c r="AB78" s="478"/>
      <c r="AC78" s="478"/>
      <c r="AD78" s="478"/>
      <c r="AE78" s="478"/>
      <c r="AF78" s="478"/>
      <c r="AG78" s="478"/>
      <c r="AH78" s="478"/>
      <c r="AI78" s="478"/>
      <c r="AJ78" s="478"/>
      <c r="AK78" s="478"/>
      <c r="AL78" s="478"/>
      <c r="AM78" s="478"/>
      <c r="AN78" s="478"/>
      <c r="AO78" s="478"/>
      <c r="AP78" s="478"/>
      <c r="AQ78" s="478"/>
      <c r="AR78" s="478"/>
      <c r="AS78" s="478"/>
      <c r="AT78" s="478"/>
      <c r="AU78" s="478"/>
      <c r="AV78" s="478"/>
      <c r="AW78" s="478"/>
      <c r="AX78" s="478"/>
      <c r="AY78" s="478"/>
      <c r="AZ78" s="478"/>
      <c r="BA78" s="478"/>
      <c r="BB78" s="478"/>
      <c r="BC78" s="478"/>
      <c r="BD78" s="478"/>
      <c r="BE78" s="478"/>
      <c r="BF78" s="478"/>
      <c r="BG78" s="478"/>
      <c r="BH78" s="478"/>
      <c r="BI78" s="478"/>
      <c r="BJ78" s="478"/>
      <c r="BK78" s="478"/>
    </row>
    <row r="79" spans="1:63" s="351" customFormat="1" ht="29.4" customHeight="1" x14ac:dyDescent="0.25">
      <c r="A79" s="342"/>
      <c r="B79" s="343"/>
      <c r="C79" s="136"/>
      <c r="D79" s="136"/>
      <c r="E79" s="136"/>
      <c r="F79" s="136"/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X79" s="483"/>
      <c r="Y79" s="483"/>
      <c r="Z79" s="483"/>
      <c r="AA79" s="483"/>
      <c r="AB79" s="483"/>
      <c r="AC79" s="483"/>
      <c r="AD79" s="483"/>
      <c r="AE79" s="483"/>
      <c r="AF79" s="483"/>
      <c r="AG79" s="483"/>
      <c r="AH79" s="483"/>
      <c r="AI79" s="483"/>
      <c r="AJ79" s="483"/>
      <c r="AK79" s="483"/>
      <c r="AL79" s="483"/>
      <c r="AM79" s="483"/>
      <c r="AN79" s="483"/>
      <c r="AO79" s="483"/>
      <c r="AP79" s="483"/>
      <c r="AQ79" s="483"/>
      <c r="AR79" s="483"/>
      <c r="AS79" s="483"/>
      <c r="AT79" s="483"/>
      <c r="AU79" s="483"/>
      <c r="AV79" s="483"/>
      <c r="AW79" s="483"/>
      <c r="AX79" s="483"/>
      <c r="AY79" s="483"/>
      <c r="AZ79" s="483"/>
      <c r="BA79" s="483"/>
      <c r="BB79" s="483"/>
      <c r="BC79" s="483"/>
      <c r="BD79" s="483"/>
      <c r="BE79" s="483"/>
      <c r="BF79" s="483"/>
      <c r="BG79" s="483"/>
      <c r="BH79" s="483"/>
      <c r="BI79" s="483"/>
      <c r="BJ79" s="483"/>
      <c r="BK79" s="483"/>
    </row>
    <row r="80" spans="1:63" s="132" customFormat="1" ht="21" customHeight="1" x14ac:dyDescent="0.3">
      <c r="A80" s="342"/>
      <c r="B80" s="343"/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X80" s="485"/>
      <c r="Y80" s="485"/>
      <c r="Z80" s="485"/>
      <c r="AA80" s="485"/>
      <c r="AB80" s="485"/>
      <c r="AC80" s="485"/>
      <c r="AD80" s="485"/>
      <c r="AE80" s="485"/>
      <c r="AF80" s="485"/>
      <c r="AG80" s="485"/>
      <c r="AH80" s="485"/>
      <c r="AI80" s="485"/>
      <c r="AJ80" s="485"/>
      <c r="AK80" s="485"/>
      <c r="AL80" s="485"/>
      <c r="AM80" s="485"/>
      <c r="AN80" s="485"/>
      <c r="AO80" s="485"/>
      <c r="AP80" s="485"/>
      <c r="AQ80" s="485"/>
      <c r="AR80" s="485"/>
      <c r="AS80" s="485"/>
      <c r="AT80" s="485"/>
      <c r="AU80" s="485"/>
      <c r="AV80" s="485"/>
      <c r="AW80" s="485"/>
      <c r="AX80" s="485"/>
      <c r="AY80" s="485"/>
      <c r="AZ80" s="485"/>
      <c r="BA80" s="485"/>
      <c r="BB80" s="485"/>
      <c r="BC80" s="485"/>
      <c r="BD80" s="485"/>
      <c r="BE80" s="485"/>
      <c r="BF80" s="485"/>
      <c r="BG80" s="485"/>
      <c r="BH80" s="485"/>
      <c r="BI80" s="485"/>
      <c r="BJ80" s="485"/>
      <c r="BK80" s="485"/>
    </row>
    <row r="81" spans="22:24" x14ac:dyDescent="0.25">
      <c r="V81" s="1"/>
      <c r="W81" s="1"/>
      <c r="X81" s="15"/>
    </row>
    <row r="84" spans="22:24" x14ac:dyDescent="0.25">
      <c r="V84" s="1"/>
      <c r="W84" s="1"/>
      <c r="X84" s="15"/>
    </row>
    <row r="85" spans="22:24" x14ac:dyDescent="0.25">
      <c r="V85" s="1"/>
      <c r="W85" s="1"/>
      <c r="X85" s="15"/>
    </row>
    <row r="86" spans="22:24" x14ac:dyDescent="0.25">
      <c r="V86" s="1"/>
      <c r="W86" s="1"/>
      <c r="X86" s="15"/>
    </row>
    <row r="87" spans="22:24" x14ac:dyDescent="0.25">
      <c r="V87" s="1"/>
      <c r="W87" s="1"/>
      <c r="X87" s="15"/>
    </row>
    <row r="88" spans="22:24" x14ac:dyDescent="0.25">
      <c r="V88" s="1"/>
      <c r="W88" s="1"/>
      <c r="X88" s="15"/>
    </row>
    <row r="89" spans="22:24" x14ac:dyDescent="0.25">
      <c r="V89" s="1"/>
      <c r="W89" s="1"/>
      <c r="X89" s="15"/>
    </row>
  </sheetData>
  <mergeCells count="21">
    <mergeCell ref="Q7:R7"/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A69:B69"/>
    <mergeCell ref="I7:J7"/>
    <mergeCell ref="K7:L7"/>
    <mergeCell ref="M7:N7"/>
    <mergeCell ref="O7:P7"/>
    <mergeCell ref="A66:B66"/>
    <mergeCell ref="A39:B39"/>
    <mergeCell ref="A67:B67"/>
    <mergeCell ref="A40:B40"/>
  </mergeCells>
  <printOptions horizontalCentered="1"/>
  <pageMargins left="0.39370078740157483" right="0.39370078740157483" top="0.70866141732283472" bottom="0.70866141732283472" header="0.31496062992125984" footer="0.31496062992125984"/>
  <pageSetup paperSize="9" scale="62" fitToHeight="2" orientation="landscape" horizontalDpi="4294967292" verticalDpi="4294967292" r:id="rId1"/>
  <headerFooter alignWithMargins="0"/>
  <rowBreaks count="1" manualBreakCount="1">
    <brk id="35" max="21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K89"/>
  <sheetViews>
    <sheetView view="pageBreakPreview" zoomScale="64" zoomScaleNormal="80" zoomScaleSheetLayoutView="64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24.6640625" style="343" customWidth="1"/>
    <col min="3" max="20" width="9.6640625" style="136" customWidth="1"/>
    <col min="21" max="22" width="10.33203125" style="136" customWidth="1"/>
    <col min="23" max="23" width="26.33203125" style="136" customWidth="1"/>
    <col min="24" max="37" width="26.33203125" style="1" customWidth="1"/>
    <col min="38" max="16384" width="26.33203125" style="1"/>
  </cols>
  <sheetData>
    <row r="1" spans="1:37" s="380" customFormat="1" ht="60" customHeight="1" x14ac:dyDescent="0.25">
      <c r="A1" s="822" t="str">
        <f>"Indeling van de werknemers op "&amp;Feuil1!A7&amp;" "&amp;Feuil1!A8&amp;" naar plaats van tewerkstelling en naar dimensieklasse van de vestigingseenheden"</f>
        <v>Indeling van de werknemers op 31 december 2023 naar plaats van tewerkstelling en naar dimensieklasse van de vestigingseenheden</v>
      </c>
      <c r="B1" s="822"/>
      <c r="C1" s="822"/>
      <c r="D1" s="822"/>
      <c r="E1" s="822"/>
      <c r="F1" s="822"/>
      <c r="G1" s="822"/>
      <c r="H1" s="822"/>
      <c r="I1" s="822"/>
      <c r="J1" s="822"/>
      <c r="K1" s="822"/>
      <c r="L1" s="822"/>
      <c r="M1" s="822"/>
      <c r="N1" s="822"/>
      <c r="O1" s="822"/>
      <c r="P1" s="822"/>
      <c r="Q1" s="822"/>
      <c r="R1" s="822"/>
      <c r="S1" s="822"/>
      <c r="T1" s="822"/>
      <c r="U1" s="822"/>
      <c r="V1" s="822"/>
      <c r="W1" s="379"/>
    </row>
    <row r="2" spans="1:37" s="345" customFormat="1" ht="21.9" customHeight="1" x14ac:dyDescent="0.25">
      <c r="A2" s="838" t="s">
        <v>11</v>
      </c>
      <c r="B2" s="839"/>
      <c r="C2" s="839"/>
      <c r="D2" s="839"/>
      <c r="E2" s="839"/>
      <c r="F2" s="839"/>
      <c r="G2" s="839"/>
      <c r="H2" s="839"/>
      <c r="I2" s="839"/>
      <c r="J2" s="839"/>
      <c r="K2" s="839"/>
      <c r="L2" s="839"/>
      <c r="M2" s="839"/>
      <c r="N2" s="839"/>
      <c r="O2" s="839"/>
      <c r="P2" s="839"/>
      <c r="Q2" s="839"/>
      <c r="R2" s="839"/>
      <c r="S2" s="839"/>
      <c r="T2" s="839"/>
      <c r="U2" s="839"/>
      <c r="V2" s="840"/>
    </row>
    <row r="3" spans="1:37" s="345" customFormat="1" ht="21.9" customHeight="1" x14ac:dyDescent="0.3">
      <c r="A3" s="841" t="s">
        <v>3</v>
      </c>
      <c r="B3" s="842"/>
      <c r="C3" s="842"/>
      <c r="D3" s="842"/>
      <c r="E3" s="842"/>
      <c r="F3" s="842"/>
      <c r="G3" s="842"/>
      <c r="H3" s="842"/>
      <c r="I3" s="842"/>
      <c r="J3" s="842"/>
      <c r="K3" s="842"/>
      <c r="L3" s="842"/>
      <c r="M3" s="842"/>
      <c r="N3" s="842"/>
      <c r="O3" s="842"/>
      <c r="P3" s="842"/>
      <c r="Q3" s="842"/>
      <c r="R3" s="842"/>
      <c r="S3" s="842"/>
      <c r="T3" s="842"/>
      <c r="U3" s="842"/>
      <c r="V3" s="823"/>
    </row>
    <row r="4" spans="1:37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</row>
    <row r="5" spans="1:37" s="313" customFormat="1" ht="18.899999999999999" customHeight="1" thickBot="1" x14ac:dyDescent="0.35">
      <c r="A5" s="824" t="s">
        <v>257</v>
      </c>
      <c r="B5" s="825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</row>
    <row r="6" spans="1:37" s="313" customFormat="1" ht="24.9" customHeight="1" x14ac:dyDescent="0.3">
      <c r="A6" s="826" t="s">
        <v>51</v>
      </c>
      <c r="B6" s="827"/>
      <c r="C6" s="808" t="s">
        <v>243</v>
      </c>
      <c r="D6" s="832"/>
      <c r="E6" s="682"/>
      <c r="F6" s="682"/>
      <c r="G6" s="682"/>
      <c r="H6" s="682"/>
      <c r="I6" s="682"/>
      <c r="J6" s="682"/>
      <c r="K6" s="682"/>
      <c r="L6" s="682"/>
      <c r="M6" s="682"/>
      <c r="N6" s="682"/>
      <c r="O6" s="682"/>
      <c r="P6" s="682"/>
      <c r="Q6" s="682"/>
      <c r="R6" s="682"/>
      <c r="S6" s="682"/>
      <c r="T6" s="809"/>
      <c r="U6" s="833" t="s">
        <v>9</v>
      </c>
      <c r="V6" s="834"/>
    </row>
    <row r="7" spans="1:37" ht="50.25" customHeight="1" x14ac:dyDescent="0.25">
      <c r="A7" s="828"/>
      <c r="B7" s="829"/>
      <c r="C7" s="816" t="s">
        <v>18</v>
      </c>
      <c r="D7" s="817"/>
      <c r="E7" s="816" t="s">
        <v>234</v>
      </c>
      <c r="F7" s="817"/>
      <c r="G7" s="816" t="s">
        <v>235</v>
      </c>
      <c r="H7" s="817"/>
      <c r="I7" s="816" t="s">
        <v>236</v>
      </c>
      <c r="J7" s="817"/>
      <c r="K7" s="816" t="s">
        <v>237</v>
      </c>
      <c r="L7" s="817"/>
      <c r="M7" s="816" t="s">
        <v>238</v>
      </c>
      <c r="N7" s="817"/>
      <c r="O7" s="816" t="s">
        <v>239</v>
      </c>
      <c r="P7" s="817"/>
      <c r="Q7" s="816" t="s">
        <v>240</v>
      </c>
      <c r="R7" s="817"/>
      <c r="S7" s="816" t="s">
        <v>241</v>
      </c>
      <c r="T7" s="837"/>
      <c r="U7" s="835"/>
      <c r="V7" s="836"/>
      <c r="W7" s="1"/>
    </row>
    <row r="8" spans="1:37" ht="39.9" customHeight="1" x14ac:dyDescent="0.25">
      <c r="A8" s="830"/>
      <c r="B8" s="831"/>
      <c r="C8" s="384" t="s">
        <v>7</v>
      </c>
      <c r="D8" s="385" t="s">
        <v>8</v>
      </c>
      <c r="E8" s="384" t="s">
        <v>7</v>
      </c>
      <c r="F8" s="385" t="s">
        <v>8</v>
      </c>
      <c r="G8" s="384" t="s">
        <v>7</v>
      </c>
      <c r="H8" s="385" t="s">
        <v>8</v>
      </c>
      <c r="I8" s="384" t="s">
        <v>7</v>
      </c>
      <c r="J8" s="385" t="s">
        <v>8</v>
      </c>
      <c r="K8" s="384" t="s">
        <v>7</v>
      </c>
      <c r="L8" s="385" t="s">
        <v>8</v>
      </c>
      <c r="M8" s="384" t="s">
        <v>7</v>
      </c>
      <c r="N8" s="385" t="s">
        <v>8</v>
      </c>
      <c r="O8" s="384" t="s">
        <v>7</v>
      </c>
      <c r="P8" s="385" t="s">
        <v>8</v>
      </c>
      <c r="Q8" s="384" t="s">
        <v>7</v>
      </c>
      <c r="R8" s="385" t="s">
        <v>8</v>
      </c>
      <c r="S8" s="384" t="s">
        <v>7</v>
      </c>
      <c r="T8" s="387" t="s">
        <v>8</v>
      </c>
      <c r="U8" s="384" t="s">
        <v>7</v>
      </c>
      <c r="V8" s="410" t="s">
        <v>8</v>
      </c>
      <c r="W8" s="1"/>
    </row>
    <row r="9" spans="1:37" s="323" customFormat="1" ht="33" customHeight="1" x14ac:dyDescent="0.35">
      <c r="A9" s="232" t="s">
        <v>215</v>
      </c>
      <c r="B9" s="389"/>
      <c r="C9" s="657">
        <f>C10</f>
        <v>173</v>
      </c>
      <c r="D9" s="657">
        <f t="shared" ref="D9:T9" si="0">D10</f>
        <v>218</v>
      </c>
      <c r="E9" s="657">
        <f t="shared" si="0"/>
        <v>381</v>
      </c>
      <c r="F9" s="657">
        <f t="shared" si="0"/>
        <v>437</v>
      </c>
      <c r="G9" s="657">
        <f t="shared" si="0"/>
        <v>529</v>
      </c>
      <c r="H9" s="657">
        <f t="shared" si="0"/>
        <v>748</v>
      </c>
      <c r="I9" s="657">
        <f t="shared" si="0"/>
        <v>702</v>
      </c>
      <c r="J9" s="657">
        <f t="shared" si="0"/>
        <v>903</v>
      </c>
      <c r="K9" s="657">
        <f t="shared" si="0"/>
        <v>860</v>
      </c>
      <c r="L9" s="657">
        <f t="shared" si="0"/>
        <v>465</v>
      </c>
      <c r="M9" s="657">
        <f t="shared" si="0"/>
        <v>1849</v>
      </c>
      <c r="N9" s="657">
        <f t="shared" si="0"/>
        <v>785</v>
      </c>
      <c r="O9" s="657">
        <f t="shared" si="0"/>
        <v>2047</v>
      </c>
      <c r="P9" s="657">
        <f t="shared" si="0"/>
        <v>685</v>
      </c>
      <c r="Q9" s="657">
        <f t="shared" si="0"/>
        <v>1648</v>
      </c>
      <c r="R9" s="657">
        <f t="shared" si="0"/>
        <v>758</v>
      </c>
      <c r="S9" s="657">
        <f t="shared" si="0"/>
        <v>6085</v>
      </c>
      <c r="T9" s="657">
        <f t="shared" si="0"/>
        <v>1266</v>
      </c>
      <c r="U9" s="657">
        <f t="shared" ref="U9:V24" si="1">C9+E9+G9+I9+K9+M9+O9+Q9+S9</f>
        <v>14274</v>
      </c>
      <c r="V9" s="658">
        <f t="shared" si="1"/>
        <v>6265</v>
      </c>
      <c r="W9" s="324"/>
    </row>
    <row r="10" spans="1:37" s="2" customFormat="1" ht="18" customHeight="1" x14ac:dyDescent="0.35">
      <c r="A10" s="390"/>
      <c r="B10" s="361" t="s">
        <v>54</v>
      </c>
      <c r="C10" s="659">
        <v>173</v>
      </c>
      <c r="D10" s="660">
        <v>218</v>
      </c>
      <c r="E10" s="660">
        <v>381</v>
      </c>
      <c r="F10" s="660">
        <v>437</v>
      </c>
      <c r="G10" s="660">
        <v>529</v>
      </c>
      <c r="H10" s="660">
        <v>748</v>
      </c>
      <c r="I10" s="660">
        <v>702</v>
      </c>
      <c r="J10" s="660">
        <v>903</v>
      </c>
      <c r="K10" s="660">
        <v>860</v>
      </c>
      <c r="L10" s="660">
        <v>465</v>
      </c>
      <c r="M10" s="660">
        <v>1849</v>
      </c>
      <c r="N10" s="660">
        <v>785</v>
      </c>
      <c r="O10" s="660">
        <v>2047</v>
      </c>
      <c r="P10" s="660">
        <v>685</v>
      </c>
      <c r="Q10" s="660">
        <v>1648</v>
      </c>
      <c r="R10" s="660">
        <v>758</v>
      </c>
      <c r="S10" s="660">
        <v>6085</v>
      </c>
      <c r="T10" s="660">
        <v>1266</v>
      </c>
      <c r="U10" s="659">
        <f t="shared" si="1"/>
        <v>14274</v>
      </c>
      <c r="V10" s="661">
        <f t="shared" si="1"/>
        <v>6265</v>
      </c>
    </row>
    <row r="11" spans="1:37" s="2" customFormat="1" ht="33" customHeight="1" x14ac:dyDescent="0.35">
      <c r="A11" s="232" t="s">
        <v>55</v>
      </c>
      <c r="B11" s="391"/>
      <c r="C11" s="662">
        <f>C12+C16+C19+C23+C30+C39</f>
        <v>1410</v>
      </c>
      <c r="D11" s="662">
        <f t="shared" ref="D11:V11" si="2">D12+D16+D19+D23+D30+D39</f>
        <v>3449</v>
      </c>
      <c r="E11" s="662">
        <f t="shared" si="2"/>
        <v>1833</v>
      </c>
      <c r="F11" s="662">
        <f t="shared" si="2"/>
        <v>4145</v>
      </c>
      <c r="G11" s="662">
        <f t="shared" si="2"/>
        <v>2668</v>
      </c>
      <c r="H11" s="662">
        <f t="shared" si="2"/>
        <v>3720</v>
      </c>
      <c r="I11" s="662">
        <f t="shared" si="2"/>
        <v>6066</v>
      </c>
      <c r="J11" s="662">
        <f t="shared" si="2"/>
        <v>5251</v>
      </c>
      <c r="K11" s="662">
        <f t="shared" si="2"/>
        <v>5806</v>
      </c>
      <c r="L11" s="662">
        <f t="shared" si="2"/>
        <v>5242</v>
      </c>
      <c r="M11" s="662">
        <f t="shared" si="2"/>
        <v>5591</v>
      </c>
      <c r="N11" s="662">
        <f t="shared" si="2"/>
        <v>6624</v>
      </c>
      <c r="O11" s="662">
        <f t="shared" si="2"/>
        <v>4561</v>
      </c>
      <c r="P11" s="662">
        <f t="shared" si="2"/>
        <v>2260</v>
      </c>
      <c r="Q11" s="662">
        <f t="shared" si="2"/>
        <v>913</v>
      </c>
      <c r="R11" s="662">
        <f t="shared" si="2"/>
        <v>648</v>
      </c>
      <c r="S11" s="662">
        <f t="shared" si="2"/>
        <v>1071</v>
      </c>
      <c r="T11" s="662">
        <f t="shared" si="2"/>
        <v>1144</v>
      </c>
      <c r="U11" s="662">
        <f t="shared" si="2"/>
        <v>29919</v>
      </c>
      <c r="V11" s="663">
        <f t="shared" si="2"/>
        <v>32483</v>
      </c>
    </row>
    <row r="12" spans="1:37" s="323" customFormat="1" ht="24" customHeight="1" x14ac:dyDescent="0.35">
      <c r="A12" s="239" t="s">
        <v>56</v>
      </c>
      <c r="B12" s="392"/>
      <c r="C12" s="617">
        <f>SUM(C13:C15)</f>
        <v>344</v>
      </c>
      <c r="D12" s="617">
        <f t="shared" ref="D12:T12" si="3">SUM(D13:D15)</f>
        <v>874</v>
      </c>
      <c r="E12" s="617">
        <f t="shared" si="3"/>
        <v>423</v>
      </c>
      <c r="F12" s="617">
        <f t="shared" si="3"/>
        <v>1080</v>
      </c>
      <c r="G12" s="617">
        <f t="shared" si="3"/>
        <v>591</v>
      </c>
      <c r="H12" s="617">
        <f t="shared" si="3"/>
        <v>887</v>
      </c>
      <c r="I12" s="617">
        <f t="shared" si="3"/>
        <v>1373</v>
      </c>
      <c r="J12" s="617">
        <f t="shared" si="3"/>
        <v>1088</v>
      </c>
      <c r="K12" s="617">
        <f t="shared" si="3"/>
        <v>1433</v>
      </c>
      <c r="L12" s="617">
        <f t="shared" si="3"/>
        <v>1258</v>
      </c>
      <c r="M12" s="617">
        <f t="shared" si="3"/>
        <v>1336</v>
      </c>
      <c r="N12" s="617">
        <f t="shared" si="3"/>
        <v>1458</v>
      </c>
      <c r="O12" s="617">
        <f t="shared" si="3"/>
        <v>1666</v>
      </c>
      <c r="P12" s="617">
        <f t="shared" si="3"/>
        <v>575</v>
      </c>
      <c r="Q12" s="617">
        <f t="shared" si="3"/>
        <v>20</v>
      </c>
      <c r="R12" s="617">
        <f t="shared" si="3"/>
        <v>86</v>
      </c>
      <c r="S12" s="617">
        <f t="shared" si="3"/>
        <v>862</v>
      </c>
      <c r="T12" s="617">
        <f t="shared" si="3"/>
        <v>433</v>
      </c>
      <c r="U12" s="617">
        <f t="shared" si="1"/>
        <v>8048</v>
      </c>
      <c r="V12" s="664">
        <f t="shared" si="1"/>
        <v>7739</v>
      </c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37" s="323" customFormat="1" ht="18" customHeight="1" x14ac:dyDescent="0.35">
      <c r="A13" s="393"/>
      <c r="B13" s="361" t="s">
        <v>56</v>
      </c>
      <c r="C13" s="659">
        <v>143</v>
      </c>
      <c r="D13" s="660">
        <v>444</v>
      </c>
      <c r="E13" s="660">
        <v>226</v>
      </c>
      <c r="F13" s="660">
        <v>550</v>
      </c>
      <c r="G13" s="660">
        <v>261</v>
      </c>
      <c r="H13" s="660">
        <v>388</v>
      </c>
      <c r="I13" s="660">
        <v>616</v>
      </c>
      <c r="J13" s="660">
        <v>407</v>
      </c>
      <c r="K13" s="660">
        <v>599</v>
      </c>
      <c r="L13" s="660">
        <v>605</v>
      </c>
      <c r="M13" s="660">
        <v>443</v>
      </c>
      <c r="N13" s="660">
        <v>469</v>
      </c>
      <c r="O13" s="660">
        <v>1286</v>
      </c>
      <c r="P13" s="660">
        <v>402</v>
      </c>
      <c r="Q13" s="660">
        <v>11</v>
      </c>
      <c r="R13" s="660">
        <v>52</v>
      </c>
      <c r="S13" s="660">
        <v>833</v>
      </c>
      <c r="T13" s="660">
        <v>431</v>
      </c>
      <c r="U13" s="659">
        <f t="shared" si="1"/>
        <v>4418</v>
      </c>
      <c r="V13" s="661">
        <f t="shared" si="1"/>
        <v>3748</v>
      </c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37" s="2" customFormat="1" ht="18" customHeight="1" x14ac:dyDescent="0.35">
      <c r="A14" s="390"/>
      <c r="B14" s="361" t="s">
        <v>57</v>
      </c>
      <c r="C14" s="659">
        <v>97</v>
      </c>
      <c r="D14" s="660">
        <v>184</v>
      </c>
      <c r="E14" s="660">
        <v>93</v>
      </c>
      <c r="F14" s="660">
        <v>201</v>
      </c>
      <c r="G14" s="660">
        <v>135</v>
      </c>
      <c r="H14" s="660">
        <v>98</v>
      </c>
      <c r="I14" s="660">
        <v>260</v>
      </c>
      <c r="J14" s="660">
        <v>209</v>
      </c>
      <c r="K14" s="660">
        <v>251</v>
      </c>
      <c r="L14" s="660">
        <v>169</v>
      </c>
      <c r="M14" s="660">
        <v>551</v>
      </c>
      <c r="N14" s="660">
        <v>569</v>
      </c>
      <c r="O14" s="660">
        <v>73</v>
      </c>
      <c r="P14" s="660">
        <v>65</v>
      </c>
      <c r="Q14" s="660">
        <v>0</v>
      </c>
      <c r="R14" s="660">
        <v>0</v>
      </c>
      <c r="S14" s="660">
        <v>29</v>
      </c>
      <c r="T14" s="660">
        <v>2</v>
      </c>
      <c r="U14" s="659">
        <f t="shared" si="1"/>
        <v>1489</v>
      </c>
      <c r="V14" s="661">
        <f t="shared" si="1"/>
        <v>1497</v>
      </c>
    </row>
    <row r="15" spans="1:37" s="2" customFormat="1" ht="18" customHeight="1" x14ac:dyDescent="0.35">
      <c r="A15" s="390"/>
      <c r="B15" s="361" t="s">
        <v>58</v>
      </c>
      <c r="C15" s="659">
        <v>104</v>
      </c>
      <c r="D15" s="660">
        <v>246</v>
      </c>
      <c r="E15" s="660">
        <v>104</v>
      </c>
      <c r="F15" s="660">
        <v>329</v>
      </c>
      <c r="G15" s="660">
        <v>195</v>
      </c>
      <c r="H15" s="660">
        <v>401</v>
      </c>
      <c r="I15" s="660">
        <v>497</v>
      </c>
      <c r="J15" s="660">
        <v>472</v>
      </c>
      <c r="K15" s="660">
        <v>583</v>
      </c>
      <c r="L15" s="660">
        <v>484</v>
      </c>
      <c r="M15" s="660">
        <v>342</v>
      </c>
      <c r="N15" s="660">
        <v>420</v>
      </c>
      <c r="O15" s="660">
        <v>307</v>
      </c>
      <c r="P15" s="660">
        <v>108</v>
      </c>
      <c r="Q15" s="660">
        <v>9</v>
      </c>
      <c r="R15" s="660">
        <v>34</v>
      </c>
      <c r="S15" s="660">
        <v>0</v>
      </c>
      <c r="T15" s="660">
        <v>0</v>
      </c>
      <c r="U15" s="659">
        <f t="shared" si="1"/>
        <v>2141</v>
      </c>
      <c r="V15" s="661">
        <f t="shared" si="1"/>
        <v>2494</v>
      </c>
    </row>
    <row r="16" spans="1:37" s="323" customFormat="1" ht="24" customHeight="1" x14ac:dyDescent="0.35">
      <c r="A16" s="239" t="s">
        <v>59</v>
      </c>
      <c r="B16" s="392"/>
      <c r="C16" s="617">
        <f>C17+C18</f>
        <v>218</v>
      </c>
      <c r="D16" s="617">
        <f t="shared" ref="D16:T16" si="4">D17+D18</f>
        <v>450</v>
      </c>
      <c r="E16" s="617">
        <f t="shared" si="4"/>
        <v>280</v>
      </c>
      <c r="F16" s="617">
        <f t="shared" si="4"/>
        <v>499</v>
      </c>
      <c r="G16" s="617">
        <f t="shared" si="4"/>
        <v>535</v>
      </c>
      <c r="H16" s="617">
        <f t="shared" si="4"/>
        <v>507</v>
      </c>
      <c r="I16" s="617">
        <f t="shared" si="4"/>
        <v>1079</v>
      </c>
      <c r="J16" s="617">
        <f t="shared" si="4"/>
        <v>764</v>
      </c>
      <c r="K16" s="617">
        <f t="shared" si="4"/>
        <v>1129</v>
      </c>
      <c r="L16" s="617">
        <f t="shared" si="4"/>
        <v>999</v>
      </c>
      <c r="M16" s="617">
        <f t="shared" si="4"/>
        <v>973</v>
      </c>
      <c r="N16" s="617">
        <f t="shared" si="4"/>
        <v>667</v>
      </c>
      <c r="O16" s="617">
        <f t="shared" si="4"/>
        <v>300</v>
      </c>
      <c r="P16" s="617">
        <f t="shared" si="4"/>
        <v>54</v>
      </c>
      <c r="Q16" s="617">
        <f t="shared" si="4"/>
        <v>303</v>
      </c>
      <c r="R16" s="617">
        <f t="shared" si="4"/>
        <v>58</v>
      </c>
      <c r="S16" s="617">
        <f t="shared" si="4"/>
        <v>8</v>
      </c>
      <c r="T16" s="617">
        <f t="shared" si="4"/>
        <v>1</v>
      </c>
      <c r="U16" s="617">
        <f t="shared" si="1"/>
        <v>4825</v>
      </c>
      <c r="V16" s="664">
        <f t="shared" si="1"/>
        <v>3999</v>
      </c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22" s="2" customFormat="1" ht="18" customHeight="1" x14ac:dyDescent="0.35">
      <c r="A17" s="390"/>
      <c r="B17" s="361" t="s">
        <v>60</v>
      </c>
      <c r="C17" s="659">
        <v>100</v>
      </c>
      <c r="D17" s="660">
        <v>262</v>
      </c>
      <c r="E17" s="660">
        <v>159</v>
      </c>
      <c r="F17" s="660">
        <v>329</v>
      </c>
      <c r="G17" s="660">
        <v>275</v>
      </c>
      <c r="H17" s="660">
        <v>311</v>
      </c>
      <c r="I17" s="660">
        <v>500</v>
      </c>
      <c r="J17" s="660">
        <v>366</v>
      </c>
      <c r="K17" s="660">
        <v>736</v>
      </c>
      <c r="L17" s="660">
        <v>491</v>
      </c>
      <c r="M17" s="660">
        <v>716</v>
      </c>
      <c r="N17" s="660">
        <v>376</v>
      </c>
      <c r="O17" s="660">
        <v>6</v>
      </c>
      <c r="P17" s="660">
        <v>5</v>
      </c>
      <c r="Q17" s="660">
        <v>2</v>
      </c>
      <c r="R17" s="660">
        <v>0</v>
      </c>
      <c r="S17" s="660">
        <v>6</v>
      </c>
      <c r="T17" s="660">
        <v>1</v>
      </c>
      <c r="U17" s="659">
        <f t="shared" si="1"/>
        <v>2500</v>
      </c>
      <c r="V17" s="661">
        <f t="shared" si="1"/>
        <v>2141</v>
      </c>
    </row>
    <row r="18" spans="1:22" s="2" customFormat="1" ht="18" customHeight="1" x14ac:dyDescent="0.35">
      <c r="A18" s="390"/>
      <c r="B18" s="361" t="s">
        <v>61</v>
      </c>
      <c r="C18" s="659">
        <v>118</v>
      </c>
      <c r="D18" s="660">
        <v>188</v>
      </c>
      <c r="E18" s="660">
        <v>121</v>
      </c>
      <c r="F18" s="660">
        <v>170</v>
      </c>
      <c r="G18" s="660">
        <v>260</v>
      </c>
      <c r="H18" s="660">
        <v>196</v>
      </c>
      <c r="I18" s="660">
        <v>579</v>
      </c>
      <c r="J18" s="660">
        <v>398</v>
      </c>
      <c r="K18" s="660">
        <v>393</v>
      </c>
      <c r="L18" s="660">
        <v>508</v>
      </c>
      <c r="M18" s="660">
        <v>257</v>
      </c>
      <c r="N18" s="660">
        <v>291</v>
      </c>
      <c r="O18" s="660">
        <v>294</v>
      </c>
      <c r="P18" s="660">
        <v>49</v>
      </c>
      <c r="Q18" s="660">
        <v>301</v>
      </c>
      <c r="R18" s="660">
        <v>58</v>
      </c>
      <c r="S18" s="660">
        <v>2</v>
      </c>
      <c r="T18" s="660">
        <v>0</v>
      </c>
      <c r="U18" s="659">
        <f t="shared" si="1"/>
        <v>2325</v>
      </c>
      <c r="V18" s="661">
        <f t="shared" si="1"/>
        <v>1858</v>
      </c>
    </row>
    <row r="19" spans="1:22" s="2" customFormat="1" ht="24" customHeight="1" x14ac:dyDescent="0.35">
      <c r="A19" s="239" t="s">
        <v>62</v>
      </c>
      <c r="B19" s="391"/>
      <c r="C19" s="617">
        <f>SUM(C20:C22)</f>
        <v>206</v>
      </c>
      <c r="D19" s="617">
        <f t="shared" ref="D19:T19" si="5">SUM(D20:D22)</f>
        <v>448</v>
      </c>
      <c r="E19" s="617">
        <f t="shared" si="5"/>
        <v>271</v>
      </c>
      <c r="F19" s="617">
        <f t="shared" si="5"/>
        <v>458</v>
      </c>
      <c r="G19" s="617">
        <f t="shared" si="5"/>
        <v>268</v>
      </c>
      <c r="H19" s="617">
        <f t="shared" si="5"/>
        <v>436</v>
      </c>
      <c r="I19" s="617">
        <f t="shared" si="5"/>
        <v>825</v>
      </c>
      <c r="J19" s="617">
        <f t="shared" si="5"/>
        <v>761</v>
      </c>
      <c r="K19" s="617">
        <f t="shared" si="5"/>
        <v>830</v>
      </c>
      <c r="L19" s="617">
        <f t="shared" si="5"/>
        <v>625</v>
      </c>
      <c r="M19" s="617">
        <f t="shared" si="5"/>
        <v>493</v>
      </c>
      <c r="N19" s="617">
        <f t="shared" si="5"/>
        <v>981</v>
      </c>
      <c r="O19" s="617">
        <f t="shared" si="5"/>
        <v>693</v>
      </c>
      <c r="P19" s="617">
        <f t="shared" si="5"/>
        <v>314</v>
      </c>
      <c r="Q19" s="617">
        <f t="shared" si="5"/>
        <v>62</v>
      </c>
      <c r="R19" s="617">
        <f t="shared" si="5"/>
        <v>205</v>
      </c>
      <c r="S19" s="617">
        <f t="shared" si="5"/>
        <v>95</v>
      </c>
      <c r="T19" s="617">
        <f t="shared" si="5"/>
        <v>320</v>
      </c>
      <c r="U19" s="617">
        <f t="shared" si="1"/>
        <v>3743</v>
      </c>
      <c r="V19" s="664">
        <f t="shared" si="1"/>
        <v>4548</v>
      </c>
    </row>
    <row r="20" spans="1:22" s="2" customFormat="1" ht="18" customHeight="1" x14ac:dyDescent="0.35">
      <c r="A20" s="390"/>
      <c r="B20" s="361" t="s">
        <v>63</v>
      </c>
      <c r="C20" s="659">
        <v>100</v>
      </c>
      <c r="D20" s="660">
        <v>201</v>
      </c>
      <c r="E20" s="660">
        <v>132</v>
      </c>
      <c r="F20" s="660">
        <v>171</v>
      </c>
      <c r="G20" s="660">
        <v>110</v>
      </c>
      <c r="H20" s="660">
        <v>235</v>
      </c>
      <c r="I20" s="660">
        <v>358</v>
      </c>
      <c r="J20" s="660">
        <v>392</v>
      </c>
      <c r="K20" s="660">
        <v>416</v>
      </c>
      <c r="L20" s="660">
        <v>336</v>
      </c>
      <c r="M20" s="660">
        <v>305</v>
      </c>
      <c r="N20" s="660">
        <v>403</v>
      </c>
      <c r="O20" s="660">
        <v>623</v>
      </c>
      <c r="P20" s="660">
        <v>224</v>
      </c>
      <c r="Q20" s="660">
        <v>28</v>
      </c>
      <c r="R20" s="660">
        <v>78</v>
      </c>
      <c r="S20" s="660">
        <v>95</v>
      </c>
      <c r="T20" s="660">
        <v>320</v>
      </c>
      <c r="U20" s="659">
        <f t="shared" si="1"/>
        <v>2167</v>
      </c>
      <c r="V20" s="661">
        <f t="shared" si="1"/>
        <v>2360</v>
      </c>
    </row>
    <row r="21" spans="1:22" s="2" customFormat="1" ht="18" customHeight="1" x14ac:dyDescent="0.35">
      <c r="A21" s="390"/>
      <c r="B21" s="361" t="s">
        <v>64</v>
      </c>
      <c r="C21" s="659">
        <v>49</v>
      </c>
      <c r="D21" s="660">
        <v>149</v>
      </c>
      <c r="E21" s="660">
        <v>84</v>
      </c>
      <c r="F21" s="660">
        <v>167</v>
      </c>
      <c r="G21" s="660">
        <v>55</v>
      </c>
      <c r="H21" s="660">
        <v>90</v>
      </c>
      <c r="I21" s="660">
        <v>272</v>
      </c>
      <c r="J21" s="660">
        <v>199</v>
      </c>
      <c r="K21" s="660">
        <v>215</v>
      </c>
      <c r="L21" s="660">
        <v>207</v>
      </c>
      <c r="M21" s="660">
        <v>126</v>
      </c>
      <c r="N21" s="660">
        <v>412</v>
      </c>
      <c r="O21" s="660">
        <v>65</v>
      </c>
      <c r="P21" s="660">
        <v>52</v>
      </c>
      <c r="Q21" s="660">
        <v>14</v>
      </c>
      <c r="R21" s="660">
        <v>83</v>
      </c>
      <c r="S21" s="660">
        <v>0</v>
      </c>
      <c r="T21" s="660">
        <v>0</v>
      </c>
      <c r="U21" s="659">
        <f t="shared" si="1"/>
        <v>880</v>
      </c>
      <c r="V21" s="661">
        <f t="shared" si="1"/>
        <v>1359</v>
      </c>
    </row>
    <row r="22" spans="1:22" s="2" customFormat="1" ht="18" customHeight="1" x14ac:dyDescent="0.35">
      <c r="A22" s="390"/>
      <c r="B22" s="361" t="s">
        <v>65</v>
      </c>
      <c r="C22" s="659">
        <v>57</v>
      </c>
      <c r="D22" s="660">
        <v>98</v>
      </c>
      <c r="E22" s="660">
        <v>55</v>
      </c>
      <c r="F22" s="660">
        <v>120</v>
      </c>
      <c r="G22" s="660">
        <v>103</v>
      </c>
      <c r="H22" s="660">
        <v>111</v>
      </c>
      <c r="I22" s="660">
        <v>195</v>
      </c>
      <c r="J22" s="660">
        <v>170</v>
      </c>
      <c r="K22" s="660">
        <v>199</v>
      </c>
      <c r="L22" s="660">
        <v>82</v>
      </c>
      <c r="M22" s="660">
        <v>62</v>
      </c>
      <c r="N22" s="660">
        <v>166</v>
      </c>
      <c r="O22" s="660">
        <v>5</v>
      </c>
      <c r="P22" s="660">
        <v>38</v>
      </c>
      <c r="Q22" s="660">
        <v>20</v>
      </c>
      <c r="R22" s="660">
        <v>44</v>
      </c>
      <c r="S22" s="660">
        <v>0</v>
      </c>
      <c r="T22" s="660">
        <v>0</v>
      </c>
      <c r="U22" s="659">
        <f t="shared" si="1"/>
        <v>696</v>
      </c>
      <c r="V22" s="661">
        <f t="shared" si="1"/>
        <v>829</v>
      </c>
    </row>
    <row r="23" spans="1:22" s="2" customFormat="1" ht="24" customHeight="1" x14ac:dyDescent="0.35">
      <c r="A23" s="239" t="s">
        <v>66</v>
      </c>
      <c r="B23" s="391"/>
      <c r="C23" s="617">
        <f>SUM(C24:C29)</f>
        <v>320</v>
      </c>
      <c r="D23" s="617">
        <f t="shared" ref="D23:T23" si="6">SUM(D24:D29)</f>
        <v>824</v>
      </c>
      <c r="E23" s="617">
        <f t="shared" si="6"/>
        <v>397</v>
      </c>
      <c r="F23" s="617">
        <f t="shared" si="6"/>
        <v>1105</v>
      </c>
      <c r="G23" s="617">
        <f t="shared" si="6"/>
        <v>614</v>
      </c>
      <c r="H23" s="617">
        <f t="shared" si="6"/>
        <v>945</v>
      </c>
      <c r="I23" s="617">
        <f t="shared" si="6"/>
        <v>1414</v>
      </c>
      <c r="J23" s="617">
        <f t="shared" si="6"/>
        <v>1439</v>
      </c>
      <c r="K23" s="617">
        <f t="shared" si="6"/>
        <v>1189</v>
      </c>
      <c r="L23" s="617">
        <f t="shared" si="6"/>
        <v>1224</v>
      </c>
      <c r="M23" s="617">
        <f t="shared" si="6"/>
        <v>1585</v>
      </c>
      <c r="N23" s="617">
        <f t="shared" si="6"/>
        <v>1973</v>
      </c>
      <c r="O23" s="617">
        <f t="shared" si="6"/>
        <v>929</v>
      </c>
      <c r="P23" s="617">
        <f t="shared" si="6"/>
        <v>405</v>
      </c>
      <c r="Q23" s="617">
        <f t="shared" si="6"/>
        <v>511</v>
      </c>
      <c r="R23" s="617">
        <f t="shared" si="6"/>
        <v>241</v>
      </c>
      <c r="S23" s="617">
        <f t="shared" si="6"/>
        <v>33</v>
      </c>
      <c r="T23" s="617">
        <f t="shared" si="6"/>
        <v>106</v>
      </c>
      <c r="U23" s="617">
        <f t="shared" si="1"/>
        <v>6992</v>
      </c>
      <c r="V23" s="664">
        <f t="shared" si="1"/>
        <v>8262</v>
      </c>
    </row>
    <row r="24" spans="1:22" s="2" customFormat="1" ht="18" customHeight="1" x14ac:dyDescent="0.35">
      <c r="A24" s="390"/>
      <c r="B24" s="361" t="s">
        <v>67</v>
      </c>
      <c r="C24" s="659">
        <v>47</v>
      </c>
      <c r="D24" s="660">
        <v>153</v>
      </c>
      <c r="E24" s="660">
        <v>65</v>
      </c>
      <c r="F24" s="660">
        <v>183</v>
      </c>
      <c r="G24" s="660">
        <v>87</v>
      </c>
      <c r="H24" s="660">
        <v>117</v>
      </c>
      <c r="I24" s="660">
        <v>216</v>
      </c>
      <c r="J24" s="660">
        <v>160</v>
      </c>
      <c r="K24" s="660">
        <v>294</v>
      </c>
      <c r="L24" s="660">
        <v>204</v>
      </c>
      <c r="M24" s="660">
        <v>515</v>
      </c>
      <c r="N24" s="660">
        <v>648</v>
      </c>
      <c r="O24" s="660">
        <v>297</v>
      </c>
      <c r="P24" s="660">
        <v>95</v>
      </c>
      <c r="Q24" s="660">
        <v>0</v>
      </c>
      <c r="R24" s="660">
        <v>0</v>
      </c>
      <c r="S24" s="660">
        <v>0</v>
      </c>
      <c r="T24" s="660">
        <v>0</v>
      </c>
      <c r="U24" s="659">
        <f t="shared" si="1"/>
        <v>1521</v>
      </c>
      <c r="V24" s="661">
        <f t="shared" si="1"/>
        <v>1560</v>
      </c>
    </row>
    <row r="25" spans="1:22" s="2" customFormat="1" ht="18" customHeight="1" x14ac:dyDescent="0.35">
      <c r="A25" s="390"/>
      <c r="B25" s="361" t="s">
        <v>68</v>
      </c>
      <c r="C25" s="659">
        <v>51</v>
      </c>
      <c r="D25" s="660">
        <v>151</v>
      </c>
      <c r="E25" s="660">
        <v>59</v>
      </c>
      <c r="F25" s="660">
        <v>129</v>
      </c>
      <c r="G25" s="660">
        <v>63</v>
      </c>
      <c r="H25" s="660">
        <v>152</v>
      </c>
      <c r="I25" s="660">
        <v>237</v>
      </c>
      <c r="J25" s="660">
        <v>201</v>
      </c>
      <c r="K25" s="660">
        <v>147</v>
      </c>
      <c r="L25" s="660">
        <v>194</v>
      </c>
      <c r="M25" s="660">
        <v>230</v>
      </c>
      <c r="N25" s="660">
        <v>314</v>
      </c>
      <c r="O25" s="660">
        <v>25</v>
      </c>
      <c r="P25" s="660">
        <v>25</v>
      </c>
      <c r="Q25" s="660">
        <v>0</v>
      </c>
      <c r="R25" s="660">
        <v>0</v>
      </c>
      <c r="S25" s="660">
        <v>0</v>
      </c>
      <c r="T25" s="660">
        <v>0</v>
      </c>
      <c r="U25" s="659">
        <f t="shared" ref="U25:V66" si="7">C25+E25+G25+I25+K25+M25+O25+Q25+S25</f>
        <v>812</v>
      </c>
      <c r="V25" s="661">
        <f t="shared" si="7"/>
        <v>1166</v>
      </c>
    </row>
    <row r="26" spans="1:22" s="2" customFormat="1" ht="18" customHeight="1" x14ac:dyDescent="0.35">
      <c r="A26" s="390"/>
      <c r="B26" s="361" t="s">
        <v>69</v>
      </c>
      <c r="C26" s="659">
        <v>21</v>
      </c>
      <c r="D26" s="660">
        <v>52</v>
      </c>
      <c r="E26" s="660">
        <v>17</v>
      </c>
      <c r="F26" s="660">
        <v>41</v>
      </c>
      <c r="G26" s="660">
        <v>36</v>
      </c>
      <c r="H26" s="660">
        <v>104</v>
      </c>
      <c r="I26" s="660">
        <v>83</v>
      </c>
      <c r="J26" s="660">
        <v>99</v>
      </c>
      <c r="K26" s="660">
        <v>70</v>
      </c>
      <c r="L26" s="660">
        <v>98</v>
      </c>
      <c r="M26" s="660">
        <v>35</v>
      </c>
      <c r="N26" s="660">
        <v>38</v>
      </c>
      <c r="O26" s="660">
        <v>0</v>
      </c>
      <c r="P26" s="660">
        <v>0</v>
      </c>
      <c r="Q26" s="660">
        <v>0</v>
      </c>
      <c r="R26" s="660">
        <v>0</v>
      </c>
      <c r="S26" s="660">
        <v>0</v>
      </c>
      <c r="T26" s="660">
        <v>0</v>
      </c>
      <c r="U26" s="659">
        <f t="shared" si="7"/>
        <v>262</v>
      </c>
      <c r="V26" s="661">
        <f t="shared" si="7"/>
        <v>432</v>
      </c>
    </row>
    <row r="27" spans="1:22" s="2" customFormat="1" ht="18" customHeight="1" x14ac:dyDescent="0.35">
      <c r="A27" s="390"/>
      <c r="B27" s="361" t="s">
        <v>70</v>
      </c>
      <c r="C27" s="659">
        <v>103</v>
      </c>
      <c r="D27" s="660">
        <v>237</v>
      </c>
      <c r="E27" s="660">
        <v>144</v>
      </c>
      <c r="F27" s="660">
        <v>449</v>
      </c>
      <c r="G27" s="660">
        <v>271</v>
      </c>
      <c r="H27" s="660">
        <v>344</v>
      </c>
      <c r="I27" s="660">
        <v>511</v>
      </c>
      <c r="J27" s="660">
        <v>593</v>
      </c>
      <c r="K27" s="660">
        <v>367</v>
      </c>
      <c r="L27" s="660">
        <v>474</v>
      </c>
      <c r="M27" s="660">
        <v>311</v>
      </c>
      <c r="N27" s="660">
        <v>409</v>
      </c>
      <c r="O27" s="660">
        <v>587</v>
      </c>
      <c r="P27" s="660">
        <v>199</v>
      </c>
      <c r="Q27" s="660">
        <v>511</v>
      </c>
      <c r="R27" s="660">
        <v>241</v>
      </c>
      <c r="S27" s="660">
        <v>33</v>
      </c>
      <c r="T27" s="660">
        <v>106</v>
      </c>
      <c r="U27" s="659">
        <f t="shared" si="7"/>
        <v>2838</v>
      </c>
      <c r="V27" s="661">
        <f t="shared" si="7"/>
        <v>3052</v>
      </c>
    </row>
    <row r="28" spans="1:22" s="2" customFormat="1" ht="18" customHeight="1" x14ac:dyDescent="0.35">
      <c r="A28" s="390"/>
      <c r="B28" s="361" t="s">
        <v>254</v>
      </c>
      <c r="C28" s="659">
        <v>38</v>
      </c>
      <c r="D28" s="660">
        <v>88</v>
      </c>
      <c r="E28" s="660">
        <v>36</v>
      </c>
      <c r="F28" s="660">
        <v>76</v>
      </c>
      <c r="G28" s="660">
        <v>76</v>
      </c>
      <c r="H28" s="660">
        <v>72</v>
      </c>
      <c r="I28" s="660">
        <v>95</v>
      </c>
      <c r="J28" s="660">
        <v>98</v>
      </c>
      <c r="K28" s="660">
        <v>159</v>
      </c>
      <c r="L28" s="660">
        <v>55</v>
      </c>
      <c r="M28" s="660">
        <v>23</v>
      </c>
      <c r="N28" s="660">
        <v>72</v>
      </c>
      <c r="O28" s="660">
        <v>0</v>
      </c>
      <c r="P28" s="660">
        <v>0</v>
      </c>
      <c r="Q28" s="660">
        <v>0</v>
      </c>
      <c r="R28" s="660">
        <v>0</v>
      </c>
      <c r="S28" s="660">
        <v>0</v>
      </c>
      <c r="T28" s="660">
        <v>0</v>
      </c>
      <c r="U28" s="659">
        <f t="shared" si="7"/>
        <v>427</v>
      </c>
      <c r="V28" s="661">
        <f t="shared" si="7"/>
        <v>461</v>
      </c>
    </row>
    <row r="29" spans="1:22" s="2" customFormat="1" ht="18" customHeight="1" x14ac:dyDescent="0.35">
      <c r="A29" s="390"/>
      <c r="B29" s="361" t="s">
        <v>72</v>
      </c>
      <c r="C29" s="659">
        <v>60</v>
      </c>
      <c r="D29" s="660">
        <v>143</v>
      </c>
      <c r="E29" s="660">
        <v>76</v>
      </c>
      <c r="F29" s="660">
        <v>227</v>
      </c>
      <c r="G29" s="660">
        <v>81</v>
      </c>
      <c r="H29" s="660">
        <v>156</v>
      </c>
      <c r="I29" s="660">
        <v>272</v>
      </c>
      <c r="J29" s="660">
        <v>288</v>
      </c>
      <c r="K29" s="660">
        <v>152</v>
      </c>
      <c r="L29" s="660">
        <v>199</v>
      </c>
      <c r="M29" s="660">
        <v>471</v>
      </c>
      <c r="N29" s="660">
        <v>492</v>
      </c>
      <c r="O29" s="660">
        <v>20</v>
      </c>
      <c r="P29" s="660">
        <v>86</v>
      </c>
      <c r="Q29" s="660">
        <v>0</v>
      </c>
      <c r="R29" s="660">
        <v>0</v>
      </c>
      <c r="S29" s="660">
        <v>0</v>
      </c>
      <c r="T29" s="660">
        <v>0</v>
      </c>
      <c r="U29" s="659">
        <f t="shared" si="7"/>
        <v>1132</v>
      </c>
      <c r="V29" s="661">
        <f t="shared" si="7"/>
        <v>1591</v>
      </c>
    </row>
    <row r="30" spans="1:22" s="2" customFormat="1" ht="24" customHeight="1" x14ac:dyDescent="0.35">
      <c r="A30" s="239" t="s">
        <v>73</v>
      </c>
      <c r="B30" s="391"/>
      <c r="C30" s="617">
        <f>SUM(C31:C38)</f>
        <v>322</v>
      </c>
      <c r="D30" s="617">
        <f t="shared" ref="D30:T30" si="8">SUM(D31:D38)</f>
        <v>853</v>
      </c>
      <c r="E30" s="617">
        <f t="shared" si="8"/>
        <v>462</v>
      </c>
      <c r="F30" s="617">
        <f t="shared" si="8"/>
        <v>1003</v>
      </c>
      <c r="G30" s="617">
        <f t="shared" si="8"/>
        <v>660</v>
      </c>
      <c r="H30" s="617">
        <f t="shared" si="8"/>
        <v>945</v>
      </c>
      <c r="I30" s="617">
        <f t="shared" si="8"/>
        <v>1375</v>
      </c>
      <c r="J30" s="617">
        <f t="shared" si="8"/>
        <v>1199</v>
      </c>
      <c r="K30" s="617">
        <f t="shared" si="8"/>
        <v>1225</v>
      </c>
      <c r="L30" s="617">
        <f t="shared" si="8"/>
        <v>1136</v>
      </c>
      <c r="M30" s="617">
        <f t="shared" si="8"/>
        <v>1204</v>
      </c>
      <c r="N30" s="617">
        <f t="shared" si="8"/>
        <v>1545</v>
      </c>
      <c r="O30" s="617">
        <f t="shared" si="8"/>
        <v>973</v>
      </c>
      <c r="P30" s="617">
        <f t="shared" si="8"/>
        <v>912</v>
      </c>
      <c r="Q30" s="617">
        <f t="shared" si="8"/>
        <v>17</v>
      </c>
      <c r="R30" s="617">
        <f t="shared" si="8"/>
        <v>58</v>
      </c>
      <c r="S30" s="617">
        <f t="shared" si="8"/>
        <v>73</v>
      </c>
      <c r="T30" s="617">
        <f t="shared" si="8"/>
        <v>284</v>
      </c>
      <c r="U30" s="617">
        <f t="shared" si="7"/>
        <v>6311</v>
      </c>
      <c r="V30" s="664">
        <f t="shared" si="7"/>
        <v>7935</v>
      </c>
    </row>
    <row r="31" spans="1:22" s="2" customFormat="1" ht="18" customHeight="1" x14ac:dyDescent="0.35">
      <c r="A31" s="390"/>
      <c r="B31" s="361" t="s">
        <v>74</v>
      </c>
      <c r="C31" s="659">
        <v>49</v>
      </c>
      <c r="D31" s="660">
        <v>160</v>
      </c>
      <c r="E31" s="660">
        <v>95</v>
      </c>
      <c r="F31" s="660">
        <v>218</v>
      </c>
      <c r="G31" s="660">
        <v>144</v>
      </c>
      <c r="H31" s="660">
        <v>189</v>
      </c>
      <c r="I31" s="660">
        <v>345</v>
      </c>
      <c r="J31" s="660">
        <v>221</v>
      </c>
      <c r="K31" s="660">
        <v>190</v>
      </c>
      <c r="L31" s="660">
        <v>264</v>
      </c>
      <c r="M31" s="660">
        <v>262</v>
      </c>
      <c r="N31" s="660">
        <v>259</v>
      </c>
      <c r="O31" s="660">
        <v>663</v>
      </c>
      <c r="P31" s="660">
        <v>623</v>
      </c>
      <c r="Q31" s="660">
        <v>17</v>
      </c>
      <c r="R31" s="660">
        <v>58</v>
      </c>
      <c r="S31" s="660">
        <v>73</v>
      </c>
      <c r="T31" s="660">
        <v>284</v>
      </c>
      <c r="U31" s="659">
        <f t="shared" si="7"/>
        <v>1838</v>
      </c>
      <c r="V31" s="661">
        <f t="shared" si="7"/>
        <v>2276</v>
      </c>
    </row>
    <row r="32" spans="1:22" s="2" customFormat="1" ht="18" customHeight="1" x14ac:dyDescent="0.35">
      <c r="A32" s="390"/>
      <c r="B32" s="361" t="s">
        <v>75</v>
      </c>
      <c r="C32" s="659">
        <v>25</v>
      </c>
      <c r="D32" s="660">
        <v>60</v>
      </c>
      <c r="E32" s="660">
        <v>26</v>
      </c>
      <c r="F32" s="660">
        <v>46</v>
      </c>
      <c r="G32" s="660">
        <v>48</v>
      </c>
      <c r="H32" s="660">
        <v>84</v>
      </c>
      <c r="I32" s="660">
        <v>84</v>
      </c>
      <c r="J32" s="660">
        <v>74</v>
      </c>
      <c r="K32" s="660">
        <v>34</v>
      </c>
      <c r="L32" s="660">
        <v>10</v>
      </c>
      <c r="M32" s="660">
        <v>1</v>
      </c>
      <c r="N32" s="660">
        <v>23</v>
      </c>
      <c r="O32" s="660">
        <v>0</v>
      </c>
      <c r="P32" s="660">
        <v>0</v>
      </c>
      <c r="Q32" s="660">
        <v>0</v>
      </c>
      <c r="R32" s="660">
        <v>0</v>
      </c>
      <c r="S32" s="660">
        <v>0</v>
      </c>
      <c r="T32" s="660">
        <v>0</v>
      </c>
      <c r="U32" s="659">
        <f t="shared" si="7"/>
        <v>218</v>
      </c>
      <c r="V32" s="661">
        <f t="shared" si="7"/>
        <v>297</v>
      </c>
    </row>
    <row r="33" spans="1:37" s="2" customFormat="1" ht="18" customHeight="1" x14ac:dyDescent="0.35">
      <c r="A33" s="390"/>
      <c r="B33" s="361" t="s">
        <v>76</v>
      </c>
      <c r="C33" s="659">
        <v>41</v>
      </c>
      <c r="D33" s="660">
        <v>107</v>
      </c>
      <c r="E33" s="660">
        <v>30</v>
      </c>
      <c r="F33" s="660">
        <v>114</v>
      </c>
      <c r="G33" s="660">
        <v>94</v>
      </c>
      <c r="H33" s="660">
        <v>108</v>
      </c>
      <c r="I33" s="660">
        <v>114</v>
      </c>
      <c r="J33" s="660">
        <v>103</v>
      </c>
      <c r="K33" s="660">
        <v>212</v>
      </c>
      <c r="L33" s="660">
        <v>186</v>
      </c>
      <c r="M33" s="660">
        <v>9</v>
      </c>
      <c r="N33" s="660">
        <v>92</v>
      </c>
      <c r="O33" s="660">
        <v>0</v>
      </c>
      <c r="P33" s="660">
        <v>1</v>
      </c>
      <c r="Q33" s="660">
        <v>0</v>
      </c>
      <c r="R33" s="660">
        <v>0</v>
      </c>
      <c r="S33" s="660">
        <v>0</v>
      </c>
      <c r="T33" s="660">
        <v>0</v>
      </c>
      <c r="U33" s="659">
        <f t="shared" si="7"/>
        <v>500</v>
      </c>
      <c r="V33" s="661">
        <f t="shared" si="7"/>
        <v>711</v>
      </c>
    </row>
    <row r="34" spans="1:37" s="2" customFormat="1" ht="18" customHeight="1" x14ac:dyDescent="0.35">
      <c r="A34" s="390"/>
      <c r="B34" s="361" t="s">
        <v>77</v>
      </c>
      <c r="C34" s="659">
        <v>70</v>
      </c>
      <c r="D34" s="660">
        <v>185</v>
      </c>
      <c r="E34" s="660">
        <v>113</v>
      </c>
      <c r="F34" s="660">
        <v>240</v>
      </c>
      <c r="G34" s="660">
        <v>112</v>
      </c>
      <c r="H34" s="660">
        <v>253</v>
      </c>
      <c r="I34" s="660">
        <v>328</v>
      </c>
      <c r="J34" s="660">
        <v>289</v>
      </c>
      <c r="K34" s="660">
        <v>277</v>
      </c>
      <c r="L34" s="660">
        <v>249</v>
      </c>
      <c r="M34" s="660">
        <v>405</v>
      </c>
      <c r="N34" s="660">
        <v>432</v>
      </c>
      <c r="O34" s="660">
        <v>27</v>
      </c>
      <c r="P34" s="660">
        <v>123</v>
      </c>
      <c r="Q34" s="660">
        <v>0</v>
      </c>
      <c r="R34" s="660">
        <v>0</v>
      </c>
      <c r="S34" s="660">
        <v>0</v>
      </c>
      <c r="T34" s="660">
        <v>0</v>
      </c>
      <c r="U34" s="659">
        <f t="shared" si="7"/>
        <v>1332</v>
      </c>
      <c r="V34" s="661">
        <f t="shared" si="7"/>
        <v>1771</v>
      </c>
    </row>
    <row r="35" spans="1:37" s="2" customFormat="1" ht="18" customHeight="1" x14ac:dyDescent="0.35">
      <c r="A35" s="390"/>
      <c r="B35" s="361" t="s">
        <v>78</v>
      </c>
      <c r="C35" s="659">
        <v>30</v>
      </c>
      <c r="D35" s="660">
        <v>88</v>
      </c>
      <c r="E35" s="660">
        <v>95</v>
      </c>
      <c r="F35" s="660">
        <v>111</v>
      </c>
      <c r="G35" s="660">
        <v>85</v>
      </c>
      <c r="H35" s="660">
        <v>78</v>
      </c>
      <c r="I35" s="660">
        <v>201</v>
      </c>
      <c r="J35" s="660">
        <v>152</v>
      </c>
      <c r="K35" s="660">
        <v>165</v>
      </c>
      <c r="L35" s="660">
        <v>93</v>
      </c>
      <c r="M35" s="660">
        <v>214</v>
      </c>
      <c r="N35" s="660">
        <v>116</v>
      </c>
      <c r="O35" s="660">
        <v>279</v>
      </c>
      <c r="P35" s="660">
        <v>134</v>
      </c>
      <c r="Q35" s="660">
        <v>0</v>
      </c>
      <c r="R35" s="660">
        <v>0</v>
      </c>
      <c r="S35" s="660">
        <v>0</v>
      </c>
      <c r="T35" s="660">
        <v>0</v>
      </c>
      <c r="U35" s="659">
        <f t="shared" si="7"/>
        <v>1069</v>
      </c>
      <c r="V35" s="661">
        <f t="shared" si="7"/>
        <v>772</v>
      </c>
    </row>
    <row r="36" spans="1:37" s="2" customFormat="1" ht="18" customHeight="1" x14ac:dyDescent="0.35">
      <c r="A36" s="390"/>
      <c r="B36" s="361" t="s">
        <v>79</v>
      </c>
      <c r="C36" s="659">
        <v>35</v>
      </c>
      <c r="D36" s="660">
        <v>110</v>
      </c>
      <c r="E36" s="660">
        <v>51</v>
      </c>
      <c r="F36" s="660">
        <v>169</v>
      </c>
      <c r="G36" s="660">
        <v>64</v>
      </c>
      <c r="H36" s="660">
        <v>97</v>
      </c>
      <c r="I36" s="660">
        <v>76</v>
      </c>
      <c r="J36" s="660">
        <v>194</v>
      </c>
      <c r="K36" s="660">
        <v>121</v>
      </c>
      <c r="L36" s="660">
        <v>224</v>
      </c>
      <c r="M36" s="660">
        <v>162</v>
      </c>
      <c r="N36" s="660">
        <v>457</v>
      </c>
      <c r="O36" s="660">
        <v>2</v>
      </c>
      <c r="P36" s="660">
        <v>28</v>
      </c>
      <c r="Q36" s="660">
        <v>0</v>
      </c>
      <c r="R36" s="660">
        <v>0</v>
      </c>
      <c r="S36" s="660">
        <v>0</v>
      </c>
      <c r="T36" s="660">
        <v>0</v>
      </c>
      <c r="U36" s="659">
        <f t="shared" si="7"/>
        <v>511</v>
      </c>
      <c r="V36" s="661">
        <f t="shared" si="7"/>
        <v>1279</v>
      </c>
    </row>
    <row r="37" spans="1:37" s="2" customFormat="1" ht="18" customHeight="1" x14ac:dyDescent="0.35">
      <c r="A37" s="390"/>
      <c r="B37" s="361" t="s">
        <v>80</v>
      </c>
      <c r="C37" s="659">
        <v>26</v>
      </c>
      <c r="D37" s="660">
        <v>83</v>
      </c>
      <c r="E37" s="660">
        <v>31</v>
      </c>
      <c r="F37" s="660">
        <v>74</v>
      </c>
      <c r="G37" s="660">
        <v>52</v>
      </c>
      <c r="H37" s="660">
        <v>97</v>
      </c>
      <c r="I37" s="660">
        <v>79</v>
      </c>
      <c r="J37" s="660">
        <v>72</v>
      </c>
      <c r="K37" s="660">
        <v>44</v>
      </c>
      <c r="L37" s="660">
        <v>73</v>
      </c>
      <c r="M37" s="660">
        <v>22</v>
      </c>
      <c r="N37" s="660">
        <v>45</v>
      </c>
      <c r="O37" s="660">
        <v>0</v>
      </c>
      <c r="P37" s="660">
        <v>0</v>
      </c>
      <c r="Q37" s="660">
        <v>0</v>
      </c>
      <c r="R37" s="660">
        <v>0</v>
      </c>
      <c r="S37" s="660">
        <v>0</v>
      </c>
      <c r="T37" s="660">
        <v>0</v>
      </c>
      <c r="U37" s="659">
        <f t="shared" si="7"/>
        <v>254</v>
      </c>
      <c r="V37" s="661">
        <f t="shared" si="7"/>
        <v>444</v>
      </c>
    </row>
    <row r="38" spans="1:37" s="2" customFormat="1" ht="18" customHeight="1" x14ac:dyDescent="0.35">
      <c r="A38" s="390"/>
      <c r="B38" s="361" t="s">
        <v>81</v>
      </c>
      <c r="C38" s="659">
        <v>46</v>
      </c>
      <c r="D38" s="660">
        <v>60</v>
      </c>
      <c r="E38" s="660">
        <v>21</v>
      </c>
      <c r="F38" s="660">
        <v>31</v>
      </c>
      <c r="G38" s="660">
        <v>61</v>
      </c>
      <c r="H38" s="660">
        <v>39</v>
      </c>
      <c r="I38" s="660">
        <v>148</v>
      </c>
      <c r="J38" s="660">
        <v>94</v>
      </c>
      <c r="K38" s="660">
        <v>182</v>
      </c>
      <c r="L38" s="660">
        <v>37</v>
      </c>
      <c r="M38" s="660">
        <v>129</v>
      </c>
      <c r="N38" s="660">
        <v>121</v>
      </c>
      <c r="O38" s="660">
        <v>2</v>
      </c>
      <c r="P38" s="660">
        <v>3</v>
      </c>
      <c r="Q38" s="660">
        <v>0</v>
      </c>
      <c r="R38" s="660">
        <v>0</v>
      </c>
      <c r="S38" s="660">
        <v>0</v>
      </c>
      <c r="T38" s="660">
        <v>0</v>
      </c>
      <c r="U38" s="659">
        <f t="shared" si="7"/>
        <v>589</v>
      </c>
      <c r="V38" s="661">
        <f t="shared" si="7"/>
        <v>385</v>
      </c>
    </row>
    <row r="39" spans="1:37" s="2" customFormat="1" ht="42" customHeight="1" x14ac:dyDescent="0.3">
      <c r="A39" s="743" t="s">
        <v>279</v>
      </c>
      <c r="B39" s="725"/>
      <c r="C39" s="617">
        <v>0</v>
      </c>
      <c r="D39" s="617">
        <v>0</v>
      </c>
      <c r="E39" s="617">
        <v>0</v>
      </c>
      <c r="F39" s="617">
        <v>0</v>
      </c>
      <c r="G39" s="617">
        <v>0</v>
      </c>
      <c r="H39" s="617">
        <v>0</v>
      </c>
      <c r="I39" s="617">
        <v>0</v>
      </c>
      <c r="J39" s="617">
        <v>0</v>
      </c>
      <c r="K39" s="617">
        <v>0</v>
      </c>
      <c r="L39" s="617">
        <v>0</v>
      </c>
      <c r="M39" s="617">
        <v>0</v>
      </c>
      <c r="N39" s="617">
        <v>0</v>
      </c>
      <c r="O39" s="617">
        <v>0</v>
      </c>
      <c r="P39" s="617">
        <v>0</v>
      </c>
      <c r="Q39" s="617">
        <v>0</v>
      </c>
      <c r="R39" s="617">
        <v>0</v>
      </c>
      <c r="S39" s="617">
        <v>0</v>
      </c>
      <c r="T39" s="617">
        <v>0</v>
      </c>
      <c r="U39" s="617">
        <f t="shared" si="7"/>
        <v>0</v>
      </c>
      <c r="V39" s="664">
        <f t="shared" si="7"/>
        <v>0</v>
      </c>
    </row>
    <row r="40" spans="1:37" s="2" customFormat="1" ht="33" customHeight="1" x14ac:dyDescent="0.35">
      <c r="A40" s="744" t="s">
        <v>296</v>
      </c>
      <c r="B40" s="745"/>
      <c r="C40" s="662">
        <f t="shared" ref="C40:V40" si="9">C41+C43+C51+C56+C62+C66</f>
        <v>895</v>
      </c>
      <c r="D40" s="662">
        <f t="shared" si="9"/>
        <v>1311</v>
      </c>
      <c r="E40" s="662">
        <f t="shared" si="9"/>
        <v>1154</v>
      </c>
      <c r="F40" s="662">
        <f t="shared" si="9"/>
        <v>1989</v>
      </c>
      <c r="G40" s="662">
        <f t="shared" si="9"/>
        <v>1421</v>
      </c>
      <c r="H40" s="662">
        <f t="shared" si="9"/>
        <v>2549</v>
      </c>
      <c r="I40" s="662">
        <f t="shared" si="9"/>
        <v>3957</v>
      </c>
      <c r="J40" s="662">
        <f t="shared" si="9"/>
        <v>3116</v>
      </c>
      <c r="K40" s="662">
        <f t="shared" si="9"/>
        <v>4956</v>
      </c>
      <c r="L40" s="662">
        <f t="shared" si="9"/>
        <v>4094</v>
      </c>
      <c r="M40" s="662">
        <f t="shared" si="9"/>
        <v>4507</v>
      </c>
      <c r="N40" s="662">
        <f t="shared" si="9"/>
        <v>4379</v>
      </c>
      <c r="O40" s="662">
        <f t="shared" si="9"/>
        <v>4508</v>
      </c>
      <c r="P40" s="662">
        <f t="shared" si="9"/>
        <v>3219</v>
      </c>
      <c r="Q40" s="662">
        <f t="shared" si="9"/>
        <v>1936</v>
      </c>
      <c r="R40" s="662">
        <f t="shared" si="9"/>
        <v>1366</v>
      </c>
      <c r="S40" s="662">
        <f t="shared" si="9"/>
        <v>1751</v>
      </c>
      <c r="T40" s="662">
        <f t="shared" si="9"/>
        <v>1186</v>
      </c>
      <c r="U40" s="662">
        <f t="shared" si="9"/>
        <v>25085</v>
      </c>
      <c r="V40" s="663">
        <f t="shared" si="9"/>
        <v>23209</v>
      </c>
    </row>
    <row r="41" spans="1:37" s="2" customFormat="1" ht="24" customHeight="1" x14ac:dyDescent="0.35">
      <c r="A41" s="239" t="s">
        <v>82</v>
      </c>
      <c r="B41" s="391"/>
      <c r="C41" s="617">
        <f>C42</f>
        <v>93</v>
      </c>
      <c r="D41" s="617">
        <f t="shared" ref="D41:T41" si="10">D42</f>
        <v>60</v>
      </c>
      <c r="E41" s="617">
        <f t="shared" si="10"/>
        <v>90</v>
      </c>
      <c r="F41" s="617">
        <f t="shared" si="10"/>
        <v>110</v>
      </c>
      <c r="G41" s="617">
        <f t="shared" si="10"/>
        <v>134</v>
      </c>
      <c r="H41" s="617">
        <f t="shared" si="10"/>
        <v>178</v>
      </c>
      <c r="I41" s="617">
        <f t="shared" si="10"/>
        <v>482</v>
      </c>
      <c r="J41" s="617">
        <f t="shared" si="10"/>
        <v>250</v>
      </c>
      <c r="K41" s="617">
        <f t="shared" si="10"/>
        <v>488</v>
      </c>
      <c r="L41" s="617">
        <f t="shared" si="10"/>
        <v>327</v>
      </c>
      <c r="M41" s="617">
        <f t="shared" si="10"/>
        <v>427</v>
      </c>
      <c r="N41" s="617">
        <f t="shared" si="10"/>
        <v>364</v>
      </c>
      <c r="O41" s="617">
        <f t="shared" si="10"/>
        <v>566</v>
      </c>
      <c r="P41" s="617">
        <f t="shared" si="10"/>
        <v>127</v>
      </c>
      <c r="Q41" s="617">
        <f t="shared" si="10"/>
        <v>0</v>
      </c>
      <c r="R41" s="617">
        <f t="shared" si="10"/>
        <v>0</v>
      </c>
      <c r="S41" s="617">
        <f t="shared" si="10"/>
        <v>0</v>
      </c>
      <c r="T41" s="617">
        <f t="shared" si="10"/>
        <v>0</v>
      </c>
      <c r="U41" s="617">
        <f t="shared" si="7"/>
        <v>2280</v>
      </c>
      <c r="V41" s="664">
        <f t="shared" si="7"/>
        <v>1416</v>
      </c>
    </row>
    <row r="42" spans="1:37" s="2" customFormat="1" ht="18" customHeight="1" x14ac:dyDescent="0.35">
      <c r="A42" s="390"/>
      <c r="B42" s="361" t="s">
        <v>83</v>
      </c>
      <c r="C42" s="659">
        <v>93</v>
      </c>
      <c r="D42" s="660">
        <v>60</v>
      </c>
      <c r="E42" s="660">
        <v>90</v>
      </c>
      <c r="F42" s="660">
        <v>110</v>
      </c>
      <c r="G42" s="660">
        <v>134</v>
      </c>
      <c r="H42" s="660">
        <v>178</v>
      </c>
      <c r="I42" s="660">
        <v>482</v>
      </c>
      <c r="J42" s="660">
        <v>250</v>
      </c>
      <c r="K42" s="660">
        <v>488</v>
      </c>
      <c r="L42" s="660">
        <v>327</v>
      </c>
      <c r="M42" s="660">
        <v>427</v>
      </c>
      <c r="N42" s="660">
        <v>364</v>
      </c>
      <c r="O42" s="660">
        <v>566</v>
      </c>
      <c r="P42" s="660">
        <v>127</v>
      </c>
      <c r="Q42" s="660">
        <v>0</v>
      </c>
      <c r="R42" s="660">
        <v>0</v>
      </c>
      <c r="S42" s="660">
        <v>0</v>
      </c>
      <c r="T42" s="660">
        <v>0</v>
      </c>
      <c r="U42" s="659">
        <f t="shared" si="7"/>
        <v>2280</v>
      </c>
      <c r="V42" s="661">
        <f t="shared" si="7"/>
        <v>1416</v>
      </c>
    </row>
    <row r="43" spans="1:37" s="2" customFormat="1" ht="24" customHeight="1" x14ac:dyDescent="0.35">
      <c r="A43" s="239" t="s">
        <v>84</v>
      </c>
      <c r="B43" s="391"/>
      <c r="C43" s="617">
        <f>SUM(C44:C50)</f>
        <v>350</v>
      </c>
      <c r="D43" s="617">
        <f t="shared" ref="D43:T43" si="11">SUM(D44:D50)</f>
        <v>567</v>
      </c>
      <c r="E43" s="617">
        <f t="shared" si="11"/>
        <v>462</v>
      </c>
      <c r="F43" s="617">
        <f t="shared" si="11"/>
        <v>758</v>
      </c>
      <c r="G43" s="617">
        <f t="shared" si="11"/>
        <v>422</v>
      </c>
      <c r="H43" s="617">
        <f t="shared" si="11"/>
        <v>875</v>
      </c>
      <c r="I43" s="617">
        <f t="shared" si="11"/>
        <v>1245</v>
      </c>
      <c r="J43" s="617">
        <f t="shared" si="11"/>
        <v>1143</v>
      </c>
      <c r="K43" s="617">
        <f t="shared" si="11"/>
        <v>1659</v>
      </c>
      <c r="L43" s="617">
        <f t="shared" si="11"/>
        <v>1404</v>
      </c>
      <c r="M43" s="617">
        <f t="shared" si="11"/>
        <v>2310</v>
      </c>
      <c r="N43" s="617">
        <f t="shared" si="11"/>
        <v>2099</v>
      </c>
      <c r="O43" s="617">
        <f t="shared" si="11"/>
        <v>1660</v>
      </c>
      <c r="P43" s="617">
        <f t="shared" si="11"/>
        <v>1167</v>
      </c>
      <c r="Q43" s="617">
        <f t="shared" si="11"/>
        <v>1435</v>
      </c>
      <c r="R43" s="617">
        <f t="shared" si="11"/>
        <v>483</v>
      </c>
      <c r="S43" s="617">
        <f t="shared" si="11"/>
        <v>419</v>
      </c>
      <c r="T43" s="617">
        <f t="shared" si="11"/>
        <v>479</v>
      </c>
      <c r="U43" s="617">
        <f t="shared" si="7"/>
        <v>9962</v>
      </c>
      <c r="V43" s="664">
        <f t="shared" si="7"/>
        <v>8975</v>
      </c>
    </row>
    <row r="44" spans="1:37" s="2" customFormat="1" ht="18" customHeight="1" x14ac:dyDescent="0.35">
      <c r="A44" s="390"/>
      <c r="B44" s="361" t="s">
        <v>85</v>
      </c>
      <c r="C44" s="659">
        <v>35</v>
      </c>
      <c r="D44" s="660">
        <v>61</v>
      </c>
      <c r="E44" s="660">
        <v>47</v>
      </c>
      <c r="F44" s="660">
        <v>68</v>
      </c>
      <c r="G44" s="660">
        <v>34</v>
      </c>
      <c r="H44" s="660">
        <v>80</v>
      </c>
      <c r="I44" s="660">
        <v>209</v>
      </c>
      <c r="J44" s="660">
        <v>140</v>
      </c>
      <c r="K44" s="660">
        <v>100</v>
      </c>
      <c r="L44" s="660">
        <v>177</v>
      </c>
      <c r="M44" s="660">
        <v>235</v>
      </c>
      <c r="N44" s="660">
        <v>212</v>
      </c>
      <c r="O44" s="660">
        <v>164</v>
      </c>
      <c r="P44" s="660">
        <v>79</v>
      </c>
      <c r="Q44" s="660">
        <v>0</v>
      </c>
      <c r="R44" s="660">
        <v>0</v>
      </c>
      <c r="S44" s="660">
        <v>0</v>
      </c>
      <c r="T44" s="660">
        <v>0</v>
      </c>
      <c r="U44" s="659">
        <f t="shared" si="7"/>
        <v>824</v>
      </c>
      <c r="V44" s="661">
        <f t="shared" si="7"/>
        <v>817</v>
      </c>
    </row>
    <row r="45" spans="1:37" s="2" customFormat="1" ht="18" customHeight="1" x14ac:dyDescent="0.35">
      <c r="A45" s="390"/>
      <c r="B45" s="361" t="s">
        <v>86</v>
      </c>
      <c r="C45" s="659">
        <v>72</v>
      </c>
      <c r="D45" s="660">
        <v>152</v>
      </c>
      <c r="E45" s="660">
        <v>120</v>
      </c>
      <c r="F45" s="660">
        <v>229</v>
      </c>
      <c r="G45" s="660">
        <v>102</v>
      </c>
      <c r="H45" s="660">
        <v>274</v>
      </c>
      <c r="I45" s="660">
        <v>218</v>
      </c>
      <c r="J45" s="660">
        <v>299</v>
      </c>
      <c r="K45" s="660">
        <v>408</v>
      </c>
      <c r="L45" s="660">
        <v>244</v>
      </c>
      <c r="M45" s="660">
        <v>450</v>
      </c>
      <c r="N45" s="660">
        <v>670</v>
      </c>
      <c r="O45" s="660">
        <v>491</v>
      </c>
      <c r="P45" s="660">
        <v>277</v>
      </c>
      <c r="Q45" s="660">
        <v>937</v>
      </c>
      <c r="R45" s="660">
        <v>126</v>
      </c>
      <c r="S45" s="660">
        <v>419</v>
      </c>
      <c r="T45" s="660">
        <v>479</v>
      </c>
      <c r="U45" s="659">
        <f t="shared" si="7"/>
        <v>3217</v>
      </c>
      <c r="V45" s="661">
        <f t="shared" si="7"/>
        <v>2750</v>
      </c>
    </row>
    <row r="46" spans="1:37" s="323" customFormat="1" ht="18" customHeight="1" x14ac:dyDescent="0.35">
      <c r="A46" s="393"/>
      <c r="B46" s="361" t="s">
        <v>87</v>
      </c>
      <c r="C46" s="659">
        <v>68</v>
      </c>
      <c r="D46" s="660">
        <v>97</v>
      </c>
      <c r="E46" s="660">
        <v>86</v>
      </c>
      <c r="F46" s="660">
        <v>137</v>
      </c>
      <c r="G46" s="660">
        <v>92</v>
      </c>
      <c r="H46" s="660">
        <v>166</v>
      </c>
      <c r="I46" s="660">
        <v>146</v>
      </c>
      <c r="J46" s="660">
        <v>214</v>
      </c>
      <c r="K46" s="660">
        <v>544</v>
      </c>
      <c r="L46" s="660">
        <v>297</v>
      </c>
      <c r="M46" s="660">
        <v>405</v>
      </c>
      <c r="N46" s="660">
        <v>268</v>
      </c>
      <c r="O46" s="660">
        <v>634</v>
      </c>
      <c r="P46" s="660">
        <v>380</v>
      </c>
      <c r="Q46" s="660">
        <v>243</v>
      </c>
      <c r="R46" s="660">
        <v>259</v>
      </c>
      <c r="S46" s="660">
        <v>0</v>
      </c>
      <c r="T46" s="660">
        <v>0</v>
      </c>
      <c r="U46" s="659">
        <f t="shared" si="7"/>
        <v>2218</v>
      </c>
      <c r="V46" s="661">
        <f t="shared" si="7"/>
        <v>1818</v>
      </c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</row>
    <row r="47" spans="1:37" s="323" customFormat="1" ht="18" customHeight="1" x14ac:dyDescent="0.35">
      <c r="A47" s="393"/>
      <c r="B47" s="361" t="s">
        <v>88</v>
      </c>
      <c r="C47" s="659">
        <v>24</v>
      </c>
      <c r="D47" s="660">
        <v>24</v>
      </c>
      <c r="E47" s="660">
        <v>12</v>
      </c>
      <c r="F47" s="660">
        <v>10</v>
      </c>
      <c r="G47" s="660">
        <v>39</v>
      </c>
      <c r="H47" s="660">
        <v>53</v>
      </c>
      <c r="I47" s="660">
        <v>71</v>
      </c>
      <c r="J47" s="660">
        <v>71</v>
      </c>
      <c r="K47" s="660">
        <v>99</v>
      </c>
      <c r="L47" s="660">
        <v>136</v>
      </c>
      <c r="M47" s="660">
        <v>279</v>
      </c>
      <c r="N47" s="660">
        <v>238</v>
      </c>
      <c r="O47" s="660">
        <v>0</v>
      </c>
      <c r="P47" s="660">
        <v>0</v>
      </c>
      <c r="Q47" s="660">
        <v>0</v>
      </c>
      <c r="R47" s="660">
        <v>0</v>
      </c>
      <c r="S47" s="660">
        <v>0</v>
      </c>
      <c r="T47" s="660">
        <v>0</v>
      </c>
      <c r="U47" s="659">
        <f t="shared" si="7"/>
        <v>524</v>
      </c>
      <c r="V47" s="661">
        <f t="shared" si="7"/>
        <v>532</v>
      </c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</row>
    <row r="48" spans="1:37" s="323" customFormat="1" ht="18" customHeight="1" x14ac:dyDescent="0.35">
      <c r="A48" s="393"/>
      <c r="B48" s="361" t="s">
        <v>89</v>
      </c>
      <c r="C48" s="659">
        <v>42</v>
      </c>
      <c r="D48" s="660">
        <v>58</v>
      </c>
      <c r="E48" s="660">
        <v>33</v>
      </c>
      <c r="F48" s="660">
        <v>51</v>
      </c>
      <c r="G48" s="660">
        <v>23</v>
      </c>
      <c r="H48" s="660">
        <v>29</v>
      </c>
      <c r="I48" s="660">
        <v>262</v>
      </c>
      <c r="J48" s="660">
        <v>141</v>
      </c>
      <c r="K48" s="660">
        <v>206</v>
      </c>
      <c r="L48" s="660">
        <v>217</v>
      </c>
      <c r="M48" s="660">
        <v>191</v>
      </c>
      <c r="N48" s="660">
        <v>101</v>
      </c>
      <c r="O48" s="660">
        <v>12</v>
      </c>
      <c r="P48" s="660">
        <v>72</v>
      </c>
      <c r="Q48" s="660">
        <v>0</v>
      </c>
      <c r="R48" s="660">
        <v>0</v>
      </c>
      <c r="S48" s="660">
        <v>0</v>
      </c>
      <c r="T48" s="660">
        <v>0</v>
      </c>
      <c r="U48" s="659">
        <f t="shared" si="7"/>
        <v>769</v>
      </c>
      <c r="V48" s="661">
        <f t="shared" si="7"/>
        <v>669</v>
      </c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</row>
    <row r="49" spans="1:37" s="337" customFormat="1" ht="18" customHeight="1" x14ac:dyDescent="0.35">
      <c r="A49" s="390"/>
      <c r="B49" s="361" t="s">
        <v>299</v>
      </c>
      <c r="C49" s="659">
        <v>77</v>
      </c>
      <c r="D49" s="660">
        <v>150</v>
      </c>
      <c r="E49" s="660">
        <v>145</v>
      </c>
      <c r="F49" s="660">
        <v>244</v>
      </c>
      <c r="G49" s="660">
        <v>99</v>
      </c>
      <c r="H49" s="660">
        <v>199</v>
      </c>
      <c r="I49" s="660">
        <v>263</v>
      </c>
      <c r="J49" s="660">
        <v>218</v>
      </c>
      <c r="K49" s="660">
        <v>255</v>
      </c>
      <c r="L49" s="660">
        <v>252</v>
      </c>
      <c r="M49" s="660">
        <v>319</v>
      </c>
      <c r="N49" s="660">
        <v>326</v>
      </c>
      <c r="O49" s="660">
        <v>207</v>
      </c>
      <c r="P49" s="660">
        <v>158</v>
      </c>
      <c r="Q49" s="660">
        <v>255</v>
      </c>
      <c r="R49" s="660">
        <v>98</v>
      </c>
      <c r="S49" s="660">
        <v>0</v>
      </c>
      <c r="T49" s="660">
        <v>0</v>
      </c>
      <c r="U49" s="659">
        <f t="shared" si="7"/>
        <v>1620</v>
      </c>
      <c r="V49" s="661">
        <f t="shared" si="7"/>
        <v>1645</v>
      </c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</row>
    <row r="50" spans="1:37" s="2" customFormat="1" ht="18" customHeight="1" x14ac:dyDescent="0.35">
      <c r="A50" s="390"/>
      <c r="B50" s="361" t="s">
        <v>300</v>
      </c>
      <c r="C50" s="659">
        <v>32</v>
      </c>
      <c r="D50" s="660">
        <v>25</v>
      </c>
      <c r="E50" s="660">
        <v>19</v>
      </c>
      <c r="F50" s="660">
        <v>19</v>
      </c>
      <c r="G50" s="660">
        <v>33</v>
      </c>
      <c r="H50" s="660">
        <v>74</v>
      </c>
      <c r="I50" s="660">
        <v>76</v>
      </c>
      <c r="J50" s="660">
        <v>60</v>
      </c>
      <c r="K50" s="660">
        <v>47</v>
      </c>
      <c r="L50" s="660">
        <v>81</v>
      </c>
      <c r="M50" s="660">
        <v>431</v>
      </c>
      <c r="N50" s="660">
        <v>284</v>
      </c>
      <c r="O50" s="660">
        <v>152</v>
      </c>
      <c r="P50" s="660">
        <v>201</v>
      </c>
      <c r="Q50" s="660">
        <v>0</v>
      </c>
      <c r="R50" s="660">
        <v>0</v>
      </c>
      <c r="S50" s="660">
        <v>0</v>
      </c>
      <c r="T50" s="660">
        <v>0</v>
      </c>
      <c r="U50" s="659">
        <f t="shared" si="7"/>
        <v>790</v>
      </c>
      <c r="V50" s="661">
        <f t="shared" si="7"/>
        <v>744</v>
      </c>
    </row>
    <row r="51" spans="1:37" s="2" customFormat="1" ht="24" customHeight="1" x14ac:dyDescent="0.35">
      <c r="A51" s="239" t="s">
        <v>90</v>
      </c>
      <c r="B51" s="391"/>
      <c r="C51" s="617">
        <f t="shared" ref="C51:T51" si="12">C55+C54+C53+C52</f>
        <v>215</v>
      </c>
      <c r="D51" s="617">
        <f t="shared" si="12"/>
        <v>403</v>
      </c>
      <c r="E51" s="617">
        <f t="shared" si="12"/>
        <v>318</v>
      </c>
      <c r="F51" s="617">
        <f t="shared" si="12"/>
        <v>628</v>
      </c>
      <c r="G51" s="617">
        <f t="shared" si="12"/>
        <v>553</v>
      </c>
      <c r="H51" s="617">
        <f t="shared" si="12"/>
        <v>904</v>
      </c>
      <c r="I51" s="617">
        <f t="shared" si="12"/>
        <v>1241</v>
      </c>
      <c r="J51" s="617">
        <f t="shared" si="12"/>
        <v>978</v>
      </c>
      <c r="K51" s="617">
        <f t="shared" si="12"/>
        <v>1253</v>
      </c>
      <c r="L51" s="617">
        <f t="shared" si="12"/>
        <v>1207</v>
      </c>
      <c r="M51" s="617">
        <f t="shared" si="12"/>
        <v>899</v>
      </c>
      <c r="N51" s="617">
        <f t="shared" si="12"/>
        <v>1115</v>
      </c>
      <c r="O51" s="617">
        <f t="shared" si="12"/>
        <v>1722</v>
      </c>
      <c r="P51" s="617">
        <f t="shared" si="12"/>
        <v>1380</v>
      </c>
      <c r="Q51" s="617">
        <f t="shared" si="12"/>
        <v>266</v>
      </c>
      <c r="R51" s="617">
        <f t="shared" si="12"/>
        <v>505</v>
      </c>
      <c r="S51" s="617">
        <f t="shared" si="12"/>
        <v>1306</v>
      </c>
      <c r="T51" s="617">
        <f t="shared" si="12"/>
        <v>691</v>
      </c>
      <c r="U51" s="617">
        <f t="shared" si="7"/>
        <v>7773</v>
      </c>
      <c r="V51" s="664">
        <f t="shared" si="7"/>
        <v>7811</v>
      </c>
    </row>
    <row r="52" spans="1:37" s="323" customFormat="1" ht="18" customHeight="1" x14ac:dyDescent="0.35">
      <c r="A52" s="393"/>
      <c r="B52" s="361" t="s">
        <v>91</v>
      </c>
      <c r="C52" s="659">
        <v>30</v>
      </c>
      <c r="D52" s="660">
        <v>66</v>
      </c>
      <c r="E52" s="660">
        <v>65</v>
      </c>
      <c r="F52" s="660">
        <v>83</v>
      </c>
      <c r="G52" s="660">
        <v>121</v>
      </c>
      <c r="H52" s="660">
        <v>86</v>
      </c>
      <c r="I52" s="660">
        <v>164</v>
      </c>
      <c r="J52" s="660">
        <v>158</v>
      </c>
      <c r="K52" s="660">
        <v>116</v>
      </c>
      <c r="L52" s="660">
        <v>147</v>
      </c>
      <c r="M52" s="660">
        <v>153</v>
      </c>
      <c r="N52" s="660">
        <v>96</v>
      </c>
      <c r="O52" s="660">
        <v>0</v>
      </c>
      <c r="P52" s="660">
        <v>0</v>
      </c>
      <c r="Q52" s="660">
        <v>40</v>
      </c>
      <c r="R52" s="660">
        <v>89</v>
      </c>
      <c r="S52" s="660">
        <v>0</v>
      </c>
      <c r="T52" s="660">
        <v>0</v>
      </c>
      <c r="U52" s="659">
        <f t="shared" si="7"/>
        <v>689</v>
      </c>
      <c r="V52" s="661">
        <f t="shared" si="7"/>
        <v>725</v>
      </c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</row>
    <row r="53" spans="1:37" s="323" customFormat="1" ht="18" customHeight="1" x14ac:dyDescent="0.35">
      <c r="A53" s="393"/>
      <c r="B53" s="361" t="s">
        <v>90</v>
      </c>
      <c r="C53" s="665">
        <v>87</v>
      </c>
      <c r="D53" s="660">
        <v>192</v>
      </c>
      <c r="E53" s="660">
        <v>151</v>
      </c>
      <c r="F53" s="660">
        <v>296</v>
      </c>
      <c r="G53" s="660">
        <v>243</v>
      </c>
      <c r="H53" s="660">
        <v>425</v>
      </c>
      <c r="I53" s="660">
        <v>444</v>
      </c>
      <c r="J53" s="660">
        <v>476</v>
      </c>
      <c r="K53" s="660">
        <v>589</v>
      </c>
      <c r="L53" s="660">
        <v>477</v>
      </c>
      <c r="M53" s="660">
        <v>370</v>
      </c>
      <c r="N53" s="660">
        <v>344</v>
      </c>
      <c r="O53" s="660">
        <v>1501</v>
      </c>
      <c r="P53" s="660">
        <v>840</v>
      </c>
      <c r="Q53" s="660">
        <v>225</v>
      </c>
      <c r="R53" s="660">
        <v>416</v>
      </c>
      <c r="S53" s="660">
        <v>1306</v>
      </c>
      <c r="T53" s="660">
        <v>691</v>
      </c>
      <c r="U53" s="659">
        <f t="shared" si="7"/>
        <v>4916</v>
      </c>
      <c r="V53" s="661">
        <f t="shared" si="7"/>
        <v>4157</v>
      </c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</row>
    <row r="54" spans="1:37" s="323" customFormat="1" ht="18" customHeight="1" x14ac:dyDescent="0.35">
      <c r="A54" s="393"/>
      <c r="B54" s="361" t="s">
        <v>92</v>
      </c>
      <c r="C54" s="659">
        <v>86</v>
      </c>
      <c r="D54" s="660">
        <v>118</v>
      </c>
      <c r="E54" s="660">
        <v>74</v>
      </c>
      <c r="F54" s="660">
        <v>200</v>
      </c>
      <c r="G54" s="660">
        <v>145</v>
      </c>
      <c r="H54" s="660">
        <v>329</v>
      </c>
      <c r="I54" s="660">
        <v>504</v>
      </c>
      <c r="J54" s="660">
        <v>188</v>
      </c>
      <c r="K54" s="660">
        <v>351</v>
      </c>
      <c r="L54" s="660">
        <v>433</v>
      </c>
      <c r="M54" s="660">
        <v>321</v>
      </c>
      <c r="N54" s="660">
        <v>561</v>
      </c>
      <c r="O54" s="660">
        <v>207</v>
      </c>
      <c r="P54" s="660">
        <v>493</v>
      </c>
      <c r="Q54" s="660">
        <v>1</v>
      </c>
      <c r="R54" s="660">
        <v>0</v>
      </c>
      <c r="S54" s="660">
        <v>0</v>
      </c>
      <c r="T54" s="660">
        <v>0</v>
      </c>
      <c r="U54" s="659">
        <f t="shared" si="7"/>
        <v>1689</v>
      </c>
      <c r="V54" s="661">
        <f t="shared" si="7"/>
        <v>2322</v>
      </c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</row>
    <row r="55" spans="1:37" s="2" customFormat="1" ht="18" customHeight="1" x14ac:dyDescent="0.35">
      <c r="A55" s="390"/>
      <c r="B55" s="361" t="s">
        <v>93</v>
      </c>
      <c r="C55" s="659">
        <v>12</v>
      </c>
      <c r="D55" s="660">
        <v>27</v>
      </c>
      <c r="E55" s="660">
        <v>28</v>
      </c>
      <c r="F55" s="660">
        <v>49</v>
      </c>
      <c r="G55" s="660">
        <v>44</v>
      </c>
      <c r="H55" s="660">
        <v>64</v>
      </c>
      <c r="I55" s="660">
        <v>129</v>
      </c>
      <c r="J55" s="660">
        <v>156</v>
      </c>
      <c r="K55" s="660">
        <v>197</v>
      </c>
      <c r="L55" s="660">
        <v>150</v>
      </c>
      <c r="M55" s="660">
        <v>55</v>
      </c>
      <c r="N55" s="660">
        <v>114</v>
      </c>
      <c r="O55" s="660">
        <v>14</v>
      </c>
      <c r="P55" s="660">
        <v>47</v>
      </c>
      <c r="Q55" s="660">
        <v>0</v>
      </c>
      <c r="R55" s="660">
        <v>0</v>
      </c>
      <c r="S55" s="660">
        <v>0</v>
      </c>
      <c r="T55" s="660">
        <v>0</v>
      </c>
      <c r="U55" s="659">
        <f t="shared" si="7"/>
        <v>479</v>
      </c>
      <c r="V55" s="661">
        <f t="shared" si="7"/>
        <v>607</v>
      </c>
    </row>
    <row r="56" spans="1:37" s="323" customFormat="1" ht="24" customHeight="1" x14ac:dyDescent="0.35">
      <c r="A56" s="239" t="s">
        <v>94</v>
      </c>
      <c r="B56" s="392"/>
      <c r="C56" s="617">
        <f>SUM(C57:C61)</f>
        <v>98</v>
      </c>
      <c r="D56" s="617">
        <f t="shared" ref="D56:T56" si="13">SUM(D57:D61)</f>
        <v>134</v>
      </c>
      <c r="E56" s="617">
        <f t="shared" si="13"/>
        <v>117</v>
      </c>
      <c r="F56" s="617">
        <f t="shared" si="13"/>
        <v>228</v>
      </c>
      <c r="G56" s="617">
        <f t="shared" si="13"/>
        <v>124</v>
      </c>
      <c r="H56" s="617">
        <f t="shared" si="13"/>
        <v>312</v>
      </c>
      <c r="I56" s="617">
        <f t="shared" si="13"/>
        <v>406</v>
      </c>
      <c r="J56" s="617">
        <f t="shared" si="13"/>
        <v>375</v>
      </c>
      <c r="K56" s="617">
        <f t="shared" si="13"/>
        <v>555</v>
      </c>
      <c r="L56" s="617">
        <f t="shared" si="13"/>
        <v>602</v>
      </c>
      <c r="M56" s="617">
        <f t="shared" si="13"/>
        <v>226</v>
      </c>
      <c r="N56" s="617">
        <f t="shared" si="13"/>
        <v>410</v>
      </c>
      <c r="O56" s="617">
        <f t="shared" si="13"/>
        <v>83</v>
      </c>
      <c r="P56" s="617">
        <f t="shared" si="13"/>
        <v>217</v>
      </c>
      <c r="Q56" s="617">
        <f t="shared" si="13"/>
        <v>60</v>
      </c>
      <c r="R56" s="617">
        <f t="shared" si="13"/>
        <v>240</v>
      </c>
      <c r="S56" s="617">
        <f t="shared" si="13"/>
        <v>22</v>
      </c>
      <c r="T56" s="617">
        <f t="shared" si="13"/>
        <v>11</v>
      </c>
      <c r="U56" s="617">
        <f t="shared" si="7"/>
        <v>1691</v>
      </c>
      <c r="V56" s="664">
        <f t="shared" si="7"/>
        <v>2529</v>
      </c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</row>
    <row r="57" spans="1:37" s="2" customFormat="1" ht="18" customHeight="1" x14ac:dyDescent="0.35">
      <c r="A57" s="390"/>
      <c r="B57" s="361" t="s">
        <v>95</v>
      </c>
      <c r="C57" s="659">
        <v>15</v>
      </c>
      <c r="D57" s="660">
        <v>14</v>
      </c>
      <c r="E57" s="660">
        <v>24</v>
      </c>
      <c r="F57" s="660">
        <v>20</v>
      </c>
      <c r="G57" s="660">
        <v>35</v>
      </c>
      <c r="H57" s="660">
        <v>72</v>
      </c>
      <c r="I57" s="660">
        <v>58</v>
      </c>
      <c r="J57" s="660">
        <v>65</v>
      </c>
      <c r="K57" s="660">
        <v>39</v>
      </c>
      <c r="L57" s="660">
        <v>49</v>
      </c>
      <c r="M57" s="660">
        <v>50</v>
      </c>
      <c r="N57" s="660">
        <v>98</v>
      </c>
      <c r="O57" s="660">
        <v>54</v>
      </c>
      <c r="P57" s="660">
        <v>146</v>
      </c>
      <c r="Q57" s="660">
        <v>22</v>
      </c>
      <c r="R57" s="660">
        <v>69</v>
      </c>
      <c r="S57" s="660">
        <v>0</v>
      </c>
      <c r="T57" s="660">
        <v>0</v>
      </c>
      <c r="U57" s="659">
        <f t="shared" si="7"/>
        <v>297</v>
      </c>
      <c r="V57" s="661">
        <f t="shared" si="7"/>
        <v>533</v>
      </c>
    </row>
    <row r="58" spans="1:37" s="2" customFormat="1" ht="18" customHeight="1" x14ac:dyDescent="0.35">
      <c r="A58" s="390"/>
      <c r="B58" s="361" t="s">
        <v>96</v>
      </c>
      <c r="C58" s="659">
        <v>17</v>
      </c>
      <c r="D58" s="660">
        <v>36</v>
      </c>
      <c r="E58" s="660">
        <v>13</v>
      </c>
      <c r="F58" s="660">
        <v>51</v>
      </c>
      <c r="G58" s="660">
        <v>26</v>
      </c>
      <c r="H58" s="660">
        <v>47</v>
      </c>
      <c r="I58" s="660">
        <v>59</v>
      </c>
      <c r="J58" s="660">
        <v>70</v>
      </c>
      <c r="K58" s="660">
        <v>175</v>
      </c>
      <c r="L58" s="660">
        <v>161</v>
      </c>
      <c r="M58" s="660">
        <v>5</v>
      </c>
      <c r="N58" s="660">
        <v>27</v>
      </c>
      <c r="O58" s="660">
        <v>10</v>
      </c>
      <c r="P58" s="660">
        <v>25</v>
      </c>
      <c r="Q58" s="660">
        <v>0</v>
      </c>
      <c r="R58" s="660">
        <v>0</v>
      </c>
      <c r="S58" s="660">
        <v>0</v>
      </c>
      <c r="T58" s="660">
        <v>0</v>
      </c>
      <c r="U58" s="659">
        <f t="shared" si="7"/>
        <v>305</v>
      </c>
      <c r="V58" s="661">
        <f t="shared" si="7"/>
        <v>417</v>
      </c>
    </row>
    <row r="59" spans="1:37" s="2" customFormat="1" ht="18" customHeight="1" x14ac:dyDescent="0.35">
      <c r="A59" s="390"/>
      <c r="B59" s="361" t="s">
        <v>97</v>
      </c>
      <c r="C59" s="659">
        <v>17</v>
      </c>
      <c r="D59" s="660">
        <v>23</v>
      </c>
      <c r="E59" s="660">
        <v>25</v>
      </c>
      <c r="F59" s="660">
        <v>27</v>
      </c>
      <c r="G59" s="660">
        <v>15</v>
      </c>
      <c r="H59" s="660">
        <v>57</v>
      </c>
      <c r="I59" s="660">
        <v>137</v>
      </c>
      <c r="J59" s="660">
        <v>43</v>
      </c>
      <c r="K59" s="660">
        <v>106</v>
      </c>
      <c r="L59" s="660">
        <v>131</v>
      </c>
      <c r="M59" s="660">
        <v>42</v>
      </c>
      <c r="N59" s="660">
        <v>151</v>
      </c>
      <c r="O59" s="660">
        <v>3</v>
      </c>
      <c r="P59" s="660">
        <v>14</v>
      </c>
      <c r="Q59" s="660">
        <v>15</v>
      </c>
      <c r="R59" s="660">
        <v>78</v>
      </c>
      <c r="S59" s="660">
        <v>22</v>
      </c>
      <c r="T59" s="660">
        <v>11</v>
      </c>
      <c r="U59" s="659">
        <f t="shared" si="7"/>
        <v>382</v>
      </c>
      <c r="V59" s="661">
        <f t="shared" si="7"/>
        <v>535</v>
      </c>
    </row>
    <row r="60" spans="1:37" s="323" customFormat="1" ht="18" customHeight="1" x14ac:dyDescent="0.35">
      <c r="A60" s="393"/>
      <c r="B60" s="361" t="s">
        <v>98</v>
      </c>
      <c r="C60" s="659">
        <v>33</v>
      </c>
      <c r="D60" s="660">
        <v>31</v>
      </c>
      <c r="E60" s="660">
        <v>23</v>
      </c>
      <c r="F60" s="660">
        <v>46</v>
      </c>
      <c r="G60" s="660">
        <v>31</v>
      </c>
      <c r="H60" s="660">
        <v>64</v>
      </c>
      <c r="I60" s="660">
        <v>55</v>
      </c>
      <c r="J60" s="660">
        <v>120</v>
      </c>
      <c r="K60" s="660">
        <v>106</v>
      </c>
      <c r="L60" s="660">
        <v>163</v>
      </c>
      <c r="M60" s="660">
        <v>87</v>
      </c>
      <c r="N60" s="660">
        <v>64</v>
      </c>
      <c r="O60" s="660">
        <v>16</v>
      </c>
      <c r="P60" s="660">
        <v>32</v>
      </c>
      <c r="Q60" s="660">
        <v>23</v>
      </c>
      <c r="R60" s="660">
        <v>93</v>
      </c>
      <c r="S60" s="660">
        <v>0</v>
      </c>
      <c r="T60" s="660">
        <v>0</v>
      </c>
      <c r="U60" s="659">
        <f t="shared" si="7"/>
        <v>374</v>
      </c>
      <c r="V60" s="661">
        <f t="shared" si="7"/>
        <v>613</v>
      </c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</row>
    <row r="61" spans="1:37" s="2" customFormat="1" ht="18" customHeight="1" x14ac:dyDescent="0.35">
      <c r="A61" s="390"/>
      <c r="B61" s="361" t="s">
        <v>99</v>
      </c>
      <c r="C61" s="659">
        <v>16</v>
      </c>
      <c r="D61" s="660">
        <v>30</v>
      </c>
      <c r="E61" s="660">
        <v>32</v>
      </c>
      <c r="F61" s="660">
        <v>84</v>
      </c>
      <c r="G61" s="660">
        <v>17</v>
      </c>
      <c r="H61" s="660">
        <v>72</v>
      </c>
      <c r="I61" s="660">
        <v>97</v>
      </c>
      <c r="J61" s="660">
        <v>77</v>
      </c>
      <c r="K61" s="660">
        <v>129</v>
      </c>
      <c r="L61" s="660">
        <v>98</v>
      </c>
      <c r="M61" s="660">
        <v>42</v>
      </c>
      <c r="N61" s="660">
        <v>70</v>
      </c>
      <c r="O61" s="660">
        <v>0</v>
      </c>
      <c r="P61" s="660">
        <v>0</v>
      </c>
      <c r="Q61" s="660">
        <v>0</v>
      </c>
      <c r="R61" s="660">
        <v>0</v>
      </c>
      <c r="S61" s="660">
        <v>0</v>
      </c>
      <c r="T61" s="660">
        <v>0</v>
      </c>
      <c r="U61" s="659">
        <f t="shared" si="7"/>
        <v>333</v>
      </c>
      <c r="V61" s="661">
        <f t="shared" si="7"/>
        <v>431</v>
      </c>
    </row>
    <row r="62" spans="1:37" s="2" customFormat="1" ht="24" customHeight="1" x14ac:dyDescent="0.35">
      <c r="A62" s="239" t="s">
        <v>100</v>
      </c>
      <c r="B62" s="391"/>
      <c r="C62" s="617">
        <f>SUM(C63:C65)</f>
        <v>139</v>
      </c>
      <c r="D62" s="617">
        <f t="shared" ref="D62:T62" si="14">SUM(D63:D65)</f>
        <v>147</v>
      </c>
      <c r="E62" s="617">
        <f t="shared" si="14"/>
        <v>167</v>
      </c>
      <c r="F62" s="617">
        <f t="shared" si="14"/>
        <v>265</v>
      </c>
      <c r="G62" s="617">
        <f t="shared" si="14"/>
        <v>188</v>
      </c>
      <c r="H62" s="617">
        <f t="shared" si="14"/>
        <v>280</v>
      </c>
      <c r="I62" s="617">
        <f t="shared" si="14"/>
        <v>583</v>
      </c>
      <c r="J62" s="617">
        <f t="shared" si="14"/>
        <v>370</v>
      </c>
      <c r="K62" s="617">
        <f t="shared" si="14"/>
        <v>1001</v>
      </c>
      <c r="L62" s="617">
        <f t="shared" si="14"/>
        <v>554</v>
      </c>
      <c r="M62" s="617">
        <f t="shared" si="14"/>
        <v>645</v>
      </c>
      <c r="N62" s="617">
        <f t="shared" si="14"/>
        <v>391</v>
      </c>
      <c r="O62" s="617">
        <f t="shared" si="14"/>
        <v>477</v>
      </c>
      <c r="P62" s="617">
        <f t="shared" si="14"/>
        <v>328</v>
      </c>
      <c r="Q62" s="617">
        <f t="shared" si="14"/>
        <v>175</v>
      </c>
      <c r="R62" s="617">
        <f t="shared" si="14"/>
        <v>138</v>
      </c>
      <c r="S62" s="617">
        <f t="shared" si="14"/>
        <v>4</v>
      </c>
      <c r="T62" s="617">
        <f t="shared" si="14"/>
        <v>5</v>
      </c>
      <c r="U62" s="617">
        <f t="shared" si="7"/>
        <v>3379</v>
      </c>
      <c r="V62" s="664">
        <f t="shared" si="7"/>
        <v>2478</v>
      </c>
    </row>
    <row r="63" spans="1:37" s="2" customFormat="1" ht="18" customHeight="1" x14ac:dyDescent="0.35">
      <c r="A63" s="390"/>
      <c r="B63" s="361" t="s">
        <v>101</v>
      </c>
      <c r="C63" s="659">
        <v>31</v>
      </c>
      <c r="D63" s="660">
        <v>34</v>
      </c>
      <c r="E63" s="660">
        <v>46</v>
      </c>
      <c r="F63" s="660">
        <v>83</v>
      </c>
      <c r="G63" s="660">
        <v>75</v>
      </c>
      <c r="H63" s="660">
        <v>80</v>
      </c>
      <c r="I63" s="660">
        <v>130</v>
      </c>
      <c r="J63" s="660">
        <v>99</v>
      </c>
      <c r="K63" s="660">
        <v>270</v>
      </c>
      <c r="L63" s="660">
        <v>143</v>
      </c>
      <c r="M63" s="660">
        <v>140</v>
      </c>
      <c r="N63" s="660">
        <v>113</v>
      </c>
      <c r="O63" s="660">
        <v>0</v>
      </c>
      <c r="P63" s="660">
        <v>0</v>
      </c>
      <c r="Q63" s="660">
        <v>0</v>
      </c>
      <c r="R63" s="660">
        <v>0</v>
      </c>
      <c r="S63" s="660">
        <v>0</v>
      </c>
      <c r="T63" s="660">
        <v>0</v>
      </c>
      <c r="U63" s="659">
        <f t="shared" si="7"/>
        <v>692</v>
      </c>
      <c r="V63" s="661">
        <f t="shared" si="7"/>
        <v>552</v>
      </c>
    </row>
    <row r="64" spans="1:37" s="2" customFormat="1" ht="18" customHeight="1" x14ac:dyDescent="0.35">
      <c r="A64" s="390"/>
      <c r="B64" s="361" t="s">
        <v>100</v>
      </c>
      <c r="C64" s="659">
        <v>83</v>
      </c>
      <c r="D64" s="660">
        <v>83</v>
      </c>
      <c r="E64" s="660">
        <v>106</v>
      </c>
      <c r="F64" s="660">
        <v>144</v>
      </c>
      <c r="G64" s="660">
        <v>86</v>
      </c>
      <c r="H64" s="660">
        <v>168</v>
      </c>
      <c r="I64" s="660">
        <v>307</v>
      </c>
      <c r="J64" s="660">
        <v>246</v>
      </c>
      <c r="K64" s="660">
        <v>561</v>
      </c>
      <c r="L64" s="660">
        <v>291</v>
      </c>
      <c r="M64" s="660">
        <v>353</v>
      </c>
      <c r="N64" s="660">
        <v>183</v>
      </c>
      <c r="O64" s="660">
        <v>477</v>
      </c>
      <c r="P64" s="660">
        <v>328</v>
      </c>
      <c r="Q64" s="660">
        <v>175</v>
      </c>
      <c r="R64" s="660">
        <v>138</v>
      </c>
      <c r="S64" s="660">
        <v>3</v>
      </c>
      <c r="T64" s="660">
        <v>4</v>
      </c>
      <c r="U64" s="659">
        <f t="shared" si="7"/>
        <v>2151</v>
      </c>
      <c r="V64" s="661">
        <f t="shared" si="7"/>
        <v>1585</v>
      </c>
    </row>
    <row r="65" spans="1:23" s="2" customFormat="1" ht="18" customHeight="1" x14ac:dyDescent="0.35">
      <c r="A65" s="390"/>
      <c r="B65" s="361" t="s">
        <v>102</v>
      </c>
      <c r="C65" s="659">
        <v>25</v>
      </c>
      <c r="D65" s="660">
        <v>30</v>
      </c>
      <c r="E65" s="660">
        <v>15</v>
      </c>
      <c r="F65" s="660">
        <v>38</v>
      </c>
      <c r="G65" s="660">
        <v>27</v>
      </c>
      <c r="H65" s="660">
        <v>32</v>
      </c>
      <c r="I65" s="660">
        <v>146</v>
      </c>
      <c r="J65" s="660">
        <v>25</v>
      </c>
      <c r="K65" s="660">
        <v>170</v>
      </c>
      <c r="L65" s="660">
        <v>120</v>
      </c>
      <c r="M65" s="660">
        <v>152</v>
      </c>
      <c r="N65" s="660">
        <v>95</v>
      </c>
      <c r="O65" s="660">
        <v>0</v>
      </c>
      <c r="P65" s="660">
        <v>0</v>
      </c>
      <c r="Q65" s="660">
        <v>0</v>
      </c>
      <c r="R65" s="660">
        <v>0</v>
      </c>
      <c r="S65" s="660">
        <v>1</v>
      </c>
      <c r="T65" s="660">
        <v>1</v>
      </c>
      <c r="U65" s="659">
        <f t="shared" si="7"/>
        <v>536</v>
      </c>
      <c r="V65" s="661">
        <f t="shared" si="7"/>
        <v>341</v>
      </c>
    </row>
    <row r="66" spans="1:23" s="2" customFormat="1" ht="42" customHeight="1" x14ac:dyDescent="0.3">
      <c r="A66" s="743" t="s">
        <v>280</v>
      </c>
      <c r="B66" s="725"/>
      <c r="C66" s="617">
        <v>0</v>
      </c>
      <c r="D66" s="617">
        <v>0</v>
      </c>
      <c r="E66" s="617">
        <v>0</v>
      </c>
      <c r="F66" s="617">
        <v>0</v>
      </c>
      <c r="G66" s="617">
        <v>0</v>
      </c>
      <c r="H66" s="617">
        <v>0</v>
      </c>
      <c r="I66" s="617">
        <v>0</v>
      </c>
      <c r="J66" s="617">
        <v>0</v>
      </c>
      <c r="K66" s="617">
        <v>0</v>
      </c>
      <c r="L66" s="617">
        <v>0</v>
      </c>
      <c r="M66" s="617">
        <v>0</v>
      </c>
      <c r="N66" s="617">
        <v>0</v>
      </c>
      <c r="O66" s="617">
        <v>0</v>
      </c>
      <c r="P66" s="617">
        <v>0</v>
      </c>
      <c r="Q66" s="617">
        <v>0</v>
      </c>
      <c r="R66" s="617">
        <v>0</v>
      </c>
      <c r="S66" s="617">
        <v>0</v>
      </c>
      <c r="T66" s="617">
        <v>0</v>
      </c>
      <c r="U66" s="617">
        <f t="shared" si="7"/>
        <v>0</v>
      </c>
      <c r="V66" s="664">
        <f t="shared" si="7"/>
        <v>0</v>
      </c>
    </row>
    <row r="67" spans="1:23" s="2" customFormat="1" ht="42" customHeight="1" x14ac:dyDescent="0.3">
      <c r="A67" s="743" t="s">
        <v>297</v>
      </c>
      <c r="B67" s="725"/>
      <c r="C67" s="617">
        <v>19</v>
      </c>
      <c r="D67" s="617">
        <v>22</v>
      </c>
      <c r="E67" s="617">
        <v>15</v>
      </c>
      <c r="F67" s="617">
        <v>42</v>
      </c>
      <c r="G67" s="617">
        <v>55</v>
      </c>
      <c r="H67" s="617">
        <v>137</v>
      </c>
      <c r="I67" s="617">
        <v>155</v>
      </c>
      <c r="J67" s="617">
        <v>53</v>
      </c>
      <c r="K67" s="617">
        <v>206</v>
      </c>
      <c r="L67" s="617">
        <v>173</v>
      </c>
      <c r="M67" s="617">
        <v>53</v>
      </c>
      <c r="N67" s="617">
        <v>194</v>
      </c>
      <c r="O67" s="617">
        <v>57</v>
      </c>
      <c r="P67" s="617">
        <v>170</v>
      </c>
      <c r="Q67" s="617">
        <v>0</v>
      </c>
      <c r="R67" s="617">
        <v>0</v>
      </c>
      <c r="S67" s="617">
        <v>0</v>
      </c>
      <c r="T67" s="617">
        <v>0</v>
      </c>
      <c r="U67" s="617">
        <f t="shared" ref="U67:V67" si="15">C67+E67+G67+I67+K67+M67+O67+Q67+S67</f>
        <v>560</v>
      </c>
      <c r="V67" s="664">
        <f t="shared" si="15"/>
        <v>791</v>
      </c>
    </row>
    <row r="68" spans="1:23" s="323" customFormat="1" ht="9" customHeight="1" x14ac:dyDescent="0.35">
      <c r="A68" s="530"/>
      <c r="B68" s="392"/>
      <c r="C68" s="398"/>
      <c r="D68" s="399"/>
      <c r="E68" s="399"/>
      <c r="F68" s="399"/>
      <c r="G68" s="399"/>
      <c r="H68" s="399"/>
      <c r="I68" s="399"/>
      <c r="J68" s="399"/>
      <c r="K68" s="399"/>
      <c r="L68" s="399"/>
      <c r="M68" s="399"/>
      <c r="N68" s="399"/>
      <c r="O68" s="399"/>
      <c r="P68" s="399"/>
      <c r="Q68" s="399"/>
      <c r="R68" s="399"/>
      <c r="S68" s="399"/>
      <c r="T68" s="399"/>
      <c r="U68" s="398"/>
      <c r="V68" s="400"/>
    </row>
    <row r="69" spans="1:23" s="323" customFormat="1" ht="33" customHeight="1" thickBot="1" x14ac:dyDescent="0.3">
      <c r="A69" s="814" t="s">
        <v>103</v>
      </c>
      <c r="B69" s="815"/>
      <c r="C69" s="401">
        <f t="shared" ref="C69:T69" si="16">C9+C11+C40</f>
        <v>2478</v>
      </c>
      <c r="D69" s="401">
        <f t="shared" si="16"/>
        <v>4978</v>
      </c>
      <c r="E69" s="401">
        <f t="shared" si="16"/>
        <v>3368</v>
      </c>
      <c r="F69" s="401">
        <f t="shared" si="16"/>
        <v>6571</v>
      </c>
      <c r="G69" s="401">
        <f t="shared" si="16"/>
        <v>4618</v>
      </c>
      <c r="H69" s="401">
        <f t="shared" si="16"/>
        <v>7017</v>
      </c>
      <c r="I69" s="401">
        <f t="shared" si="16"/>
        <v>10725</v>
      </c>
      <c r="J69" s="401">
        <f t="shared" si="16"/>
        <v>9270</v>
      </c>
      <c r="K69" s="401">
        <f t="shared" si="16"/>
        <v>11622</v>
      </c>
      <c r="L69" s="401">
        <f t="shared" si="16"/>
        <v>9801</v>
      </c>
      <c r="M69" s="401">
        <f t="shared" si="16"/>
        <v>11947</v>
      </c>
      <c r="N69" s="401">
        <f t="shared" si="16"/>
        <v>11788</v>
      </c>
      <c r="O69" s="401">
        <f t="shared" si="16"/>
        <v>11116</v>
      </c>
      <c r="P69" s="401">
        <f t="shared" si="16"/>
        <v>6164</v>
      </c>
      <c r="Q69" s="401">
        <f t="shared" si="16"/>
        <v>4497</v>
      </c>
      <c r="R69" s="401">
        <f t="shared" si="16"/>
        <v>2772</v>
      </c>
      <c r="S69" s="401">
        <f t="shared" si="16"/>
        <v>8907</v>
      </c>
      <c r="T69" s="401">
        <f t="shared" si="16"/>
        <v>3596</v>
      </c>
      <c r="U69" s="401">
        <f t="shared" ref="U69:V69" si="17">C69+E69+G69+I69+K69+M69+O69+Q69+S69</f>
        <v>69278</v>
      </c>
      <c r="V69" s="402">
        <f t="shared" si="17"/>
        <v>61957</v>
      </c>
    </row>
    <row r="70" spans="1:23" s="323" customFormat="1" ht="18" customHeight="1" x14ac:dyDescent="0.35">
      <c r="A70" s="573" t="s">
        <v>282</v>
      </c>
      <c r="B70" s="403"/>
      <c r="C70" s="404"/>
      <c r="D70" s="404"/>
      <c r="E70" s="404"/>
      <c r="F70" s="404"/>
      <c r="G70" s="404"/>
      <c r="H70" s="404"/>
      <c r="I70" s="404"/>
      <c r="J70" s="404"/>
      <c r="K70" s="404"/>
      <c r="L70" s="404"/>
      <c r="M70" s="404"/>
      <c r="N70" s="404"/>
      <c r="O70" s="404"/>
      <c r="P70" s="404"/>
      <c r="Q70" s="404"/>
      <c r="R70" s="404"/>
      <c r="S70" s="404"/>
      <c r="T70" s="404"/>
      <c r="U70" s="404"/>
      <c r="V70" s="405"/>
    </row>
    <row r="71" spans="1:23" s="323" customFormat="1" ht="29.4" hidden="1" customHeight="1" x14ac:dyDescent="0.25">
      <c r="A71" s="342" t="s">
        <v>263</v>
      </c>
      <c r="B71" s="494" t="s">
        <v>268</v>
      </c>
      <c r="C71" s="492" t="s">
        <v>265</v>
      </c>
      <c r="D71" s="492" t="s">
        <v>265</v>
      </c>
      <c r="E71" s="492" t="s">
        <v>268</v>
      </c>
      <c r="F71" s="492" t="s">
        <v>268</v>
      </c>
      <c r="G71" s="492" t="s">
        <v>271</v>
      </c>
      <c r="H71" s="492" t="s">
        <v>271</v>
      </c>
      <c r="I71" s="492" t="s">
        <v>272</v>
      </c>
      <c r="J71" s="492" t="s">
        <v>272</v>
      </c>
      <c r="K71" s="492" t="s">
        <v>273</v>
      </c>
      <c r="L71" s="492" t="s">
        <v>273</v>
      </c>
      <c r="M71" s="492" t="s">
        <v>274</v>
      </c>
      <c r="N71" s="492" t="s">
        <v>274</v>
      </c>
      <c r="O71" s="492" t="s">
        <v>275</v>
      </c>
      <c r="P71" s="492" t="s">
        <v>275</v>
      </c>
      <c r="Q71" s="492" t="s">
        <v>276</v>
      </c>
      <c r="R71" s="492" t="s">
        <v>276</v>
      </c>
      <c r="S71" s="492" t="s">
        <v>277</v>
      </c>
      <c r="T71" s="492" t="s">
        <v>277</v>
      </c>
      <c r="U71" s="492"/>
    </row>
    <row r="72" spans="1:23" s="369" customFormat="1" ht="18" hidden="1" customHeight="1" x14ac:dyDescent="0.25">
      <c r="A72" s="342"/>
      <c r="B72" s="494"/>
      <c r="C72" s="492" t="s">
        <v>263</v>
      </c>
      <c r="D72" s="492" t="s">
        <v>264</v>
      </c>
      <c r="E72" s="492" t="s">
        <v>263</v>
      </c>
      <c r="F72" s="492" t="s">
        <v>264</v>
      </c>
      <c r="G72" s="492" t="s">
        <v>263</v>
      </c>
      <c r="H72" s="492" t="s">
        <v>264</v>
      </c>
      <c r="I72" s="492" t="s">
        <v>263</v>
      </c>
      <c r="J72" s="492" t="s">
        <v>264</v>
      </c>
      <c r="K72" s="492" t="s">
        <v>263</v>
      </c>
      <c r="L72" s="492" t="s">
        <v>264</v>
      </c>
      <c r="M72" s="492" t="s">
        <v>263</v>
      </c>
      <c r="N72" s="492" t="s">
        <v>264</v>
      </c>
      <c r="O72" s="492" t="s">
        <v>263</v>
      </c>
      <c r="P72" s="492" t="s">
        <v>264</v>
      </c>
      <c r="Q72" s="492" t="s">
        <v>263</v>
      </c>
      <c r="R72" s="492" t="s">
        <v>264</v>
      </c>
      <c r="S72" s="492" t="s">
        <v>263</v>
      </c>
      <c r="T72" s="492" t="s">
        <v>264</v>
      </c>
      <c r="U72" s="492"/>
    </row>
    <row r="73" spans="1:23" ht="18" customHeight="1" x14ac:dyDescent="0.25">
      <c r="V73" s="1"/>
      <c r="W73" s="1"/>
    </row>
    <row r="74" spans="1:23" ht="18" customHeight="1" x14ac:dyDescent="0.25">
      <c r="V74" s="1"/>
      <c r="W74" s="1"/>
    </row>
    <row r="75" spans="1:23" ht="18" customHeight="1" x14ac:dyDescent="0.25">
      <c r="V75" s="1"/>
      <c r="W75" s="1"/>
    </row>
    <row r="76" spans="1:23" s="323" customFormat="1" ht="29.4" customHeight="1" x14ac:dyDescent="0.25">
      <c r="A76" s="342"/>
      <c r="B76" s="343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</row>
    <row r="77" spans="1:23" s="323" customFormat="1" ht="29.4" customHeight="1" x14ac:dyDescent="0.25">
      <c r="A77" s="342"/>
      <c r="B77" s="343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</row>
    <row r="78" spans="1:23" s="323" customFormat="1" ht="29.4" customHeight="1" x14ac:dyDescent="0.25">
      <c r="A78" s="342"/>
      <c r="B78" s="343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</row>
    <row r="79" spans="1:23" s="351" customFormat="1" ht="29.4" customHeight="1" x14ac:dyDescent="0.25">
      <c r="A79" s="342"/>
      <c r="B79" s="343"/>
      <c r="C79" s="136"/>
      <c r="D79" s="136"/>
      <c r="E79" s="136"/>
      <c r="F79" s="136"/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</row>
    <row r="80" spans="1:23" s="132" customFormat="1" ht="21" customHeight="1" x14ac:dyDescent="0.3">
      <c r="A80" s="342"/>
      <c r="B80" s="343"/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</row>
    <row r="81" spans="22:23" x14ac:dyDescent="0.25">
      <c r="V81" s="1"/>
      <c r="W81" s="1"/>
    </row>
    <row r="84" spans="22:23" x14ac:dyDescent="0.25">
      <c r="V84" s="1"/>
      <c r="W84" s="1"/>
    </row>
    <row r="85" spans="22:23" x14ac:dyDescent="0.25">
      <c r="V85" s="1"/>
      <c r="W85" s="1"/>
    </row>
    <row r="86" spans="22:23" x14ac:dyDescent="0.25">
      <c r="V86" s="1"/>
      <c r="W86" s="1"/>
    </row>
    <row r="87" spans="22:23" x14ac:dyDescent="0.25">
      <c r="V87" s="1"/>
      <c r="W87" s="1"/>
    </row>
    <row r="88" spans="22:23" x14ac:dyDescent="0.25">
      <c r="V88" s="1"/>
      <c r="W88" s="1"/>
    </row>
    <row r="89" spans="22:23" x14ac:dyDescent="0.25">
      <c r="V89" s="1"/>
      <c r="W89" s="1"/>
    </row>
  </sheetData>
  <mergeCells count="21">
    <mergeCell ref="Q7:R7"/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A69:B69"/>
    <mergeCell ref="I7:J7"/>
    <mergeCell ref="K7:L7"/>
    <mergeCell ref="M7:N7"/>
    <mergeCell ref="O7:P7"/>
    <mergeCell ref="A66:B66"/>
    <mergeCell ref="A39:B39"/>
    <mergeCell ref="A67:B67"/>
    <mergeCell ref="A40:B40"/>
  </mergeCells>
  <printOptions horizontalCentered="1"/>
  <pageMargins left="0.39370078740157483" right="0.39370078740157483" top="0.70866141732283472" bottom="0.70866141732283472" header="0.31496062992125984" footer="0.31496062992125984"/>
  <pageSetup paperSize="9" scale="62" fitToHeight="2" orientation="landscape" horizontalDpi="1200" verticalDpi="4294967292" r:id="rId1"/>
  <headerFooter alignWithMargins="0"/>
  <rowBreaks count="1" manualBreakCount="1">
    <brk id="35" max="21" man="1"/>
  </row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BN89"/>
  <sheetViews>
    <sheetView view="pageBreakPreview" zoomScale="63" zoomScaleNormal="83" zoomScaleSheetLayoutView="63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24.6640625" style="343" customWidth="1"/>
    <col min="3" max="20" width="9.6640625" style="136" customWidth="1"/>
    <col min="21" max="22" width="10.33203125" style="136" customWidth="1"/>
    <col min="23" max="24" width="26.33203125" style="136" customWidth="1"/>
    <col min="25" max="63" width="26.33203125" style="15" customWidth="1"/>
    <col min="64" max="66" width="26.33203125" style="15"/>
    <col min="67" max="16384" width="26.33203125" style="1"/>
  </cols>
  <sheetData>
    <row r="1" spans="1:66" s="380" customFormat="1" ht="60" customHeight="1" x14ac:dyDescent="0.25">
      <c r="A1" s="822" t="str">
        <f>"Indeling van de werknemers op "&amp;Feuil1!A7&amp;" "&amp;Feuil1!A8&amp;" naar plaats van tewerkstelling en naar dimensieklasse van de vestigingseenheden"</f>
        <v>Indeling van de werknemers op 31 december 2023 naar plaats van tewerkstelling en naar dimensieklasse van de vestigingseenheden</v>
      </c>
      <c r="B1" s="822"/>
      <c r="C1" s="822"/>
      <c r="D1" s="822"/>
      <c r="E1" s="822"/>
      <c r="F1" s="822"/>
      <c r="G1" s="822"/>
      <c r="H1" s="822"/>
      <c r="I1" s="822"/>
      <c r="J1" s="822"/>
      <c r="K1" s="822"/>
      <c r="L1" s="822"/>
      <c r="M1" s="822"/>
      <c r="N1" s="822"/>
      <c r="O1" s="822"/>
      <c r="P1" s="822"/>
      <c r="Q1" s="822"/>
      <c r="R1" s="822"/>
      <c r="S1" s="822"/>
      <c r="T1" s="822"/>
      <c r="U1" s="822"/>
      <c r="V1" s="822"/>
      <c r="W1" s="379"/>
      <c r="X1" s="513"/>
      <c r="Y1" s="513"/>
      <c r="Z1" s="513"/>
      <c r="AA1" s="513"/>
      <c r="AB1" s="513"/>
      <c r="AC1" s="513"/>
      <c r="AD1" s="513"/>
      <c r="AE1" s="513"/>
      <c r="AF1" s="514"/>
      <c r="AG1" s="514"/>
      <c r="AH1" s="514"/>
      <c r="AI1" s="514"/>
      <c r="AJ1" s="514"/>
      <c r="AK1" s="514"/>
      <c r="AL1" s="514"/>
      <c r="AM1" s="514"/>
      <c r="AN1" s="514"/>
      <c r="AO1" s="514"/>
      <c r="AP1" s="514"/>
      <c r="AQ1" s="514"/>
      <c r="AR1" s="514"/>
      <c r="AS1" s="514"/>
      <c r="AT1" s="514"/>
      <c r="AU1" s="514"/>
      <c r="AV1" s="514"/>
      <c r="AW1" s="514"/>
      <c r="AX1" s="514"/>
      <c r="AY1" s="514"/>
      <c r="AZ1" s="514"/>
      <c r="BA1" s="514"/>
      <c r="BB1" s="514"/>
      <c r="BC1" s="514"/>
      <c r="BD1" s="514"/>
      <c r="BE1" s="514"/>
      <c r="BF1" s="514"/>
      <c r="BG1" s="514"/>
      <c r="BH1" s="514"/>
      <c r="BI1" s="514"/>
      <c r="BJ1" s="514"/>
      <c r="BK1" s="514"/>
      <c r="BL1" s="514"/>
      <c r="BM1" s="514"/>
      <c r="BN1" s="514"/>
    </row>
    <row r="2" spans="1:66" s="345" customFormat="1" ht="21.9" customHeight="1" x14ac:dyDescent="0.25">
      <c r="A2" s="838" t="s">
        <v>11</v>
      </c>
      <c r="B2" s="839"/>
      <c r="C2" s="839"/>
      <c r="D2" s="839"/>
      <c r="E2" s="839"/>
      <c r="F2" s="839"/>
      <c r="G2" s="839"/>
      <c r="H2" s="839"/>
      <c r="I2" s="839"/>
      <c r="J2" s="839"/>
      <c r="K2" s="839"/>
      <c r="L2" s="839"/>
      <c r="M2" s="839"/>
      <c r="N2" s="839"/>
      <c r="O2" s="839"/>
      <c r="P2" s="839"/>
      <c r="Q2" s="839"/>
      <c r="R2" s="839"/>
      <c r="S2" s="839"/>
      <c r="T2" s="839"/>
      <c r="U2" s="839"/>
      <c r="V2" s="840"/>
      <c r="X2" s="475"/>
      <c r="Y2" s="475"/>
      <c r="Z2" s="475"/>
      <c r="AA2" s="475"/>
      <c r="AB2" s="475"/>
      <c r="AC2" s="475"/>
      <c r="AD2" s="475"/>
      <c r="AE2" s="475"/>
      <c r="AF2" s="475"/>
      <c r="AG2" s="475"/>
      <c r="AH2" s="475"/>
      <c r="AI2" s="475"/>
      <c r="AJ2" s="475"/>
      <c r="AK2" s="475"/>
      <c r="AL2" s="475"/>
      <c r="AM2" s="475"/>
      <c r="AN2" s="475"/>
      <c r="AO2" s="475"/>
      <c r="AP2" s="475"/>
      <c r="AQ2" s="475"/>
      <c r="AR2" s="475"/>
      <c r="AS2" s="475"/>
      <c r="AT2" s="475"/>
      <c r="AU2" s="475"/>
      <c r="AV2" s="475"/>
      <c r="AW2" s="475"/>
      <c r="AX2" s="475"/>
      <c r="AY2" s="475"/>
      <c r="AZ2" s="475"/>
      <c r="BA2" s="475"/>
      <c r="BB2" s="475"/>
      <c r="BC2" s="475"/>
      <c r="BD2" s="475"/>
      <c r="BE2" s="475"/>
      <c r="BF2" s="475"/>
      <c r="BG2" s="475"/>
      <c r="BH2" s="475"/>
      <c r="BI2" s="475"/>
      <c r="BJ2" s="475"/>
      <c r="BK2" s="475"/>
      <c r="BL2" s="475"/>
      <c r="BM2" s="475"/>
      <c r="BN2" s="475"/>
    </row>
    <row r="3" spans="1:66" s="345" customFormat="1" ht="21.9" customHeight="1" x14ac:dyDescent="0.3">
      <c r="A3" s="841" t="s">
        <v>4</v>
      </c>
      <c r="B3" s="842"/>
      <c r="C3" s="842"/>
      <c r="D3" s="842"/>
      <c r="E3" s="842"/>
      <c r="F3" s="842"/>
      <c r="G3" s="842"/>
      <c r="H3" s="842"/>
      <c r="I3" s="842"/>
      <c r="J3" s="842"/>
      <c r="K3" s="842"/>
      <c r="L3" s="842"/>
      <c r="M3" s="842"/>
      <c r="N3" s="842"/>
      <c r="O3" s="842"/>
      <c r="P3" s="842"/>
      <c r="Q3" s="842"/>
      <c r="R3" s="842"/>
      <c r="S3" s="842"/>
      <c r="T3" s="842"/>
      <c r="U3" s="842"/>
      <c r="V3" s="823"/>
      <c r="X3" s="475"/>
      <c r="Y3" s="475"/>
      <c r="Z3" s="475"/>
      <c r="AA3" s="475"/>
      <c r="AB3" s="475"/>
      <c r="AC3" s="475"/>
      <c r="AD3" s="475"/>
      <c r="AE3" s="475"/>
      <c r="AF3" s="475"/>
      <c r="AG3" s="475"/>
      <c r="AH3" s="475"/>
      <c r="AI3" s="475"/>
      <c r="AJ3" s="475"/>
      <c r="AK3" s="475"/>
      <c r="AL3" s="475"/>
      <c r="AM3" s="475"/>
      <c r="AN3" s="475"/>
      <c r="AO3" s="475"/>
      <c r="AP3" s="475"/>
      <c r="AQ3" s="475"/>
      <c r="AR3" s="475"/>
      <c r="AS3" s="475"/>
      <c r="AT3" s="475"/>
      <c r="AU3" s="475"/>
      <c r="AV3" s="475"/>
      <c r="AW3" s="475"/>
      <c r="AX3" s="475"/>
      <c r="AY3" s="475"/>
      <c r="AZ3" s="475"/>
      <c r="BA3" s="475"/>
      <c r="BB3" s="475"/>
      <c r="BC3" s="475"/>
      <c r="BD3" s="475"/>
      <c r="BE3" s="475"/>
      <c r="BF3" s="475"/>
      <c r="BG3" s="475"/>
      <c r="BH3" s="475"/>
      <c r="BI3" s="475"/>
      <c r="BJ3" s="475"/>
      <c r="BK3" s="475"/>
      <c r="BL3" s="475"/>
      <c r="BM3" s="475"/>
      <c r="BN3" s="475"/>
    </row>
    <row r="4" spans="1:66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476"/>
      <c r="AN4" s="476"/>
      <c r="AO4" s="476"/>
      <c r="AP4" s="476"/>
      <c r="AQ4" s="476"/>
      <c r="AR4" s="476"/>
      <c r="AS4" s="476"/>
      <c r="AT4" s="476"/>
      <c r="AU4" s="476"/>
      <c r="AV4" s="476"/>
      <c r="AW4" s="476"/>
      <c r="AX4" s="476"/>
      <c r="AY4" s="476"/>
      <c r="AZ4" s="476"/>
      <c r="BA4" s="476"/>
      <c r="BB4" s="476"/>
      <c r="BC4" s="476"/>
      <c r="BD4" s="476"/>
      <c r="BE4" s="476"/>
      <c r="BF4" s="476"/>
      <c r="BG4" s="476"/>
      <c r="BH4" s="476"/>
      <c r="BI4" s="476"/>
      <c r="BJ4" s="476"/>
      <c r="BK4" s="476"/>
      <c r="BL4" s="476"/>
      <c r="BM4" s="476"/>
      <c r="BN4" s="476"/>
    </row>
    <row r="5" spans="1:66" s="313" customFormat="1" ht="18.899999999999999" customHeight="1" thickBot="1" x14ac:dyDescent="0.35">
      <c r="A5" s="824" t="s">
        <v>258</v>
      </c>
      <c r="B5" s="825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  <c r="X5" s="476"/>
      <c r="Y5" s="476"/>
      <c r="Z5" s="476"/>
      <c r="AA5" s="476"/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6"/>
      <c r="AM5" s="476"/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6"/>
      <c r="AY5" s="476"/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6"/>
      <c r="BK5" s="476"/>
      <c r="BL5" s="476"/>
      <c r="BM5" s="476"/>
      <c r="BN5" s="476"/>
    </row>
    <row r="6" spans="1:66" s="313" customFormat="1" ht="24.9" customHeight="1" x14ac:dyDescent="0.3">
      <c r="A6" s="826" t="s">
        <v>51</v>
      </c>
      <c r="B6" s="827"/>
      <c r="C6" s="808" t="s">
        <v>243</v>
      </c>
      <c r="D6" s="832"/>
      <c r="E6" s="682"/>
      <c r="F6" s="682"/>
      <c r="G6" s="682"/>
      <c r="H6" s="682"/>
      <c r="I6" s="682"/>
      <c r="J6" s="682"/>
      <c r="K6" s="682"/>
      <c r="L6" s="682"/>
      <c r="M6" s="682"/>
      <c r="N6" s="682"/>
      <c r="O6" s="682"/>
      <c r="P6" s="682"/>
      <c r="Q6" s="682"/>
      <c r="R6" s="682"/>
      <c r="S6" s="682"/>
      <c r="T6" s="809"/>
      <c r="U6" s="833" t="s">
        <v>9</v>
      </c>
      <c r="V6" s="834"/>
      <c r="X6" s="476"/>
      <c r="Y6" s="476"/>
      <c r="Z6" s="476"/>
      <c r="AA6" s="476"/>
      <c r="AB6" s="476"/>
      <c r="AC6" s="476"/>
      <c r="AD6" s="476"/>
      <c r="AE6" s="476"/>
      <c r="AF6" s="476"/>
      <c r="AG6" s="476"/>
      <c r="AH6" s="476"/>
      <c r="AI6" s="476"/>
      <c r="AJ6" s="476"/>
      <c r="AK6" s="476"/>
      <c r="AL6" s="476"/>
      <c r="AM6" s="476"/>
      <c r="AN6" s="476"/>
      <c r="AO6" s="476"/>
      <c r="AP6" s="476"/>
      <c r="AQ6" s="476"/>
      <c r="AR6" s="476"/>
      <c r="AS6" s="476"/>
      <c r="AT6" s="476"/>
      <c r="AU6" s="476"/>
      <c r="AV6" s="476"/>
      <c r="AW6" s="476"/>
      <c r="AX6" s="476"/>
      <c r="AY6" s="476"/>
      <c r="AZ6" s="476"/>
      <c r="BA6" s="476"/>
      <c r="BB6" s="476"/>
      <c r="BC6" s="476"/>
      <c r="BD6" s="476"/>
      <c r="BE6" s="476"/>
      <c r="BF6" s="476"/>
      <c r="BG6" s="476"/>
      <c r="BH6" s="476"/>
      <c r="BI6" s="476"/>
      <c r="BJ6" s="476"/>
      <c r="BK6" s="476"/>
      <c r="BL6" s="476"/>
      <c r="BM6" s="476"/>
      <c r="BN6" s="476"/>
    </row>
    <row r="7" spans="1:66" ht="50.25" customHeight="1" x14ac:dyDescent="0.25">
      <c r="A7" s="828"/>
      <c r="B7" s="829"/>
      <c r="C7" s="816" t="s">
        <v>18</v>
      </c>
      <c r="D7" s="817"/>
      <c r="E7" s="816" t="s">
        <v>234</v>
      </c>
      <c r="F7" s="817"/>
      <c r="G7" s="816" t="s">
        <v>235</v>
      </c>
      <c r="H7" s="817"/>
      <c r="I7" s="816" t="s">
        <v>236</v>
      </c>
      <c r="J7" s="817"/>
      <c r="K7" s="816" t="s">
        <v>237</v>
      </c>
      <c r="L7" s="817"/>
      <c r="M7" s="816" t="s">
        <v>238</v>
      </c>
      <c r="N7" s="817"/>
      <c r="O7" s="816" t="s">
        <v>239</v>
      </c>
      <c r="P7" s="817"/>
      <c r="Q7" s="816" t="s">
        <v>240</v>
      </c>
      <c r="R7" s="817"/>
      <c r="S7" s="816" t="s">
        <v>241</v>
      </c>
      <c r="T7" s="837"/>
      <c r="U7" s="835"/>
      <c r="V7" s="836"/>
      <c r="W7" s="1"/>
      <c r="X7" s="15"/>
    </row>
    <row r="8" spans="1:66" ht="39.9" customHeight="1" x14ac:dyDescent="0.25">
      <c r="A8" s="830"/>
      <c r="B8" s="831"/>
      <c r="C8" s="384" t="s">
        <v>7</v>
      </c>
      <c r="D8" s="385" t="s">
        <v>8</v>
      </c>
      <c r="E8" s="384" t="s">
        <v>7</v>
      </c>
      <c r="F8" s="385" t="s">
        <v>8</v>
      </c>
      <c r="G8" s="384" t="s">
        <v>7</v>
      </c>
      <c r="H8" s="385" t="s">
        <v>8</v>
      </c>
      <c r="I8" s="384" t="s">
        <v>7</v>
      </c>
      <c r="J8" s="385" t="s">
        <v>8</v>
      </c>
      <c r="K8" s="384" t="s">
        <v>7</v>
      </c>
      <c r="L8" s="385" t="s">
        <v>8</v>
      </c>
      <c r="M8" s="384" t="s">
        <v>7</v>
      </c>
      <c r="N8" s="385" t="s">
        <v>8</v>
      </c>
      <c r="O8" s="384" t="s">
        <v>7</v>
      </c>
      <c r="P8" s="385" t="s">
        <v>8</v>
      </c>
      <c r="Q8" s="384" t="s">
        <v>7</v>
      </c>
      <c r="R8" s="385" t="s">
        <v>8</v>
      </c>
      <c r="S8" s="384" t="s">
        <v>7</v>
      </c>
      <c r="T8" s="387" t="s">
        <v>8</v>
      </c>
      <c r="U8" s="384" t="s">
        <v>7</v>
      </c>
      <c r="V8" s="410" t="s">
        <v>8</v>
      </c>
      <c r="W8" s="1"/>
      <c r="X8" s="15"/>
    </row>
    <row r="9" spans="1:66" s="323" customFormat="1" ht="33" customHeight="1" x14ac:dyDescent="0.35">
      <c r="A9" s="232" t="s">
        <v>215</v>
      </c>
      <c r="B9" s="389"/>
      <c r="C9" s="657">
        <f>C10</f>
        <v>398</v>
      </c>
      <c r="D9" s="657">
        <f t="shared" ref="D9:T9" si="0">D10</f>
        <v>686</v>
      </c>
      <c r="E9" s="657">
        <f t="shared" si="0"/>
        <v>525</v>
      </c>
      <c r="F9" s="657">
        <f t="shared" si="0"/>
        <v>1241</v>
      </c>
      <c r="G9" s="657">
        <f t="shared" si="0"/>
        <v>1111</v>
      </c>
      <c r="H9" s="657">
        <f t="shared" si="0"/>
        <v>2984</v>
      </c>
      <c r="I9" s="657">
        <f t="shared" si="0"/>
        <v>3460</v>
      </c>
      <c r="J9" s="657">
        <f t="shared" si="0"/>
        <v>8783</v>
      </c>
      <c r="K9" s="657">
        <f t="shared" si="0"/>
        <v>3379</v>
      </c>
      <c r="L9" s="657">
        <f t="shared" si="0"/>
        <v>5108</v>
      </c>
      <c r="M9" s="657">
        <f t="shared" si="0"/>
        <v>4570</v>
      </c>
      <c r="N9" s="657">
        <f t="shared" si="0"/>
        <v>6999</v>
      </c>
      <c r="O9" s="657">
        <f t="shared" si="0"/>
        <v>7704</v>
      </c>
      <c r="P9" s="657">
        <f t="shared" si="0"/>
        <v>10405</v>
      </c>
      <c r="Q9" s="657">
        <f t="shared" si="0"/>
        <v>6070</v>
      </c>
      <c r="R9" s="657">
        <f t="shared" si="0"/>
        <v>7754</v>
      </c>
      <c r="S9" s="657">
        <f t="shared" si="0"/>
        <v>19629</v>
      </c>
      <c r="T9" s="657">
        <f t="shared" si="0"/>
        <v>21456</v>
      </c>
      <c r="U9" s="657">
        <f t="shared" ref="U9:V24" si="1">C9+E9+G9+I9+K9+M9+O9+Q9+S9</f>
        <v>46846</v>
      </c>
      <c r="V9" s="658">
        <f t="shared" si="1"/>
        <v>65416</v>
      </c>
      <c r="W9" s="324"/>
      <c r="X9" s="478"/>
      <c r="Y9" s="478"/>
      <c r="Z9" s="478"/>
      <c r="AA9" s="478"/>
      <c r="AB9" s="478"/>
      <c r="AC9" s="478"/>
      <c r="AD9" s="478"/>
      <c r="AE9" s="478"/>
      <c r="AF9" s="478"/>
      <c r="AG9" s="478"/>
      <c r="AH9" s="478"/>
      <c r="AI9" s="478"/>
      <c r="AJ9" s="478"/>
      <c r="AK9" s="478"/>
      <c r="AL9" s="478"/>
      <c r="AM9" s="478"/>
      <c r="AN9" s="478"/>
      <c r="AO9" s="478"/>
      <c r="AP9" s="478"/>
      <c r="AQ9" s="478"/>
      <c r="AR9" s="478"/>
      <c r="AS9" s="478"/>
      <c r="AT9" s="478"/>
      <c r="AU9" s="478"/>
      <c r="AV9" s="478"/>
      <c r="AW9" s="478"/>
      <c r="AX9" s="478"/>
      <c r="AY9" s="478"/>
      <c r="AZ9" s="478"/>
      <c r="BA9" s="478"/>
      <c r="BB9" s="478"/>
      <c r="BC9" s="478"/>
      <c r="BD9" s="478"/>
      <c r="BE9" s="478"/>
      <c r="BF9" s="478"/>
      <c r="BG9" s="478"/>
      <c r="BH9" s="478"/>
      <c r="BI9" s="478"/>
      <c r="BJ9" s="478"/>
      <c r="BK9" s="478"/>
      <c r="BL9" s="478"/>
      <c r="BM9" s="478"/>
      <c r="BN9" s="478"/>
    </row>
    <row r="10" spans="1:66" s="2" customFormat="1" ht="18" customHeight="1" x14ac:dyDescent="0.35">
      <c r="A10" s="390"/>
      <c r="B10" s="361" t="s">
        <v>54</v>
      </c>
      <c r="C10" s="659">
        <v>398</v>
      </c>
      <c r="D10" s="660">
        <v>686</v>
      </c>
      <c r="E10" s="660">
        <v>525</v>
      </c>
      <c r="F10" s="660">
        <v>1241</v>
      </c>
      <c r="G10" s="660">
        <v>1111</v>
      </c>
      <c r="H10" s="660">
        <v>2984</v>
      </c>
      <c r="I10" s="660">
        <v>3460</v>
      </c>
      <c r="J10" s="660">
        <v>8783</v>
      </c>
      <c r="K10" s="660">
        <v>3379</v>
      </c>
      <c r="L10" s="660">
        <v>5108</v>
      </c>
      <c r="M10" s="660">
        <v>4570</v>
      </c>
      <c r="N10" s="660">
        <v>6999</v>
      </c>
      <c r="O10" s="660">
        <v>7704</v>
      </c>
      <c r="P10" s="660">
        <v>10405</v>
      </c>
      <c r="Q10" s="660">
        <v>6070</v>
      </c>
      <c r="R10" s="660">
        <v>7754</v>
      </c>
      <c r="S10" s="660">
        <v>19629</v>
      </c>
      <c r="T10" s="660">
        <v>21456</v>
      </c>
      <c r="U10" s="659">
        <f t="shared" si="1"/>
        <v>46846</v>
      </c>
      <c r="V10" s="661">
        <f t="shared" si="1"/>
        <v>65416</v>
      </c>
      <c r="X10" s="361"/>
      <c r="Y10" s="505"/>
      <c r="Z10" s="506"/>
      <c r="AA10" s="506"/>
      <c r="AB10" s="506"/>
      <c r="AC10" s="506"/>
      <c r="AD10" s="506"/>
      <c r="AE10" s="506"/>
      <c r="AF10" s="506"/>
      <c r="AG10" s="506"/>
      <c r="AH10" s="506"/>
      <c r="AI10" s="506"/>
      <c r="AJ10" s="506"/>
      <c r="AK10" s="506"/>
      <c r="AL10" s="506"/>
      <c r="AM10" s="506"/>
      <c r="AN10" s="506"/>
      <c r="AO10" s="506"/>
      <c r="AP10" s="506"/>
      <c r="AQ10" s="506"/>
      <c r="AR10" s="486"/>
      <c r="AS10" s="505"/>
      <c r="AT10" s="486"/>
      <c r="AU10" s="486"/>
      <c r="AV10" s="486"/>
      <c r="AW10" s="486"/>
      <c r="AX10" s="486"/>
      <c r="AY10" s="486"/>
      <c r="AZ10" s="486"/>
      <c r="BA10" s="486"/>
      <c r="BB10" s="486"/>
      <c r="BC10" s="486"/>
      <c r="BD10" s="486"/>
      <c r="BE10" s="486"/>
      <c r="BF10" s="486"/>
      <c r="BG10" s="486"/>
      <c r="BH10" s="486"/>
      <c r="BI10" s="486"/>
      <c r="BJ10" s="486"/>
      <c r="BK10" s="486"/>
      <c r="BL10" s="486"/>
      <c r="BM10" s="486"/>
      <c r="BN10" s="486"/>
    </row>
    <row r="11" spans="1:66" s="2" customFormat="1" ht="33" customHeight="1" x14ac:dyDescent="0.35">
      <c r="A11" s="232" t="s">
        <v>55</v>
      </c>
      <c r="B11" s="391"/>
      <c r="C11" s="662">
        <f>C12+C16+C19+C23+C30+C39</f>
        <v>742</v>
      </c>
      <c r="D11" s="662">
        <f t="shared" ref="D11:V11" si="2">D12+D16+D19+D23+D30+D39</f>
        <v>2042</v>
      </c>
      <c r="E11" s="662">
        <f t="shared" si="2"/>
        <v>1268</v>
      </c>
      <c r="F11" s="662">
        <f t="shared" si="2"/>
        <v>3752</v>
      </c>
      <c r="G11" s="662">
        <f t="shared" si="2"/>
        <v>2387</v>
      </c>
      <c r="H11" s="662">
        <f t="shared" si="2"/>
        <v>7660</v>
      </c>
      <c r="I11" s="662">
        <f t="shared" si="2"/>
        <v>8954</v>
      </c>
      <c r="J11" s="662">
        <f t="shared" si="2"/>
        <v>28566</v>
      </c>
      <c r="K11" s="662">
        <f t="shared" si="2"/>
        <v>11096</v>
      </c>
      <c r="L11" s="662">
        <f t="shared" si="2"/>
        <v>25441</v>
      </c>
      <c r="M11" s="662">
        <f t="shared" si="2"/>
        <v>12368</v>
      </c>
      <c r="N11" s="662">
        <f t="shared" si="2"/>
        <v>28168</v>
      </c>
      <c r="O11" s="662">
        <f t="shared" si="2"/>
        <v>11511</v>
      </c>
      <c r="P11" s="662">
        <f t="shared" si="2"/>
        <v>15404</v>
      </c>
      <c r="Q11" s="662">
        <f t="shared" si="2"/>
        <v>6394</v>
      </c>
      <c r="R11" s="662">
        <f t="shared" si="2"/>
        <v>10155</v>
      </c>
      <c r="S11" s="662">
        <f t="shared" si="2"/>
        <v>9647</v>
      </c>
      <c r="T11" s="662">
        <f t="shared" si="2"/>
        <v>15045</v>
      </c>
      <c r="U11" s="662">
        <f t="shared" si="2"/>
        <v>64367</v>
      </c>
      <c r="V11" s="663">
        <f t="shared" si="2"/>
        <v>136233</v>
      </c>
      <c r="X11" s="363"/>
      <c r="Y11" s="505"/>
      <c r="Z11" s="506"/>
      <c r="AA11" s="506"/>
      <c r="AB11" s="506"/>
      <c r="AC11" s="506"/>
      <c r="AD11" s="506"/>
      <c r="AE11" s="506"/>
      <c r="AF11" s="506"/>
      <c r="AG11" s="506"/>
      <c r="AH11" s="506"/>
      <c r="AI11" s="506"/>
      <c r="AJ11" s="506"/>
      <c r="AK11" s="506"/>
      <c r="AL11" s="506"/>
      <c r="AM11" s="506"/>
      <c r="AN11" s="506"/>
      <c r="AO11" s="506"/>
      <c r="AP11" s="506"/>
      <c r="AQ11" s="506"/>
      <c r="AR11" s="486"/>
      <c r="AS11" s="505"/>
      <c r="AT11" s="486"/>
      <c r="AU11" s="486"/>
      <c r="AV11" s="486"/>
      <c r="AW11" s="486"/>
      <c r="AX11" s="486"/>
      <c r="AY11" s="486"/>
      <c r="AZ11" s="486"/>
      <c r="BA11" s="486"/>
      <c r="BB11" s="486"/>
      <c r="BC11" s="486"/>
      <c r="BD11" s="486"/>
      <c r="BE11" s="486"/>
      <c r="BF11" s="486"/>
      <c r="BG11" s="486"/>
      <c r="BH11" s="486"/>
      <c r="BI11" s="486"/>
      <c r="BJ11" s="486"/>
      <c r="BK11" s="486"/>
      <c r="BL11" s="486"/>
      <c r="BM11" s="486"/>
      <c r="BN11" s="486"/>
    </row>
    <row r="12" spans="1:66" s="323" customFormat="1" ht="24" customHeight="1" x14ac:dyDescent="0.35">
      <c r="A12" s="239" t="s">
        <v>56</v>
      </c>
      <c r="B12" s="392"/>
      <c r="C12" s="617">
        <f>SUM(C13:C15)</f>
        <v>179</v>
      </c>
      <c r="D12" s="617">
        <f t="shared" ref="D12:T12" si="3">SUM(D13:D15)</f>
        <v>592</v>
      </c>
      <c r="E12" s="617">
        <f t="shared" si="3"/>
        <v>316</v>
      </c>
      <c r="F12" s="617">
        <f t="shared" si="3"/>
        <v>978</v>
      </c>
      <c r="G12" s="617">
        <f t="shared" si="3"/>
        <v>528</v>
      </c>
      <c r="H12" s="617">
        <f t="shared" si="3"/>
        <v>1893</v>
      </c>
      <c r="I12" s="617">
        <f t="shared" si="3"/>
        <v>2476</v>
      </c>
      <c r="J12" s="617">
        <f t="shared" si="3"/>
        <v>8417</v>
      </c>
      <c r="K12" s="617">
        <f t="shared" si="3"/>
        <v>3144</v>
      </c>
      <c r="L12" s="617">
        <f t="shared" si="3"/>
        <v>7056</v>
      </c>
      <c r="M12" s="617">
        <f t="shared" si="3"/>
        <v>3716</v>
      </c>
      <c r="N12" s="617">
        <f t="shared" si="3"/>
        <v>8755</v>
      </c>
      <c r="O12" s="617">
        <f t="shared" si="3"/>
        <v>4851</v>
      </c>
      <c r="P12" s="617">
        <f t="shared" si="3"/>
        <v>4850</v>
      </c>
      <c r="Q12" s="617">
        <f t="shared" si="3"/>
        <v>2395</v>
      </c>
      <c r="R12" s="617">
        <f t="shared" si="3"/>
        <v>3602</v>
      </c>
      <c r="S12" s="617">
        <f t="shared" si="3"/>
        <v>2566</v>
      </c>
      <c r="T12" s="617">
        <f t="shared" si="3"/>
        <v>3573</v>
      </c>
      <c r="U12" s="617">
        <f t="shared" si="1"/>
        <v>20171</v>
      </c>
      <c r="V12" s="664">
        <f t="shared" si="1"/>
        <v>39716</v>
      </c>
      <c r="X12" s="367"/>
      <c r="Y12" s="505"/>
      <c r="Z12" s="506"/>
      <c r="AA12" s="506"/>
      <c r="AB12" s="506"/>
      <c r="AC12" s="506"/>
      <c r="AD12" s="506"/>
      <c r="AE12" s="506"/>
      <c r="AF12" s="506"/>
      <c r="AG12" s="506"/>
      <c r="AH12" s="506"/>
      <c r="AI12" s="506"/>
      <c r="AJ12" s="506"/>
      <c r="AK12" s="506"/>
      <c r="AL12" s="506"/>
      <c r="AM12" s="506"/>
      <c r="AN12" s="506"/>
      <c r="AO12" s="506"/>
      <c r="AP12" s="506"/>
      <c r="AQ12" s="506"/>
      <c r="AR12" s="486"/>
      <c r="AS12" s="505"/>
      <c r="AT12" s="486"/>
      <c r="AU12" s="486"/>
      <c r="AV12" s="486"/>
      <c r="AW12" s="486"/>
      <c r="AX12" s="486"/>
      <c r="AY12" s="486"/>
      <c r="AZ12" s="486"/>
      <c r="BA12" s="486"/>
      <c r="BB12" s="486"/>
      <c r="BC12" s="486"/>
      <c r="BD12" s="486"/>
      <c r="BE12" s="486"/>
      <c r="BF12" s="486"/>
      <c r="BG12" s="486"/>
      <c r="BH12" s="486"/>
      <c r="BI12" s="486"/>
      <c r="BJ12" s="486"/>
      <c r="BK12" s="486"/>
      <c r="BL12" s="478"/>
      <c r="BM12" s="478"/>
      <c r="BN12" s="478"/>
    </row>
    <row r="13" spans="1:66" s="323" customFormat="1" ht="18" customHeight="1" x14ac:dyDescent="0.35">
      <c r="A13" s="393"/>
      <c r="B13" s="361" t="s">
        <v>56</v>
      </c>
      <c r="C13" s="659">
        <v>111</v>
      </c>
      <c r="D13" s="659">
        <v>358</v>
      </c>
      <c r="E13" s="659">
        <v>182</v>
      </c>
      <c r="F13" s="659">
        <v>556</v>
      </c>
      <c r="G13" s="659">
        <v>348</v>
      </c>
      <c r="H13" s="659">
        <v>1064</v>
      </c>
      <c r="I13" s="659">
        <v>1503</v>
      </c>
      <c r="J13" s="659">
        <v>5034</v>
      </c>
      <c r="K13" s="659">
        <v>1810</v>
      </c>
      <c r="L13" s="659">
        <v>4243</v>
      </c>
      <c r="M13" s="659">
        <v>1665</v>
      </c>
      <c r="N13" s="659">
        <v>4491</v>
      </c>
      <c r="O13" s="659">
        <v>3586</v>
      </c>
      <c r="P13" s="659">
        <v>3098</v>
      </c>
      <c r="Q13" s="659">
        <v>1892</v>
      </c>
      <c r="R13" s="659">
        <v>1919</v>
      </c>
      <c r="S13" s="659">
        <v>2521</v>
      </c>
      <c r="T13" s="659">
        <v>3548</v>
      </c>
      <c r="U13" s="659">
        <f t="shared" si="1"/>
        <v>13618</v>
      </c>
      <c r="V13" s="661">
        <f t="shared" si="1"/>
        <v>24311</v>
      </c>
      <c r="X13" s="361"/>
      <c r="Y13" s="505"/>
      <c r="Z13" s="506"/>
      <c r="AA13" s="506"/>
      <c r="AB13" s="506"/>
      <c r="AC13" s="506"/>
      <c r="AD13" s="506"/>
      <c r="AE13" s="506"/>
      <c r="AF13" s="506"/>
      <c r="AG13" s="506"/>
      <c r="AH13" s="506"/>
      <c r="AI13" s="506"/>
      <c r="AJ13" s="506"/>
      <c r="AK13" s="506"/>
      <c r="AL13" s="506"/>
      <c r="AM13" s="506"/>
      <c r="AN13" s="506"/>
      <c r="AO13" s="506"/>
      <c r="AP13" s="506"/>
      <c r="AQ13" s="506"/>
      <c r="AR13" s="478"/>
      <c r="AS13" s="505"/>
      <c r="AT13" s="486"/>
      <c r="AU13" s="486"/>
      <c r="AV13" s="486"/>
      <c r="AW13" s="486"/>
      <c r="AX13" s="486"/>
      <c r="AY13" s="486"/>
      <c r="AZ13" s="486"/>
      <c r="BA13" s="486"/>
      <c r="BB13" s="486"/>
      <c r="BC13" s="486"/>
      <c r="BD13" s="486"/>
      <c r="BE13" s="486"/>
      <c r="BF13" s="486"/>
      <c r="BG13" s="486"/>
      <c r="BH13" s="486"/>
      <c r="BI13" s="486"/>
      <c r="BJ13" s="486"/>
      <c r="BK13" s="486"/>
      <c r="BL13" s="478"/>
      <c r="BM13" s="478"/>
      <c r="BN13" s="478"/>
    </row>
    <row r="14" spans="1:66" s="2" customFormat="1" ht="18" customHeight="1" x14ac:dyDescent="0.35">
      <c r="A14" s="390"/>
      <c r="B14" s="361" t="s">
        <v>57</v>
      </c>
      <c r="C14" s="659">
        <v>30</v>
      </c>
      <c r="D14" s="659">
        <v>98</v>
      </c>
      <c r="E14" s="659">
        <v>57</v>
      </c>
      <c r="F14" s="659">
        <v>184</v>
      </c>
      <c r="G14" s="659">
        <v>69</v>
      </c>
      <c r="H14" s="659">
        <v>328</v>
      </c>
      <c r="I14" s="659">
        <v>379</v>
      </c>
      <c r="J14" s="659">
        <v>1293</v>
      </c>
      <c r="K14" s="659">
        <v>634</v>
      </c>
      <c r="L14" s="659">
        <v>1166</v>
      </c>
      <c r="M14" s="659">
        <v>990</v>
      </c>
      <c r="N14" s="659">
        <v>2110</v>
      </c>
      <c r="O14" s="659">
        <v>452</v>
      </c>
      <c r="P14" s="659">
        <v>753</v>
      </c>
      <c r="Q14" s="659">
        <v>147</v>
      </c>
      <c r="R14" s="659">
        <v>218</v>
      </c>
      <c r="S14" s="659">
        <v>45</v>
      </c>
      <c r="T14" s="659">
        <v>25</v>
      </c>
      <c r="U14" s="659">
        <f t="shared" si="1"/>
        <v>2803</v>
      </c>
      <c r="V14" s="661">
        <f t="shared" si="1"/>
        <v>6175</v>
      </c>
      <c r="X14" s="361"/>
      <c r="Y14" s="505"/>
      <c r="Z14" s="506"/>
      <c r="AA14" s="506"/>
      <c r="AB14" s="506"/>
      <c r="AC14" s="506"/>
      <c r="AD14" s="506"/>
      <c r="AE14" s="506"/>
      <c r="AF14" s="506"/>
      <c r="AG14" s="506"/>
      <c r="AH14" s="506"/>
      <c r="AI14" s="506"/>
      <c r="AJ14" s="506"/>
      <c r="AK14" s="506"/>
      <c r="AL14" s="506"/>
      <c r="AM14" s="506"/>
      <c r="AN14" s="506"/>
      <c r="AO14" s="506"/>
      <c r="AP14" s="506"/>
      <c r="AQ14" s="506"/>
      <c r="AR14" s="486"/>
      <c r="AS14" s="505"/>
      <c r="AT14" s="486"/>
      <c r="AU14" s="486"/>
      <c r="AV14" s="486"/>
      <c r="AW14" s="486"/>
      <c r="AX14" s="486"/>
      <c r="AY14" s="486"/>
      <c r="AZ14" s="486"/>
      <c r="BA14" s="486"/>
      <c r="BB14" s="486"/>
      <c r="BC14" s="486"/>
      <c r="BD14" s="486"/>
      <c r="BE14" s="486"/>
      <c r="BF14" s="486"/>
      <c r="BG14" s="486"/>
      <c r="BH14" s="486"/>
      <c r="BI14" s="486"/>
      <c r="BJ14" s="486"/>
      <c r="BK14" s="486"/>
      <c r="BL14" s="486"/>
      <c r="BM14" s="486"/>
      <c r="BN14" s="486"/>
    </row>
    <row r="15" spans="1:66" s="2" customFormat="1" ht="18" customHeight="1" x14ac:dyDescent="0.35">
      <c r="A15" s="390"/>
      <c r="B15" s="361" t="s">
        <v>58</v>
      </c>
      <c r="C15" s="659">
        <v>38</v>
      </c>
      <c r="D15" s="659">
        <v>136</v>
      </c>
      <c r="E15" s="659">
        <v>77</v>
      </c>
      <c r="F15" s="659">
        <v>238</v>
      </c>
      <c r="G15" s="659">
        <v>111</v>
      </c>
      <c r="H15" s="659">
        <v>501</v>
      </c>
      <c r="I15" s="659">
        <v>594</v>
      </c>
      <c r="J15" s="659">
        <v>2090</v>
      </c>
      <c r="K15" s="659">
        <v>700</v>
      </c>
      <c r="L15" s="659">
        <v>1647</v>
      </c>
      <c r="M15" s="659">
        <v>1061</v>
      </c>
      <c r="N15" s="659">
        <v>2154</v>
      </c>
      <c r="O15" s="659">
        <v>813</v>
      </c>
      <c r="P15" s="659">
        <v>999</v>
      </c>
      <c r="Q15" s="659">
        <v>356</v>
      </c>
      <c r="R15" s="659">
        <v>1465</v>
      </c>
      <c r="S15" s="659">
        <v>0</v>
      </c>
      <c r="T15" s="659">
        <v>0</v>
      </c>
      <c r="U15" s="659">
        <f t="shared" si="1"/>
        <v>3750</v>
      </c>
      <c r="V15" s="661">
        <f t="shared" si="1"/>
        <v>9230</v>
      </c>
      <c r="X15" s="361"/>
      <c r="Y15" s="505"/>
      <c r="Z15" s="506"/>
      <c r="AA15" s="506"/>
      <c r="AB15" s="506"/>
      <c r="AC15" s="506"/>
      <c r="AD15" s="506"/>
      <c r="AE15" s="506"/>
      <c r="AF15" s="506"/>
      <c r="AG15" s="506"/>
      <c r="AH15" s="506"/>
      <c r="AI15" s="506"/>
      <c r="AJ15" s="506"/>
      <c r="AK15" s="506"/>
      <c r="AL15" s="506"/>
      <c r="AM15" s="506"/>
      <c r="AN15" s="506"/>
      <c r="AO15" s="506"/>
      <c r="AP15" s="506"/>
      <c r="AQ15" s="506"/>
      <c r="AR15" s="486"/>
      <c r="AS15" s="505"/>
      <c r="AT15" s="486"/>
      <c r="AU15" s="486"/>
      <c r="AV15" s="486"/>
      <c r="AW15" s="486"/>
      <c r="AX15" s="486"/>
      <c r="AY15" s="486"/>
      <c r="AZ15" s="486"/>
      <c r="BA15" s="486"/>
      <c r="BB15" s="486"/>
      <c r="BC15" s="486"/>
      <c r="BD15" s="486"/>
      <c r="BE15" s="486"/>
      <c r="BF15" s="486"/>
      <c r="BG15" s="486"/>
      <c r="BH15" s="486"/>
      <c r="BI15" s="486"/>
      <c r="BJ15" s="486"/>
      <c r="BK15" s="486"/>
      <c r="BL15" s="486"/>
      <c r="BM15" s="486"/>
      <c r="BN15" s="486"/>
    </row>
    <row r="16" spans="1:66" s="323" customFormat="1" ht="24" customHeight="1" x14ac:dyDescent="0.35">
      <c r="A16" s="239" t="s">
        <v>59</v>
      </c>
      <c r="B16" s="392"/>
      <c r="C16" s="617">
        <f>C17+C18</f>
        <v>106</v>
      </c>
      <c r="D16" s="617">
        <f t="shared" ref="D16:T16" si="4">D17+D18</f>
        <v>264</v>
      </c>
      <c r="E16" s="617">
        <f t="shared" si="4"/>
        <v>165</v>
      </c>
      <c r="F16" s="617">
        <f t="shared" si="4"/>
        <v>532</v>
      </c>
      <c r="G16" s="617">
        <f t="shared" si="4"/>
        <v>369</v>
      </c>
      <c r="H16" s="617">
        <f t="shared" si="4"/>
        <v>1054</v>
      </c>
      <c r="I16" s="617">
        <f t="shared" si="4"/>
        <v>1687</v>
      </c>
      <c r="J16" s="617">
        <f t="shared" si="4"/>
        <v>4587</v>
      </c>
      <c r="K16" s="617">
        <f t="shared" si="4"/>
        <v>1853</v>
      </c>
      <c r="L16" s="617">
        <f t="shared" si="4"/>
        <v>4560</v>
      </c>
      <c r="M16" s="617">
        <f t="shared" si="4"/>
        <v>1721</v>
      </c>
      <c r="N16" s="617">
        <f t="shared" si="4"/>
        <v>3508</v>
      </c>
      <c r="O16" s="617">
        <f t="shared" si="4"/>
        <v>1812</v>
      </c>
      <c r="P16" s="617">
        <f t="shared" si="4"/>
        <v>2198</v>
      </c>
      <c r="Q16" s="617">
        <f t="shared" si="4"/>
        <v>1061</v>
      </c>
      <c r="R16" s="617">
        <f t="shared" si="4"/>
        <v>1473</v>
      </c>
      <c r="S16" s="617">
        <f t="shared" si="4"/>
        <v>2964</v>
      </c>
      <c r="T16" s="617">
        <f t="shared" si="4"/>
        <v>2428</v>
      </c>
      <c r="U16" s="617">
        <f t="shared" si="1"/>
        <v>11738</v>
      </c>
      <c r="V16" s="664">
        <f t="shared" si="1"/>
        <v>20604</v>
      </c>
      <c r="X16" s="367"/>
      <c r="Y16" s="505"/>
      <c r="Z16" s="506"/>
      <c r="AA16" s="506"/>
      <c r="AB16" s="506"/>
      <c r="AC16" s="506"/>
      <c r="AD16" s="506"/>
      <c r="AE16" s="506"/>
      <c r="AF16" s="506"/>
      <c r="AG16" s="506"/>
      <c r="AH16" s="506"/>
      <c r="AI16" s="506"/>
      <c r="AJ16" s="506"/>
      <c r="AK16" s="506"/>
      <c r="AL16" s="506"/>
      <c r="AM16" s="506"/>
      <c r="AN16" s="506"/>
      <c r="AO16" s="506"/>
      <c r="AP16" s="506"/>
      <c r="AQ16" s="506"/>
      <c r="AR16" s="486"/>
      <c r="AS16" s="505"/>
      <c r="AT16" s="486"/>
      <c r="AU16" s="486"/>
      <c r="AV16" s="486"/>
      <c r="AW16" s="486"/>
      <c r="AX16" s="486"/>
      <c r="AY16" s="486"/>
      <c r="AZ16" s="486"/>
      <c r="BA16" s="486"/>
      <c r="BB16" s="486"/>
      <c r="BC16" s="486"/>
      <c r="BD16" s="486"/>
      <c r="BE16" s="486"/>
      <c r="BF16" s="486"/>
      <c r="BG16" s="486"/>
      <c r="BH16" s="486"/>
      <c r="BI16" s="486"/>
      <c r="BJ16" s="486"/>
      <c r="BK16" s="486"/>
      <c r="BL16" s="478"/>
      <c r="BM16" s="478"/>
      <c r="BN16" s="478"/>
    </row>
    <row r="17" spans="1:66" s="2" customFormat="1" ht="18" customHeight="1" x14ac:dyDescent="0.35">
      <c r="A17" s="390"/>
      <c r="B17" s="361" t="s">
        <v>60</v>
      </c>
      <c r="C17" s="659">
        <v>46</v>
      </c>
      <c r="D17" s="659">
        <v>129</v>
      </c>
      <c r="E17" s="659">
        <v>109</v>
      </c>
      <c r="F17" s="659">
        <v>322</v>
      </c>
      <c r="G17" s="659">
        <v>220</v>
      </c>
      <c r="H17" s="659">
        <v>508</v>
      </c>
      <c r="I17" s="659">
        <v>995</v>
      </c>
      <c r="J17" s="659">
        <v>2602</v>
      </c>
      <c r="K17" s="659">
        <v>969</v>
      </c>
      <c r="L17" s="659">
        <v>2225</v>
      </c>
      <c r="M17" s="659">
        <v>678</v>
      </c>
      <c r="N17" s="659">
        <v>1304</v>
      </c>
      <c r="O17" s="659">
        <v>544</v>
      </c>
      <c r="P17" s="659">
        <v>229</v>
      </c>
      <c r="Q17" s="659">
        <v>260</v>
      </c>
      <c r="R17" s="659">
        <v>140</v>
      </c>
      <c r="S17" s="659">
        <v>22</v>
      </c>
      <c r="T17" s="659">
        <v>19</v>
      </c>
      <c r="U17" s="659">
        <f t="shared" si="1"/>
        <v>3843</v>
      </c>
      <c r="V17" s="661">
        <f t="shared" si="1"/>
        <v>7478</v>
      </c>
      <c r="X17" s="361"/>
      <c r="Y17" s="505"/>
      <c r="Z17" s="506"/>
      <c r="AA17" s="506"/>
      <c r="AB17" s="506"/>
      <c r="AC17" s="506"/>
      <c r="AD17" s="506"/>
      <c r="AE17" s="506"/>
      <c r="AF17" s="506"/>
      <c r="AG17" s="506"/>
      <c r="AH17" s="506"/>
      <c r="AI17" s="506"/>
      <c r="AJ17" s="506"/>
      <c r="AK17" s="506"/>
      <c r="AL17" s="506"/>
      <c r="AM17" s="506"/>
      <c r="AN17" s="506"/>
      <c r="AO17" s="506"/>
      <c r="AP17" s="506"/>
      <c r="AQ17" s="506"/>
      <c r="AR17" s="486"/>
      <c r="AS17" s="505"/>
      <c r="AT17" s="486"/>
      <c r="AU17" s="486"/>
      <c r="AV17" s="486"/>
      <c r="AW17" s="486"/>
      <c r="AX17" s="486"/>
      <c r="AY17" s="486"/>
      <c r="AZ17" s="486"/>
      <c r="BA17" s="486"/>
      <c r="BB17" s="486"/>
      <c r="BC17" s="486"/>
      <c r="BD17" s="486"/>
      <c r="BE17" s="486"/>
      <c r="BF17" s="486"/>
      <c r="BG17" s="486"/>
      <c r="BH17" s="486"/>
      <c r="BI17" s="486"/>
      <c r="BJ17" s="486"/>
      <c r="BK17" s="486"/>
      <c r="BL17" s="486"/>
      <c r="BM17" s="486"/>
      <c r="BN17" s="486"/>
    </row>
    <row r="18" spans="1:66" s="2" customFormat="1" ht="18" customHeight="1" x14ac:dyDescent="0.35">
      <c r="A18" s="390"/>
      <c r="B18" s="361" t="s">
        <v>61</v>
      </c>
      <c r="C18" s="659">
        <v>60</v>
      </c>
      <c r="D18" s="659">
        <v>135</v>
      </c>
      <c r="E18" s="659">
        <v>56</v>
      </c>
      <c r="F18" s="659">
        <v>210</v>
      </c>
      <c r="G18" s="659">
        <v>149</v>
      </c>
      <c r="H18" s="659">
        <v>546</v>
      </c>
      <c r="I18" s="659">
        <v>692</v>
      </c>
      <c r="J18" s="659">
        <v>1985</v>
      </c>
      <c r="K18" s="659">
        <v>884</v>
      </c>
      <c r="L18" s="659">
        <v>2335</v>
      </c>
      <c r="M18" s="659">
        <v>1043</v>
      </c>
      <c r="N18" s="659">
        <v>2204</v>
      </c>
      <c r="O18" s="659">
        <v>1268</v>
      </c>
      <c r="P18" s="659">
        <v>1969</v>
      </c>
      <c r="Q18" s="659">
        <v>801</v>
      </c>
      <c r="R18" s="659">
        <v>1333</v>
      </c>
      <c r="S18" s="659">
        <v>2942</v>
      </c>
      <c r="T18" s="659">
        <v>2409</v>
      </c>
      <c r="U18" s="659">
        <f t="shared" si="1"/>
        <v>7895</v>
      </c>
      <c r="V18" s="661">
        <f t="shared" si="1"/>
        <v>13126</v>
      </c>
      <c r="X18" s="361"/>
      <c r="Y18" s="505"/>
      <c r="Z18" s="506"/>
      <c r="AA18" s="506"/>
      <c r="AB18" s="506"/>
      <c r="AC18" s="506"/>
      <c r="AD18" s="506"/>
      <c r="AE18" s="506"/>
      <c r="AF18" s="506"/>
      <c r="AG18" s="506"/>
      <c r="AH18" s="506"/>
      <c r="AI18" s="506"/>
      <c r="AJ18" s="506"/>
      <c r="AK18" s="506"/>
      <c r="AL18" s="506"/>
      <c r="AM18" s="506"/>
      <c r="AN18" s="506"/>
      <c r="AO18" s="506"/>
      <c r="AP18" s="506"/>
      <c r="AQ18" s="506"/>
      <c r="AR18" s="486"/>
      <c r="AS18" s="505"/>
      <c r="AT18" s="486"/>
      <c r="AU18" s="486"/>
      <c r="AV18" s="486"/>
      <c r="AW18" s="486"/>
      <c r="AX18" s="486"/>
      <c r="AY18" s="486"/>
      <c r="AZ18" s="486"/>
      <c r="BA18" s="486"/>
      <c r="BB18" s="486"/>
      <c r="BC18" s="486"/>
      <c r="BD18" s="486"/>
      <c r="BE18" s="486"/>
      <c r="BF18" s="486"/>
      <c r="BG18" s="486"/>
      <c r="BH18" s="486"/>
      <c r="BI18" s="486"/>
      <c r="BJ18" s="486"/>
      <c r="BK18" s="486"/>
      <c r="BL18" s="486"/>
      <c r="BM18" s="486"/>
      <c r="BN18" s="486"/>
    </row>
    <row r="19" spans="1:66" s="2" customFormat="1" ht="24" customHeight="1" x14ac:dyDescent="0.35">
      <c r="A19" s="239" t="s">
        <v>62</v>
      </c>
      <c r="B19" s="391"/>
      <c r="C19" s="617">
        <f>SUM(C20:C22)</f>
        <v>119</v>
      </c>
      <c r="D19" s="617">
        <f t="shared" ref="D19:T19" si="5">SUM(D20:D22)</f>
        <v>241</v>
      </c>
      <c r="E19" s="617">
        <f t="shared" si="5"/>
        <v>177</v>
      </c>
      <c r="F19" s="617">
        <f t="shared" si="5"/>
        <v>424</v>
      </c>
      <c r="G19" s="617">
        <f t="shared" si="5"/>
        <v>335</v>
      </c>
      <c r="H19" s="617">
        <f t="shared" si="5"/>
        <v>1193</v>
      </c>
      <c r="I19" s="617">
        <f t="shared" si="5"/>
        <v>1209</v>
      </c>
      <c r="J19" s="617">
        <f t="shared" si="5"/>
        <v>3543</v>
      </c>
      <c r="K19" s="617">
        <f t="shared" si="5"/>
        <v>1311</v>
      </c>
      <c r="L19" s="617">
        <f t="shared" si="5"/>
        <v>3165</v>
      </c>
      <c r="M19" s="617">
        <f t="shared" si="5"/>
        <v>1697</v>
      </c>
      <c r="N19" s="617">
        <f t="shared" si="5"/>
        <v>3989</v>
      </c>
      <c r="O19" s="617">
        <f t="shared" si="5"/>
        <v>1297</v>
      </c>
      <c r="P19" s="617">
        <f t="shared" si="5"/>
        <v>2295</v>
      </c>
      <c r="Q19" s="617">
        <f t="shared" si="5"/>
        <v>708</v>
      </c>
      <c r="R19" s="617">
        <f t="shared" si="5"/>
        <v>2029</v>
      </c>
      <c r="S19" s="617">
        <f t="shared" si="5"/>
        <v>1082</v>
      </c>
      <c r="T19" s="617">
        <f t="shared" si="5"/>
        <v>2879</v>
      </c>
      <c r="U19" s="617">
        <f t="shared" si="1"/>
        <v>7935</v>
      </c>
      <c r="V19" s="664">
        <f t="shared" si="1"/>
        <v>19758</v>
      </c>
      <c r="X19" s="367"/>
      <c r="Y19" s="505"/>
      <c r="Z19" s="506"/>
      <c r="AA19" s="506"/>
      <c r="AB19" s="506"/>
      <c r="AC19" s="506"/>
      <c r="AD19" s="506"/>
      <c r="AE19" s="506"/>
      <c r="AF19" s="506"/>
      <c r="AG19" s="506"/>
      <c r="AH19" s="506"/>
      <c r="AI19" s="506"/>
      <c r="AJ19" s="506"/>
      <c r="AK19" s="506"/>
      <c r="AL19" s="506"/>
      <c r="AM19" s="506"/>
      <c r="AN19" s="506"/>
      <c r="AO19" s="506"/>
      <c r="AP19" s="506"/>
      <c r="AQ19" s="506"/>
      <c r="AR19" s="486"/>
      <c r="AS19" s="505"/>
      <c r="AT19" s="486"/>
      <c r="AU19" s="486"/>
      <c r="AV19" s="486"/>
      <c r="AW19" s="486"/>
      <c r="AX19" s="486"/>
      <c r="AY19" s="486"/>
      <c r="AZ19" s="486"/>
      <c r="BA19" s="486"/>
      <c r="BB19" s="486"/>
      <c r="BC19" s="486"/>
      <c r="BD19" s="486"/>
      <c r="BE19" s="486"/>
      <c r="BF19" s="486"/>
      <c r="BG19" s="486"/>
      <c r="BH19" s="486"/>
      <c r="BI19" s="486"/>
      <c r="BJ19" s="486"/>
      <c r="BK19" s="486"/>
      <c r="BL19" s="486"/>
      <c r="BM19" s="486"/>
      <c r="BN19" s="486"/>
    </row>
    <row r="20" spans="1:66" s="2" customFormat="1" ht="18" customHeight="1" x14ac:dyDescent="0.35">
      <c r="A20" s="390"/>
      <c r="B20" s="361" t="s">
        <v>63</v>
      </c>
      <c r="C20" s="659">
        <v>44</v>
      </c>
      <c r="D20" s="659">
        <v>119</v>
      </c>
      <c r="E20" s="659">
        <v>102</v>
      </c>
      <c r="F20" s="659">
        <v>217</v>
      </c>
      <c r="G20" s="659">
        <v>188</v>
      </c>
      <c r="H20" s="659">
        <v>635</v>
      </c>
      <c r="I20" s="659">
        <v>515</v>
      </c>
      <c r="J20" s="659">
        <v>1557</v>
      </c>
      <c r="K20" s="659">
        <v>781</v>
      </c>
      <c r="L20" s="659">
        <v>1489</v>
      </c>
      <c r="M20" s="659">
        <v>1090</v>
      </c>
      <c r="N20" s="659">
        <v>2336</v>
      </c>
      <c r="O20" s="659">
        <v>1188</v>
      </c>
      <c r="P20" s="659">
        <v>1892</v>
      </c>
      <c r="Q20" s="659">
        <v>407</v>
      </c>
      <c r="R20" s="659">
        <v>568</v>
      </c>
      <c r="S20" s="659">
        <v>1060</v>
      </c>
      <c r="T20" s="659">
        <v>2877</v>
      </c>
      <c r="U20" s="659">
        <f t="shared" si="1"/>
        <v>5375</v>
      </c>
      <c r="V20" s="661">
        <f t="shared" si="1"/>
        <v>11690</v>
      </c>
      <c r="X20" s="361"/>
      <c r="Y20" s="505"/>
      <c r="Z20" s="506"/>
      <c r="AA20" s="506"/>
      <c r="AB20" s="506"/>
      <c r="AC20" s="506"/>
      <c r="AD20" s="506"/>
      <c r="AE20" s="506"/>
      <c r="AF20" s="506"/>
      <c r="AG20" s="506"/>
      <c r="AH20" s="506"/>
      <c r="AI20" s="506"/>
      <c r="AJ20" s="506"/>
      <c r="AK20" s="506"/>
      <c r="AL20" s="506"/>
      <c r="AM20" s="506"/>
      <c r="AN20" s="506"/>
      <c r="AO20" s="506"/>
      <c r="AP20" s="506"/>
      <c r="AQ20" s="506"/>
      <c r="AR20" s="486"/>
      <c r="AS20" s="505"/>
      <c r="AT20" s="486"/>
      <c r="AU20" s="486"/>
      <c r="AV20" s="486"/>
      <c r="AW20" s="486"/>
      <c r="AX20" s="486"/>
      <c r="AY20" s="486"/>
      <c r="AZ20" s="486"/>
      <c r="BA20" s="486"/>
      <c r="BB20" s="486"/>
      <c r="BC20" s="486"/>
      <c r="BD20" s="486"/>
      <c r="BE20" s="486"/>
      <c r="BF20" s="486"/>
      <c r="BG20" s="486"/>
      <c r="BH20" s="486"/>
      <c r="BI20" s="486"/>
      <c r="BJ20" s="486"/>
      <c r="BK20" s="486"/>
      <c r="BL20" s="486"/>
      <c r="BM20" s="486"/>
      <c r="BN20" s="486"/>
    </row>
    <row r="21" spans="1:66" s="2" customFormat="1" ht="18" customHeight="1" x14ac:dyDescent="0.35">
      <c r="A21" s="390"/>
      <c r="B21" s="361" t="s">
        <v>64</v>
      </c>
      <c r="C21" s="659">
        <v>41</v>
      </c>
      <c r="D21" s="659">
        <v>44</v>
      </c>
      <c r="E21" s="659">
        <v>43</v>
      </c>
      <c r="F21" s="659">
        <v>111</v>
      </c>
      <c r="G21" s="659">
        <v>81</v>
      </c>
      <c r="H21" s="659">
        <v>324</v>
      </c>
      <c r="I21" s="659">
        <v>305</v>
      </c>
      <c r="J21" s="659">
        <v>1057</v>
      </c>
      <c r="K21" s="659">
        <v>326</v>
      </c>
      <c r="L21" s="659">
        <v>1058</v>
      </c>
      <c r="M21" s="659">
        <v>403</v>
      </c>
      <c r="N21" s="659">
        <v>1004</v>
      </c>
      <c r="O21" s="659">
        <v>30</v>
      </c>
      <c r="P21" s="659">
        <v>91</v>
      </c>
      <c r="Q21" s="659">
        <v>62</v>
      </c>
      <c r="R21" s="659">
        <v>459</v>
      </c>
      <c r="S21" s="659">
        <v>22</v>
      </c>
      <c r="T21" s="659">
        <v>2</v>
      </c>
      <c r="U21" s="659">
        <f t="shared" si="1"/>
        <v>1313</v>
      </c>
      <c r="V21" s="661">
        <f t="shared" si="1"/>
        <v>4150</v>
      </c>
      <c r="X21" s="361"/>
      <c r="Y21" s="505"/>
      <c r="Z21" s="506"/>
      <c r="AA21" s="506"/>
      <c r="AB21" s="506"/>
      <c r="AC21" s="506"/>
      <c r="AD21" s="506"/>
      <c r="AE21" s="506"/>
      <c r="AF21" s="506"/>
      <c r="AG21" s="506"/>
      <c r="AH21" s="506"/>
      <c r="AI21" s="506"/>
      <c r="AJ21" s="506"/>
      <c r="AK21" s="506"/>
      <c r="AL21" s="506"/>
      <c r="AM21" s="506"/>
      <c r="AN21" s="506"/>
      <c r="AO21" s="506"/>
      <c r="AP21" s="506"/>
      <c r="AQ21" s="506"/>
      <c r="AR21" s="486"/>
      <c r="AS21" s="505"/>
      <c r="AT21" s="486"/>
      <c r="AU21" s="486"/>
      <c r="AV21" s="486"/>
      <c r="AW21" s="486"/>
      <c r="AX21" s="486"/>
      <c r="AY21" s="486"/>
      <c r="AZ21" s="486"/>
      <c r="BA21" s="486"/>
      <c r="BB21" s="486"/>
      <c r="BC21" s="486"/>
      <c r="BD21" s="486"/>
      <c r="BE21" s="486"/>
      <c r="BF21" s="486"/>
      <c r="BG21" s="486"/>
      <c r="BH21" s="486"/>
      <c r="BI21" s="486"/>
      <c r="BJ21" s="486"/>
      <c r="BK21" s="486"/>
      <c r="BL21" s="486"/>
      <c r="BM21" s="486"/>
      <c r="BN21" s="486"/>
    </row>
    <row r="22" spans="1:66" s="2" customFormat="1" ht="18" customHeight="1" x14ac:dyDescent="0.35">
      <c r="A22" s="390"/>
      <c r="B22" s="361" t="s">
        <v>65</v>
      </c>
      <c r="C22" s="659">
        <v>34</v>
      </c>
      <c r="D22" s="659">
        <v>78</v>
      </c>
      <c r="E22" s="659">
        <v>32</v>
      </c>
      <c r="F22" s="659">
        <v>96</v>
      </c>
      <c r="G22" s="659">
        <v>66</v>
      </c>
      <c r="H22" s="659">
        <v>234</v>
      </c>
      <c r="I22" s="659">
        <v>389</v>
      </c>
      <c r="J22" s="659">
        <v>929</v>
      </c>
      <c r="K22" s="659">
        <v>204</v>
      </c>
      <c r="L22" s="659">
        <v>618</v>
      </c>
      <c r="M22" s="659">
        <v>204</v>
      </c>
      <c r="N22" s="659">
        <v>649</v>
      </c>
      <c r="O22" s="659">
        <v>79</v>
      </c>
      <c r="P22" s="659">
        <v>312</v>
      </c>
      <c r="Q22" s="659">
        <v>239</v>
      </c>
      <c r="R22" s="659">
        <v>1002</v>
      </c>
      <c r="S22" s="659">
        <v>0</v>
      </c>
      <c r="T22" s="659">
        <v>0</v>
      </c>
      <c r="U22" s="659">
        <f t="shared" si="1"/>
        <v>1247</v>
      </c>
      <c r="V22" s="661">
        <f t="shared" si="1"/>
        <v>3918</v>
      </c>
      <c r="X22" s="361"/>
      <c r="Y22" s="505"/>
      <c r="Z22" s="506"/>
      <c r="AA22" s="506"/>
      <c r="AB22" s="506"/>
      <c r="AC22" s="506"/>
      <c r="AD22" s="506"/>
      <c r="AE22" s="506"/>
      <c r="AF22" s="506"/>
      <c r="AG22" s="506"/>
      <c r="AH22" s="506"/>
      <c r="AI22" s="506"/>
      <c r="AJ22" s="506"/>
      <c r="AK22" s="506"/>
      <c r="AL22" s="506"/>
      <c r="AM22" s="506"/>
      <c r="AN22" s="506"/>
      <c r="AO22" s="506"/>
      <c r="AP22" s="506"/>
      <c r="AQ22" s="506"/>
      <c r="AR22" s="486"/>
      <c r="AS22" s="505"/>
      <c r="AT22" s="486"/>
      <c r="AU22" s="486"/>
      <c r="AV22" s="486"/>
      <c r="AW22" s="486"/>
      <c r="AX22" s="486"/>
      <c r="AY22" s="486"/>
      <c r="AZ22" s="486"/>
      <c r="BA22" s="486"/>
      <c r="BB22" s="486"/>
      <c r="BC22" s="486"/>
      <c r="BD22" s="486"/>
      <c r="BE22" s="486"/>
      <c r="BF22" s="486"/>
      <c r="BG22" s="486"/>
      <c r="BH22" s="486"/>
      <c r="BI22" s="486"/>
      <c r="BJ22" s="486"/>
      <c r="BK22" s="486"/>
      <c r="BL22" s="486"/>
      <c r="BM22" s="486"/>
      <c r="BN22" s="486"/>
    </row>
    <row r="23" spans="1:66" s="2" customFormat="1" ht="24" customHeight="1" x14ac:dyDescent="0.35">
      <c r="A23" s="239" t="s">
        <v>66</v>
      </c>
      <c r="B23" s="391"/>
      <c r="C23" s="617">
        <f>SUM(C24:C29)</f>
        <v>195</v>
      </c>
      <c r="D23" s="617">
        <f t="shared" ref="D23:T23" si="6">SUM(D24:D29)</f>
        <v>514</v>
      </c>
      <c r="E23" s="617">
        <f t="shared" si="6"/>
        <v>298</v>
      </c>
      <c r="F23" s="617">
        <f t="shared" si="6"/>
        <v>1027</v>
      </c>
      <c r="G23" s="617">
        <f t="shared" si="6"/>
        <v>571</v>
      </c>
      <c r="H23" s="617">
        <f t="shared" si="6"/>
        <v>1842</v>
      </c>
      <c r="I23" s="617">
        <f t="shared" si="6"/>
        <v>1806</v>
      </c>
      <c r="J23" s="617">
        <f t="shared" si="6"/>
        <v>6975</v>
      </c>
      <c r="K23" s="617">
        <f t="shared" si="6"/>
        <v>2838</v>
      </c>
      <c r="L23" s="617">
        <f t="shared" si="6"/>
        <v>6428</v>
      </c>
      <c r="M23" s="617">
        <f t="shared" si="6"/>
        <v>2848</v>
      </c>
      <c r="N23" s="617">
        <f t="shared" si="6"/>
        <v>6718</v>
      </c>
      <c r="O23" s="617">
        <f t="shared" si="6"/>
        <v>2234</v>
      </c>
      <c r="P23" s="617">
        <f t="shared" si="6"/>
        <v>3372</v>
      </c>
      <c r="Q23" s="617">
        <f t="shared" si="6"/>
        <v>1845</v>
      </c>
      <c r="R23" s="617">
        <f t="shared" si="6"/>
        <v>2491</v>
      </c>
      <c r="S23" s="617">
        <f t="shared" si="6"/>
        <v>2525</v>
      </c>
      <c r="T23" s="617">
        <f t="shared" si="6"/>
        <v>4403</v>
      </c>
      <c r="U23" s="617">
        <f t="shared" si="1"/>
        <v>15160</v>
      </c>
      <c r="V23" s="664">
        <f t="shared" si="1"/>
        <v>33770</v>
      </c>
      <c r="X23" s="367"/>
      <c r="Y23" s="505"/>
      <c r="Z23" s="506"/>
      <c r="AA23" s="506"/>
      <c r="AB23" s="506"/>
      <c r="AC23" s="506"/>
      <c r="AD23" s="506"/>
      <c r="AE23" s="506"/>
      <c r="AF23" s="506"/>
      <c r="AG23" s="506"/>
      <c r="AH23" s="506"/>
      <c r="AI23" s="506"/>
      <c r="AJ23" s="506"/>
      <c r="AK23" s="506"/>
      <c r="AL23" s="506"/>
      <c r="AM23" s="506"/>
      <c r="AN23" s="506"/>
      <c r="AO23" s="506"/>
      <c r="AP23" s="506"/>
      <c r="AQ23" s="506"/>
      <c r="AR23" s="486"/>
      <c r="AS23" s="505"/>
      <c r="AT23" s="486"/>
      <c r="AU23" s="486"/>
      <c r="AV23" s="486"/>
      <c r="AW23" s="486"/>
      <c r="AX23" s="486"/>
      <c r="AY23" s="486"/>
      <c r="AZ23" s="486"/>
      <c r="BA23" s="486"/>
      <c r="BB23" s="486"/>
      <c r="BC23" s="486"/>
      <c r="BD23" s="486"/>
      <c r="BE23" s="486"/>
      <c r="BF23" s="486"/>
      <c r="BG23" s="486"/>
      <c r="BH23" s="486"/>
      <c r="BI23" s="486"/>
      <c r="BJ23" s="486"/>
      <c r="BK23" s="486"/>
      <c r="BL23" s="486"/>
      <c r="BM23" s="486"/>
      <c r="BN23" s="486"/>
    </row>
    <row r="24" spans="1:66" s="2" customFormat="1" ht="18" customHeight="1" x14ac:dyDescent="0.35">
      <c r="A24" s="390"/>
      <c r="B24" s="361" t="s">
        <v>67</v>
      </c>
      <c r="C24" s="659">
        <v>31</v>
      </c>
      <c r="D24" s="659">
        <v>93</v>
      </c>
      <c r="E24" s="659">
        <v>59</v>
      </c>
      <c r="F24" s="659">
        <v>152</v>
      </c>
      <c r="G24" s="659">
        <v>69</v>
      </c>
      <c r="H24" s="659">
        <v>247</v>
      </c>
      <c r="I24" s="659">
        <v>239</v>
      </c>
      <c r="J24" s="659">
        <v>990</v>
      </c>
      <c r="K24" s="659">
        <v>403</v>
      </c>
      <c r="L24" s="659">
        <v>1062</v>
      </c>
      <c r="M24" s="659">
        <v>501</v>
      </c>
      <c r="N24" s="659">
        <v>1129</v>
      </c>
      <c r="O24" s="659">
        <v>359</v>
      </c>
      <c r="P24" s="659">
        <v>705</v>
      </c>
      <c r="Q24" s="659">
        <v>152</v>
      </c>
      <c r="R24" s="659">
        <v>824</v>
      </c>
      <c r="S24" s="659">
        <v>0</v>
      </c>
      <c r="T24" s="659">
        <v>0</v>
      </c>
      <c r="U24" s="659">
        <f t="shared" si="1"/>
        <v>1813</v>
      </c>
      <c r="V24" s="661">
        <f t="shared" si="1"/>
        <v>5202</v>
      </c>
      <c r="X24" s="361"/>
      <c r="Y24" s="505"/>
      <c r="Z24" s="506"/>
      <c r="AA24" s="506"/>
      <c r="AB24" s="506"/>
      <c r="AC24" s="506"/>
      <c r="AD24" s="506"/>
      <c r="AE24" s="506"/>
      <c r="AF24" s="506"/>
      <c r="AG24" s="506"/>
      <c r="AH24" s="506"/>
      <c r="AI24" s="506"/>
      <c r="AJ24" s="506"/>
      <c r="AK24" s="506"/>
      <c r="AL24" s="506"/>
      <c r="AM24" s="506"/>
      <c r="AN24" s="506"/>
      <c r="AO24" s="506"/>
      <c r="AP24" s="506"/>
      <c r="AQ24" s="506"/>
      <c r="AR24" s="486"/>
      <c r="AS24" s="505"/>
      <c r="AT24" s="486"/>
      <c r="AU24" s="486"/>
      <c r="AV24" s="486"/>
      <c r="AW24" s="486"/>
      <c r="AX24" s="486"/>
      <c r="AY24" s="486"/>
      <c r="AZ24" s="486"/>
      <c r="BA24" s="486"/>
      <c r="BB24" s="486"/>
      <c r="BC24" s="486"/>
      <c r="BD24" s="486"/>
      <c r="BE24" s="486"/>
      <c r="BF24" s="486"/>
      <c r="BG24" s="486"/>
      <c r="BH24" s="486"/>
      <c r="BI24" s="486"/>
      <c r="BJ24" s="486"/>
      <c r="BK24" s="486"/>
      <c r="BL24" s="486"/>
      <c r="BM24" s="486"/>
      <c r="BN24" s="486"/>
    </row>
    <row r="25" spans="1:66" s="2" customFormat="1" ht="18" customHeight="1" x14ac:dyDescent="0.35">
      <c r="A25" s="390"/>
      <c r="B25" s="361" t="s">
        <v>68</v>
      </c>
      <c r="C25" s="659">
        <v>18</v>
      </c>
      <c r="D25" s="659">
        <v>66</v>
      </c>
      <c r="E25" s="659">
        <v>31</v>
      </c>
      <c r="F25" s="659">
        <v>137</v>
      </c>
      <c r="G25" s="659">
        <v>70</v>
      </c>
      <c r="H25" s="659">
        <v>207</v>
      </c>
      <c r="I25" s="659">
        <v>221</v>
      </c>
      <c r="J25" s="659">
        <v>869</v>
      </c>
      <c r="K25" s="659">
        <v>244</v>
      </c>
      <c r="L25" s="659">
        <v>804</v>
      </c>
      <c r="M25" s="659">
        <v>307</v>
      </c>
      <c r="N25" s="659">
        <v>970</v>
      </c>
      <c r="O25" s="659">
        <v>97</v>
      </c>
      <c r="P25" s="659">
        <v>138</v>
      </c>
      <c r="Q25" s="659">
        <v>0</v>
      </c>
      <c r="R25" s="659">
        <v>0</v>
      </c>
      <c r="S25" s="659">
        <v>0</v>
      </c>
      <c r="T25" s="659">
        <v>0</v>
      </c>
      <c r="U25" s="659">
        <f t="shared" ref="U25:V69" si="7">C25+E25+G25+I25+K25+M25+O25+Q25+S25</f>
        <v>988</v>
      </c>
      <c r="V25" s="661">
        <f t="shared" si="7"/>
        <v>3191</v>
      </c>
      <c r="X25" s="361"/>
      <c r="Y25" s="505"/>
      <c r="Z25" s="506"/>
      <c r="AA25" s="506"/>
      <c r="AB25" s="506"/>
      <c r="AC25" s="506"/>
      <c r="AD25" s="506"/>
      <c r="AE25" s="506"/>
      <c r="AF25" s="506"/>
      <c r="AG25" s="506"/>
      <c r="AH25" s="506"/>
      <c r="AI25" s="506"/>
      <c r="AJ25" s="506"/>
      <c r="AK25" s="506"/>
      <c r="AL25" s="506"/>
      <c r="AM25" s="506"/>
      <c r="AN25" s="506"/>
      <c r="AO25" s="506"/>
      <c r="AP25" s="506"/>
      <c r="AQ25" s="506"/>
      <c r="AR25" s="486"/>
      <c r="AS25" s="505"/>
      <c r="AT25" s="486"/>
      <c r="AU25" s="486"/>
      <c r="AV25" s="486"/>
      <c r="AW25" s="486"/>
      <c r="AX25" s="486"/>
      <c r="AY25" s="486"/>
      <c r="AZ25" s="486"/>
      <c r="BA25" s="486"/>
      <c r="BB25" s="486"/>
      <c r="BC25" s="486"/>
      <c r="BD25" s="486"/>
      <c r="BE25" s="486"/>
      <c r="BF25" s="486"/>
      <c r="BG25" s="486"/>
      <c r="BH25" s="486"/>
      <c r="BI25" s="486"/>
      <c r="BJ25" s="486"/>
      <c r="BK25" s="486"/>
      <c r="BL25" s="486"/>
      <c r="BM25" s="486"/>
      <c r="BN25" s="486"/>
    </row>
    <row r="26" spans="1:66" s="2" customFormat="1" ht="18" customHeight="1" x14ac:dyDescent="0.35">
      <c r="A26" s="390"/>
      <c r="B26" s="361" t="s">
        <v>69</v>
      </c>
      <c r="C26" s="659">
        <v>22</v>
      </c>
      <c r="D26" s="659">
        <v>27</v>
      </c>
      <c r="E26" s="659">
        <v>13</v>
      </c>
      <c r="F26" s="659">
        <v>89</v>
      </c>
      <c r="G26" s="659">
        <v>36</v>
      </c>
      <c r="H26" s="659">
        <v>129</v>
      </c>
      <c r="I26" s="659">
        <v>121</v>
      </c>
      <c r="J26" s="659">
        <v>451</v>
      </c>
      <c r="K26" s="659">
        <v>160</v>
      </c>
      <c r="L26" s="659">
        <v>327</v>
      </c>
      <c r="M26" s="659">
        <v>80</v>
      </c>
      <c r="N26" s="659">
        <v>208</v>
      </c>
      <c r="O26" s="659">
        <v>0</v>
      </c>
      <c r="P26" s="659">
        <v>0</v>
      </c>
      <c r="Q26" s="659">
        <v>0</v>
      </c>
      <c r="R26" s="659">
        <v>0</v>
      </c>
      <c r="S26" s="659">
        <v>0</v>
      </c>
      <c r="T26" s="659">
        <v>0</v>
      </c>
      <c r="U26" s="659">
        <f t="shared" si="7"/>
        <v>432</v>
      </c>
      <c r="V26" s="661">
        <f t="shared" si="7"/>
        <v>1231</v>
      </c>
      <c r="X26" s="361"/>
      <c r="Y26" s="505"/>
      <c r="Z26" s="506"/>
      <c r="AA26" s="506"/>
      <c r="AB26" s="506"/>
      <c r="AC26" s="506"/>
      <c r="AD26" s="506"/>
      <c r="AE26" s="506"/>
      <c r="AF26" s="506"/>
      <c r="AG26" s="506"/>
      <c r="AH26" s="506"/>
      <c r="AI26" s="506"/>
      <c r="AJ26" s="506"/>
      <c r="AK26" s="506"/>
      <c r="AL26" s="506"/>
      <c r="AM26" s="506"/>
      <c r="AN26" s="506"/>
      <c r="AO26" s="506"/>
      <c r="AP26" s="506"/>
      <c r="AQ26" s="506"/>
      <c r="AR26" s="486"/>
      <c r="AS26" s="505"/>
      <c r="AT26" s="486"/>
      <c r="AU26" s="486"/>
      <c r="AV26" s="486"/>
      <c r="AW26" s="486"/>
      <c r="AX26" s="486"/>
      <c r="AY26" s="486"/>
      <c r="AZ26" s="486"/>
      <c r="BA26" s="486"/>
      <c r="BB26" s="486"/>
      <c r="BC26" s="486"/>
      <c r="BD26" s="486"/>
      <c r="BE26" s="486"/>
      <c r="BF26" s="486"/>
      <c r="BG26" s="486"/>
      <c r="BH26" s="486"/>
      <c r="BI26" s="486"/>
      <c r="BJ26" s="486"/>
      <c r="BK26" s="486"/>
      <c r="BL26" s="486"/>
      <c r="BM26" s="486"/>
      <c r="BN26" s="486"/>
    </row>
    <row r="27" spans="1:66" s="2" customFormat="1" ht="18" customHeight="1" x14ac:dyDescent="0.35">
      <c r="A27" s="390"/>
      <c r="B27" s="361" t="s">
        <v>70</v>
      </c>
      <c r="C27" s="659">
        <v>92</v>
      </c>
      <c r="D27" s="659">
        <v>246</v>
      </c>
      <c r="E27" s="659">
        <v>142</v>
      </c>
      <c r="F27" s="659">
        <v>495</v>
      </c>
      <c r="G27" s="659">
        <v>261</v>
      </c>
      <c r="H27" s="659">
        <v>871</v>
      </c>
      <c r="I27" s="659">
        <v>878</v>
      </c>
      <c r="J27" s="659">
        <v>2936</v>
      </c>
      <c r="K27" s="659">
        <v>1387</v>
      </c>
      <c r="L27" s="659">
        <v>2729</v>
      </c>
      <c r="M27" s="659">
        <v>1302</v>
      </c>
      <c r="N27" s="659">
        <v>2529</v>
      </c>
      <c r="O27" s="659">
        <v>1565</v>
      </c>
      <c r="P27" s="659">
        <v>2142</v>
      </c>
      <c r="Q27" s="659">
        <v>1693</v>
      </c>
      <c r="R27" s="659">
        <v>1667</v>
      </c>
      <c r="S27" s="659">
        <v>2525</v>
      </c>
      <c r="T27" s="659">
        <v>4403</v>
      </c>
      <c r="U27" s="659">
        <f t="shared" si="7"/>
        <v>9845</v>
      </c>
      <c r="V27" s="661">
        <f t="shared" si="7"/>
        <v>18018</v>
      </c>
      <c r="X27" s="361"/>
      <c r="Y27" s="505"/>
      <c r="Z27" s="506"/>
      <c r="AA27" s="506"/>
      <c r="AB27" s="506"/>
      <c r="AC27" s="506"/>
      <c r="AD27" s="506"/>
      <c r="AE27" s="506"/>
      <c r="AF27" s="506"/>
      <c r="AG27" s="506"/>
      <c r="AH27" s="506"/>
      <c r="AI27" s="506"/>
      <c r="AJ27" s="506"/>
      <c r="AK27" s="506"/>
      <c r="AL27" s="506"/>
      <c r="AM27" s="506"/>
      <c r="AN27" s="506"/>
      <c r="AO27" s="506"/>
      <c r="AP27" s="506"/>
      <c r="AQ27" s="506"/>
      <c r="AR27" s="486"/>
      <c r="AS27" s="505"/>
      <c r="AT27" s="486"/>
      <c r="AU27" s="486"/>
      <c r="AV27" s="486"/>
      <c r="AW27" s="486"/>
      <c r="AX27" s="486"/>
      <c r="AY27" s="486"/>
      <c r="AZ27" s="486"/>
      <c r="BA27" s="486"/>
      <c r="BB27" s="486"/>
      <c r="BC27" s="486"/>
      <c r="BD27" s="486"/>
      <c r="BE27" s="486"/>
      <c r="BF27" s="486"/>
      <c r="BG27" s="486"/>
      <c r="BH27" s="486"/>
      <c r="BI27" s="486"/>
      <c r="BJ27" s="486"/>
      <c r="BK27" s="486"/>
      <c r="BL27" s="486"/>
      <c r="BM27" s="486"/>
      <c r="BN27" s="486"/>
    </row>
    <row r="28" spans="1:66" s="2" customFormat="1" ht="18" customHeight="1" x14ac:dyDescent="0.35">
      <c r="A28" s="390"/>
      <c r="B28" s="361" t="s">
        <v>254</v>
      </c>
      <c r="C28" s="659">
        <v>13</v>
      </c>
      <c r="D28" s="659">
        <v>28</v>
      </c>
      <c r="E28" s="659">
        <v>17</v>
      </c>
      <c r="F28" s="659">
        <v>60</v>
      </c>
      <c r="G28" s="659">
        <v>34</v>
      </c>
      <c r="H28" s="659">
        <v>164</v>
      </c>
      <c r="I28" s="659">
        <v>148</v>
      </c>
      <c r="J28" s="659">
        <v>494</v>
      </c>
      <c r="K28" s="659">
        <v>114</v>
      </c>
      <c r="L28" s="659">
        <v>427</v>
      </c>
      <c r="M28" s="659">
        <v>236</v>
      </c>
      <c r="N28" s="659">
        <v>330</v>
      </c>
      <c r="O28" s="659">
        <v>0</v>
      </c>
      <c r="P28" s="659">
        <v>0</v>
      </c>
      <c r="Q28" s="659">
        <v>0</v>
      </c>
      <c r="R28" s="659">
        <v>0</v>
      </c>
      <c r="S28" s="659">
        <v>0</v>
      </c>
      <c r="T28" s="659">
        <v>0</v>
      </c>
      <c r="U28" s="659">
        <f t="shared" si="7"/>
        <v>562</v>
      </c>
      <c r="V28" s="661">
        <f t="shared" si="7"/>
        <v>1503</v>
      </c>
      <c r="X28" s="361"/>
      <c r="Y28" s="505"/>
      <c r="Z28" s="506"/>
      <c r="AA28" s="506"/>
      <c r="AB28" s="506"/>
      <c r="AC28" s="506"/>
      <c r="AD28" s="506"/>
      <c r="AE28" s="506"/>
      <c r="AF28" s="506"/>
      <c r="AG28" s="506"/>
      <c r="AH28" s="506"/>
      <c r="AI28" s="506"/>
      <c r="AJ28" s="506"/>
      <c r="AK28" s="506"/>
      <c r="AL28" s="506"/>
      <c r="AM28" s="506"/>
      <c r="AN28" s="506"/>
      <c r="AO28" s="506"/>
      <c r="AP28" s="506"/>
      <c r="AQ28" s="506"/>
      <c r="AR28" s="486"/>
      <c r="AS28" s="505"/>
      <c r="AT28" s="486"/>
      <c r="AU28" s="486"/>
      <c r="AV28" s="486"/>
      <c r="AW28" s="486"/>
      <c r="AX28" s="486"/>
      <c r="AY28" s="486"/>
      <c r="AZ28" s="486"/>
      <c r="BA28" s="486"/>
      <c r="BB28" s="486"/>
      <c r="BC28" s="486"/>
      <c r="BD28" s="486"/>
      <c r="BE28" s="486"/>
      <c r="BF28" s="486"/>
      <c r="BG28" s="486"/>
      <c r="BH28" s="486"/>
      <c r="BI28" s="486"/>
      <c r="BJ28" s="486"/>
      <c r="BK28" s="486"/>
      <c r="BL28" s="486"/>
      <c r="BM28" s="486"/>
      <c r="BN28" s="486"/>
    </row>
    <row r="29" spans="1:66" s="2" customFormat="1" ht="18" customHeight="1" x14ac:dyDescent="0.35">
      <c r="A29" s="390"/>
      <c r="B29" s="361" t="s">
        <v>72</v>
      </c>
      <c r="C29" s="659">
        <v>19</v>
      </c>
      <c r="D29" s="659">
        <v>54</v>
      </c>
      <c r="E29" s="659">
        <v>36</v>
      </c>
      <c r="F29" s="659">
        <v>94</v>
      </c>
      <c r="G29" s="659">
        <v>101</v>
      </c>
      <c r="H29" s="659">
        <v>224</v>
      </c>
      <c r="I29" s="659">
        <v>199</v>
      </c>
      <c r="J29" s="659">
        <v>1235</v>
      </c>
      <c r="K29" s="659">
        <v>530</v>
      </c>
      <c r="L29" s="659">
        <v>1079</v>
      </c>
      <c r="M29" s="659">
        <v>422</v>
      </c>
      <c r="N29" s="659">
        <v>1552</v>
      </c>
      <c r="O29" s="659">
        <v>213</v>
      </c>
      <c r="P29" s="659">
        <v>387</v>
      </c>
      <c r="Q29" s="659">
        <v>0</v>
      </c>
      <c r="R29" s="659">
        <v>0</v>
      </c>
      <c r="S29" s="659">
        <v>0</v>
      </c>
      <c r="T29" s="659">
        <v>0</v>
      </c>
      <c r="U29" s="659">
        <f t="shared" si="7"/>
        <v>1520</v>
      </c>
      <c r="V29" s="661">
        <f t="shared" si="7"/>
        <v>4625</v>
      </c>
      <c r="X29" s="370"/>
      <c r="Y29" s="505"/>
      <c r="Z29" s="506"/>
      <c r="AA29" s="506"/>
      <c r="AB29" s="506"/>
      <c r="AC29" s="506"/>
      <c r="AD29" s="506"/>
      <c r="AE29" s="506"/>
      <c r="AF29" s="506"/>
      <c r="AG29" s="506"/>
      <c r="AH29" s="506"/>
      <c r="AI29" s="506"/>
      <c r="AJ29" s="506"/>
      <c r="AK29" s="506"/>
      <c r="AL29" s="506"/>
      <c r="AM29" s="506"/>
      <c r="AN29" s="506"/>
      <c r="AO29" s="506"/>
      <c r="AP29" s="506"/>
      <c r="AQ29" s="506"/>
      <c r="AR29" s="486"/>
      <c r="AS29" s="505"/>
      <c r="AT29" s="486"/>
      <c r="AU29" s="486"/>
      <c r="AV29" s="486"/>
      <c r="AW29" s="486"/>
      <c r="AX29" s="486"/>
      <c r="AY29" s="486"/>
      <c r="AZ29" s="486"/>
      <c r="BA29" s="486"/>
      <c r="BB29" s="486"/>
      <c r="BC29" s="486"/>
      <c r="BD29" s="486"/>
      <c r="BE29" s="486"/>
      <c r="BF29" s="486"/>
      <c r="BG29" s="486"/>
      <c r="BH29" s="486"/>
      <c r="BI29" s="486"/>
      <c r="BJ29" s="486"/>
      <c r="BK29" s="486"/>
      <c r="BL29" s="486"/>
      <c r="BM29" s="486"/>
      <c r="BN29" s="486"/>
    </row>
    <row r="30" spans="1:66" s="2" customFormat="1" ht="24" customHeight="1" x14ac:dyDescent="0.35">
      <c r="A30" s="239" t="s">
        <v>73</v>
      </c>
      <c r="B30" s="391"/>
      <c r="C30" s="617">
        <f>SUM(C31:C38)</f>
        <v>143</v>
      </c>
      <c r="D30" s="617">
        <f t="shared" ref="D30:T30" si="8">SUM(D31:D38)</f>
        <v>431</v>
      </c>
      <c r="E30" s="617">
        <f t="shared" si="8"/>
        <v>312</v>
      </c>
      <c r="F30" s="617">
        <f t="shared" si="8"/>
        <v>791</v>
      </c>
      <c r="G30" s="617">
        <f t="shared" si="8"/>
        <v>584</v>
      </c>
      <c r="H30" s="617">
        <f t="shared" si="8"/>
        <v>1678</v>
      </c>
      <c r="I30" s="617">
        <f t="shared" si="8"/>
        <v>1776</v>
      </c>
      <c r="J30" s="617">
        <f t="shared" si="8"/>
        <v>5044</v>
      </c>
      <c r="K30" s="617">
        <f t="shared" si="8"/>
        <v>1950</v>
      </c>
      <c r="L30" s="617">
        <f t="shared" si="8"/>
        <v>4232</v>
      </c>
      <c r="M30" s="617">
        <f t="shared" si="8"/>
        <v>2386</v>
      </c>
      <c r="N30" s="617">
        <f t="shared" si="8"/>
        <v>5198</v>
      </c>
      <c r="O30" s="617">
        <f t="shared" si="8"/>
        <v>1317</v>
      </c>
      <c r="P30" s="617">
        <f t="shared" si="8"/>
        <v>2689</v>
      </c>
      <c r="Q30" s="617">
        <f t="shared" si="8"/>
        <v>385</v>
      </c>
      <c r="R30" s="617">
        <f t="shared" si="8"/>
        <v>560</v>
      </c>
      <c r="S30" s="617">
        <f t="shared" si="8"/>
        <v>510</v>
      </c>
      <c r="T30" s="617">
        <f t="shared" si="8"/>
        <v>1762</v>
      </c>
      <c r="U30" s="617">
        <f t="shared" si="7"/>
        <v>9363</v>
      </c>
      <c r="V30" s="664">
        <f t="shared" si="7"/>
        <v>22385</v>
      </c>
      <c r="X30" s="367"/>
      <c r="Y30" s="505"/>
      <c r="Z30" s="506"/>
      <c r="AA30" s="506"/>
      <c r="AB30" s="506"/>
      <c r="AC30" s="506"/>
      <c r="AD30" s="506"/>
      <c r="AE30" s="506"/>
      <c r="AF30" s="506"/>
      <c r="AG30" s="506"/>
      <c r="AH30" s="506"/>
      <c r="AI30" s="506"/>
      <c r="AJ30" s="506"/>
      <c r="AK30" s="506"/>
      <c r="AL30" s="506"/>
      <c r="AM30" s="506"/>
      <c r="AN30" s="506"/>
      <c r="AO30" s="506"/>
      <c r="AP30" s="506"/>
      <c r="AQ30" s="506"/>
      <c r="AR30" s="486"/>
      <c r="AS30" s="505"/>
      <c r="AT30" s="486"/>
      <c r="AU30" s="486"/>
      <c r="AV30" s="486"/>
      <c r="AW30" s="486"/>
      <c r="AX30" s="486"/>
      <c r="AY30" s="486"/>
      <c r="AZ30" s="486"/>
      <c r="BA30" s="486"/>
      <c r="BB30" s="486"/>
      <c r="BC30" s="486"/>
      <c r="BD30" s="486"/>
      <c r="BE30" s="486"/>
      <c r="BF30" s="486"/>
      <c r="BG30" s="486"/>
      <c r="BH30" s="486"/>
      <c r="BI30" s="486"/>
      <c r="BJ30" s="486"/>
      <c r="BK30" s="486"/>
      <c r="BL30" s="486"/>
      <c r="BM30" s="486"/>
      <c r="BN30" s="486"/>
    </row>
    <row r="31" spans="1:66" s="2" customFormat="1" ht="18" customHeight="1" x14ac:dyDescent="0.35">
      <c r="A31" s="390"/>
      <c r="B31" s="361" t="s">
        <v>74</v>
      </c>
      <c r="C31" s="659">
        <v>34</v>
      </c>
      <c r="D31" s="659">
        <v>72</v>
      </c>
      <c r="E31" s="659">
        <v>68</v>
      </c>
      <c r="F31" s="659">
        <v>167</v>
      </c>
      <c r="G31" s="659">
        <v>115</v>
      </c>
      <c r="H31" s="659">
        <v>290</v>
      </c>
      <c r="I31" s="659">
        <v>410</v>
      </c>
      <c r="J31" s="659">
        <v>1156</v>
      </c>
      <c r="K31" s="659">
        <v>592</v>
      </c>
      <c r="L31" s="659">
        <v>1135</v>
      </c>
      <c r="M31" s="659">
        <v>880</v>
      </c>
      <c r="N31" s="659">
        <v>1604</v>
      </c>
      <c r="O31" s="659">
        <v>546</v>
      </c>
      <c r="P31" s="659">
        <v>1206</v>
      </c>
      <c r="Q31" s="659">
        <v>85</v>
      </c>
      <c r="R31" s="659">
        <v>158</v>
      </c>
      <c r="S31" s="659">
        <v>510</v>
      </c>
      <c r="T31" s="659">
        <v>1762</v>
      </c>
      <c r="U31" s="659">
        <f t="shared" si="7"/>
        <v>3240</v>
      </c>
      <c r="V31" s="661">
        <f t="shared" si="7"/>
        <v>7550</v>
      </c>
      <c r="X31" s="361"/>
      <c r="Y31" s="505"/>
      <c r="Z31" s="506"/>
      <c r="AA31" s="506"/>
      <c r="AB31" s="506"/>
      <c r="AC31" s="506"/>
      <c r="AD31" s="506"/>
      <c r="AE31" s="506"/>
      <c r="AF31" s="506"/>
      <c r="AG31" s="506"/>
      <c r="AH31" s="506"/>
      <c r="AI31" s="506"/>
      <c r="AJ31" s="506"/>
      <c r="AK31" s="506"/>
      <c r="AL31" s="506"/>
      <c r="AM31" s="506"/>
      <c r="AN31" s="506"/>
      <c r="AO31" s="506"/>
      <c r="AP31" s="506"/>
      <c r="AQ31" s="506"/>
      <c r="AR31" s="486"/>
      <c r="AS31" s="505"/>
      <c r="AT31" s="486"/>
      <c r="AU31" s="486"/>
      <c r="AV31" s="486"/>
      <c r="AW31" s="486"/>
      <c r="AX31" s="486"/>
      <c r="AY31" s="486"/>
      <c r="AZ31" s="486"/>
      <c r="BA31" s="486"/>
      <c r="BB31" s="486"/>
      <c r="BC31" s="486"/>
      <c r="BD31" s="486"/>
      <c r="BE31" s="486"/>
      <c r="BF31" s="486"/>
      <c r="BG31" s="486"/>
      <c r="BH31" s="486"/>
      <c r="BI31" s="486"/>
      <c r="BJ31" s="486"/>
      <c r="BK31" s="486"/>
      <c r="BL31" s="486"/>
      <c r="BM31" s="486"/>
      <c r="BN31" s="486"/>
    </row>
    <row r="32" spans="1:66" s="2" customFormat="1" ht="18" customHeight="1" x14ac:dyDescent="0.35">
      <c r="A32" s="390"/>
      <c r="B32" s="361" t="s">
        <v>75</v>
      </c>
      <c r="C32" s="659">
        <v>9</v>
      </c>
      <c r="D32" s="659">
        <v>30</v>
      </c>
      <c r="E32" s="659">
        <v>15</v>
      </c>
      <c r="F32" s="659">
        <v>40</v>
      </c>
      <c r="G32" s="659">
        <v>23</v>
      </c>
      <c r="H32" s="659">
        <v>58</v>
      </c>
      <c r="I32" s="659">
        <v>63</v>
      </c>
      <c r="J32" s="659">
        <v>238</v>
      </c>
      <c r="K32" s="659">
        <v>66</v>
      </c>
      <c r="L32" s="659">
        <v>105</v>
      </c>
      <c r="M32" s="659">
        <v>38</v>
      </c>
      <c r="N32" s="659">
        <v>105</v>
      </c>
      <c r="O32" s="659">
        <v>0</v>
      </c>
      <c r="P32" s="659">
        <v>0</v>
      </c>
      <c r="Q32" s="659">
        <v>0</v>
      </c>
      <c r="R32" s="659">
        <v>0</v>
      </c>
      <c r="S32" s="659">
        <v>0</v>
      </c>
      <c r="T32" s="659">
        <v>0</v>
      </c>
      <c r="U32" s="659">
        <f t="shared" si="7"/>
        <v>214</v>
      </c>
      <c r="V32" s="661">
        <f t="shared" si="7"/>
        <v>576</v>
      </c>
      <c r="X32" s="361"/>
      <c r="Y32" s="505"/>
      <c r="Z32" s="506"/>
      <c r="AA32" s="506"/>
      <c r="AB32" s="506"/>
      <c r="AC32" s="506"/>
      <c r="AD32" s="506"/>
      <c r="AE32" s="506"/>
      <c r="AF32" s="506"/>
      <c r="AG32" s="506"/>
      <c r="AH32" s="506"/>
      <c r="AI32" s="506"/>
      <c r="AJ32" s="506"/>
      <c r="AK32" s="506"/>
      <c r="AL32" s="506"/>
      <c r="AM32" s="506"/>
      <c r="AN32" s="506"/>
      <c r="AO32" s="506"/>
      <c r="AP32" s="506"/>
      <c r="AQ32" s="506"/>
      <c r="AR32" s="486"/>
      <c r="AS32" s="505"/>
      <c r="AT32" s="486"/>
      <c r="AU32" s="486"/>
      <c r="AV32" s="486"/>
      <c r="AW32" s="486"/>
      <c r="AX32" s="486"/>
      <c r="AY32" s="486"/>
      <c r="AZ32" s="486"/>
      <c r="BA32" s="486"/>
      <c r="BB32" s="486"/>
      <c r="BC32" s="486"/>
      <c r="BD32" s="486"/>
      <c r="BE32" s="486"/>
      <c r="BF32" s="486"/>
      <c r="BG32" s="486"/>
      <c r="BH32" s="486"/>
      <c r="BI32" s="486"/>
      <c r="BJ32" s="486"/>
      <c r="BK32" s="486"/>
      <c r="BL32" s="486"/>
      <c r="BM32" s="486"/>
      <c r="BN32" s="486"/>
    </row>
    <row r="33" spans="1:66" s="2" customFormat="1" ht="18" customHeight="1" x14ac:dyDescent="0.35">
      <c r="A33" s="390"/>
      <c r="B33" s="361" t="s">
        <v>76</v>
      </c>
      <c r="C33" s="659">
        <v>12</v>
      </c>
      <c r="D33" s="659">
        <v>44</v>
      </c>
      <c r="E33" s="659">
        <v>24</v>
      </c>
      <c r="F33" s="659">
        <v>95</v>
      </c>
      <c r="G33" s="659">
        <v>67</v>
      </c>
      <c r="H33" s="659">
        <v>205</v>
      </c>
      <c r="I33" s="659">
        <v>161</v>
      </c>
      <c r="J33" s="659">
        <v>361</v>
      </c>
      <c r="K33" s="659">
        <v>189</v>
      </c>
      <c r="L33" s="659">
        <v>567</v>
      </c>
      <c r="M33" s="659">
        <v>149</v>
      </c>
      <c r="N33" s="659">
        <v>328</v>
      </c>
      <c r="O33" s="659">
        <v>4</v>
      </c>
      <c r="P33" s="659">
        <v>7</v>
      </c>
      <c r="Q33" s="659">
        <v>0</v>
      </c>
      <c r="R33" s="659">
        <v>0</v>
      </c>
      <c r="S33" s="659">
        <v>0</v>
      </c>
      <c r="T33" s="659">
        <v>0</v>
      </c>
      <c r="U33" s="659">
        <f t="shared" si="7"/>
        <v>606</v>
      </c>
      <c r="V33" s="661">
        <f t="shared" si="7"/>
        <v>1607</v>
      </c>
      <c r="X33" s="361"/>
      <c r="Y33" s="505"/>
      <c r="Z33" s="506"/>
      <c r="AA33" s="506"/>
      <c r="AB33" s="506"/>
      <c r="AC33" s="506"/>
      <c r="AD33" s="506"/>
      <c r="AE33" s="506"/>
      <c r="AF33" s="506"/>
      <c r="AG33" s="506"/>
      <c r="AH33" s="506"/>
      <c r="AI33" s="506"/>
      <c r="AJ33" s="506"/>
      <c r="AK33" s="506"/>
      <c r="AL33" s="506"/>
      <c r="AM33" s="506"/>
      <c r="AN33" s="506"/>
      <c r="AO33" s="506"/>
      <c r="AP33" s="506"/>
      <c r="AQ33" s="506"/>
      <c r="AR33" s="486"/>
      <c r="AS33" s="505"/>
      <c r="AT33" s="486"/>
      <c r="AU33" s="486"/>
      <c r="AV33" s="486"/>
      <c r="AW33" s="486"/>
      <c r="AX33" s="486"/>
      <c r="AY33" s="486"/>
      <c r="AZ33" s="486"/>
      <c r="BA33" s="486"/>
      <c r="BB33" s="486"/>
      <c r="BC33" s="486"/>
      <c r="BD33" s="486"/>
      <c r="BE33" s="486"/>
      <c r="BF33" s="486"/>
      <c r="BG33" s="486"/>
      <c r="BH33" s="486"/>
      <c r="BI33" s="486"/>
      <c r="BJ33" s="486"/>
      <c r="BK33" s="486"/>
      <c r="BL33" s="486"/>
      <c r="BM33" s="486"/>
      <c r="BN33" s="486"/>
    </row>
    <row r="34" spans="1:66" s="2" customFormat="1" ht="18" customHeight="1" x14ac:dyDescent="0.35">
      <c r="A34" s="390"/>
      <c r="B34" s="361" t="s">
        <v>77</v>
      </c>
      <c r="C34" s="659">
        <v>29</v>
      </c>
      <c r="D34" s="659">
        <v>107</v>
      </c>
      <c r="E34" s="659">
        <v>75</v>
      </c>
      <c r="F34" s="659">
        <v>132</v>
      </c>
      <c r="G34" s="659">
        <v>151</v>
      </c>
      <c r="H34" s="659">
        <v>368</v>
      </c>
      <c r="I34" s="659">
        <v>500</v>
      </c>
      <c r="J34" s="659">
        <v>1398</v>
      </c>
      <c r="K34" s="659">
        <v>534</v>
      </c>
      <c r="L34" s="659">
        <v>996</v>
      </c>
      <c r="M34" s="659">
        <v>465</v>
      </c>
      <c r="N34" s="659">
        <v>1322</v>
      </c>
      <c r="O34" s="659">
        <v>429</v>
      </c>
      <c r="P34" s="659">
        <v>726</v>
      </c>
      <c r="Q34" s="659">
        <v>300</v>
      </c>
      <c r="R34" s="659">
        <v>402</v>
      </c>
      <c r="S34" s="659">
        <v>0</v>
      </c>
      <c r="T34" s="659">
        <v>0</v>
      </c>
      <c r="U34" s="659">
        <f t="shared" si="7"/>
        <v>2483</v>
      </c>
      <c r="V34" s="661">
        <f t="shared" si="7"/>
        <v>5451</v>
      </c>
      <c r="X34" s="361"/>
      <c r="Y34" s="505"/>
      <c r="Z34" s="506"/>
      <c r="AA34" s="506"/>
      <c r="AB34" s="506"/>
      <c r="AC34" s="506"/>
      <c r="AD34" s="506"/>
      <c r="AE34" s="506"/>
      <c r="AF34" s="506"/>
      <c r="AG34" s="506"/>
      <c r="AH34" s="506"/>
      <c r="AI34" s="506"/>
      <c r="AJ34" s="506"/>
      <c r="AK34" s="506"/>
      <c r="AL34" s="506"/>
      <c r="AM34" s="506"/>
      <c r="AN34" s="506"/>
      <c r="AO34" s="506"/>
      <c r="AP34" s="506"/>
      <c r="AQ34" s="506"/>
      <c r="AR34" s="486"/>
      <c r="AS34" s="505"/>
      <c r="AT34" s="486"/>
      <c r="AU34" s="486"/>
      <c r="AV34" s="486"/>
      <c r="AW34" s="486"/>
      <c r="AX34" s="486"/>
      <c r="AY34" s="486"/>
      <c r="AZ34" s="486"/>
      <c r="BA34" s="486"/>
      <c r="BB34" s="486"/>
      <c r="BC34" s="486"/>
      <c r="BD34" s="486"/>
      <c r="BE34" s="486"/>
      <c r="BF34" s="486"/>
      <c r="BG34" s="486"/>
      <c r="BH34" s="486"/>
      <c r="BI34" s="486"/>
      <c r="BJ34" s="486"/>
      <c r="BK34" s="486"/>
      <c r="BL34" s="486"/>
      <c r="BM34" s="486"/>
      <c r="BN34" s="486"/>
    </row>
    <row r="35" spans="1:66" s="2" customFormat="1" ht="18" customHeight="1" x14ac:dyDescent="0.35">
      <c r="A35" s="390"/>
      <c r="B35" s="361" t="s">
        <v>78</v>
      </c>
      <c r="C35" s="659">
        <v>22</v>
      </c>
      <c r="D35" s="659">
        <v>62</v>
      </c>
      <c r="E35" s="659">
        <v>52</v>
      </c>
      <c r="F35" s="659">
        <v>123</v>
      </c>
      <c r="G35" s="659">
        <v>105</v>
      </c>
      <c r="H35" s="659">
        <v>278</v>
      </c>
      <c r="I35" s="659">
        <v>215</v>
      </c>
      <c r="J35" s="659">
        <v>634</v>
      </c>
      <c r="K35" s="659">
        <v>182</v>
      </c>
      <c r="L35" s="659">
        <v>365</v>
      </c>
      <c r="M35" s="659">
        <v>287</v>
      </c>
      <c r="N35" s="659">
        <v>448</v>
      </c>
      <c r="O35" s="659">
        <v>189</v>
      </c>
      <c r="P35" s="659">
        <v>505</v>
      </c>
      <c r="Q35" s="659">
        <v>0</v>
      </c>
      <c r="R35" s="659">
        <v>0</v>
      </c>
      <c r="S35" s="659">
        <v>0</v>
      </c>
      <c r="T35" s="659">
        <v>0</v>
      </c>
      <c r="U35" s="659">
        <f t="shared" si="7"/>
        <v>1052</v>
      </c>
      <c r="V35" s="661">
        <f t="shared" si="7"/>
        <v>2415</v>
      </c>
      <c r="X35" s="361"/>
      <c r="Y35" s="505"/>
      <c r="Z35" s="506"/>
      <c r="AA35" s="506"/>
      <c r="AB35" s="506"/>
      <c r="AC35" s="506"/>
      <c r="AD35" s="506"/>
      <c r="AE35" s="506"/>
      <c r="AF35" s="506"/>
      <c r="AG35" s="506"/>
      <c r="AH35" s="506"/>
      <c r="AI35" s="506"/>
      <c r="AJ35" s="506"/>
      <c r="AK35" s="506"/>
      <c r="AL35" s="506"/>
      <c r="AM35" s="506"/>
      <c r="AN35" s="506"/>
      <c r="AO35" s="506"/>
      <c r="AP35" s="506"/>
      <c r="AQ35" s="506"/>
      <c r="AR35" s="486"/>
      <c r="AS35" s="505"/>
      <c r="AT35" s="486"/>
      <c r="AU35" s="486"/>
      <c r="AV35" s="486"/>
      <c r="AW35" s="486"/>
      <c r="AX35" s="486"/>
      <c r="AY35" s="486"/>
      <c r="AZ35" s="486"/>
      <c r="BA35" s="486"/>
      <c r="BB35" s="486"/>
      <c r="BC35" s="486"/>
      <c r="BD35" s="486"/>
      <c r="BE35" s="486"/>
      <c r="BF35" s="486"/>
      <c r="BG35" s="486"/>
      <c r="BH35" s="486"/>
      <c r="BI35" s="486"/>
      <c r="BJ35" s="486"/>
      <c r="BK35" s="486"/>
      <c r="BL35" s="486"/>
      <c r="BM35" s="486"/>
      <c r="BN35" s="486"/>
    </row>
    <row r="36" spans="1:66" s="2" customFormat="1" ht="18" customHeight="1" x14ac:dyDescent="0.35">
      <c r="A36" s="390"/>
      <c r="B36" s="361" t="s">
        <v>79</v>
      </c>
      <c r="C36" s="659">
        <v>20</v>
      </c>
      <c r="D36" s="659">
        <v>51</v>
      </c>
      <c r="E36" s="659">
        <v>35</v>
      </c>
      <c r="F36" s="659">
        <v>145</v>
      </c>
      <c r="G36" s="659">
        <v>37</v>
      </c>
      <c r="H36" s="659">
        <v>124</v>
      </c>
      <c r="I36" s="659">
        <v>199</v>
      </c>
      <c r="J36" s="659">
        <v>631</v>
      </c>
      <c r="K36" s="659">
        <v>198</v>
      </c>
      <c r="L36" s="659">
        <v>634</v>
      </c>
      <c r="M36" s="659">
        <v>335</v>
      </c>
      <c r="N36" s="659">
        <v>926</v>
      </c>
      <c r="O36" s="659">
        <v>148</v>
      </c>
      <c r="P36" s="659">
        <v>245</v>
      </c>
      <c r="Q36" s="659">
        <v>0</v>
      </c>
      <c r="R36" s="659">
        <v>0</v>
      </c>
      <c r="S36" s="659">
        <v>0</v>
      </c>
      <c r="T36" s="659">
        <v>0</v>
      </c>
      <c r="U36" s="659">
        <f t="shared" si="7"/>
        <v>972</v>
      </c>
      <c r="V36" s="661">
        <f t="shared" si="7"/>
        <v>2756</v>
      </c>
      <c r="X36" s="361"/>
      <c r="Y36" s="505"/>
      <c r="Z36" s="506"/>
      <c r="AA36" s="506"/>
      <c r="AB36" s="506"/>
      <c r="AC36" s="506"/>
      <c r="AD36" s="506"/>
      <c r="AE36" s="506"/>
      <c r="AF36" s="506"/>
      <c r="AG36" s="506"/>
      <c r="AH36" s="506"/>
      <c r="AI36" s="506"/>
      <c r="AJ36" s="506"/>
      <c r="AK36" s="506"/>
      <c r="AL36" s="506"/>
      <c r="AM36" s="506"/>
      <c r="AN36" s="506"/>
      <c r="AO36" s="506"/>
      <c r="AP36" s="506"/>
      <c r="AQ36" s="506"/>
      <c r="AR36" s="486"/>
      <c r="AS36" s="505"/>
      <c r="AT36" s="486"/>
      <c r="AU36" s="486"/>
      <c r="AV36" s="486"/>
      <c r="AW36" s="486"/>
      <c r="AX36" s="486"/>
      <c r="AY36" s="486"/>
      <c r="AZ36" s="486"/>
      <c r="BA36" s="486"/>
      <c r="BB36" s="486"/>
      <c r="BC36" s="486"/>
      <c r="BD36" s="486"/>
      <c r="BE36" s="486"/>
      <c r="BF36" s="486"/>
      <c r="BG36" s="486"/>
      <c r="BH36" s="486"/>
      <c r="BI36" s="486"/>
      <c r="BJ36" s="486"/>
      <c r="BK36" s="486"/>
      <c r="BL36" s="486"/>
      <c r="BM36" s="486"/>
      <c r="BN36" s="486"/>
    </row>
    <row r="37" spans="1:66" s="2" customFormat="1" ht="18" customHeight="1" x14ac:dyDescent="0.35">
      <c r="A37" s="390"/>
      <c r="B37" s="361" t="s">
        <v>80</v>
      </c>
      <c r="C37" s="659">
        <v>8</v>
      </c>
      <c r="D37" s="659">
        <v>31</v>
      </c>
      <c r="E37" s="659">
        <v>18</v>
      </c>
      <c r="F37" s="659">
        <v>50</v>
      </c>
      <c r="G37" s="659">
        <v>39</v>
      </c>
      <c r="H37" s="659">
        <v>158</v>
      </c>
      <c r="I37" s="659">
        <v>103</v>
      </c>
      <c r="J37" s="659">
        <v>309</v>
      </c>
      <c r="K37" s="659">
        <v>119</v>
      </c>
      <c r="L37" s="659">
        <v>225</v>
      </c>
      <c r="M37" s="659">
        <v>61</v>
      </c>
      <c r="N37" s="659">
        <v>140</v>
      </c>
      <c r="O37" s="659">
        <v>0</v>
      </c>
      <c r="P37" s="659">
        <v>0</v>
      </c>
      <c r="Q37" s="659">
        <v>0</v>
      </c>
      <c r="R37" s="659">
        <v>0</v>
      </c>
      <c r="S37" s="659">
        <v>0</v>
      </c>
      <c r="T37" s="659">
        <v>0</v>
      </c>
      <c r="U37" s="659">
        <f t="shared" si="7"/>
        <v>348</v>
      </c>
      <c r="V37" s="661">
        <f t="shared" si="7"/>
        <v>913</v>
      </c>
      <c r="X37" s="361"/>
      <c r="Y37" s="505"/>
      <c r="Z37" s="506"/>
      <c r="AA37" s="506"/>
      <c r="AB37" s="506"/>
      <c r="AC37" s="506"/>
      <c r="AD37" s="506"/>
      <c r="AE37" s="506"/>
      <c r="AF37" s="506"/>
      <c r="AG37" s="506"/>
      <c r="AH37" s="506"/>
      <c r="AI37" s="506"/>
      <c r="AJ37" s="506"/>
      <c r="AK37" s="506"/>
      <c r="AL37" s="506"/>
      <c r="AM37" s="506"/>
      <c r="AN37" s="506"/>
      <c r="AO37" s="506"/>
      <c r="AP37" s="506"/>
      <c r="AQ37" s="506"/>
      <c r="AR37" s="486"/>
      <c r="AS37" s="505"/>
      <c r="AT37" s="486"/>
      <c r="AU37" s="486"/>
      <c r="AV37" s="486"/>
      <c r="AW37" s="486"/>
      <c r="AX37" s="486"/>
      <c r="AY37" s="486"/>
      <c r="AZ37" s="486"/>
      <c r="BA37" s="486"/>
      <c r="BB37" s="486"/>
      <c r="BC37" s="486"/>
      <c r="BD37" s="486"/>
      <c r="BE37" s="486"/>
      <c r="BF37" s="486"/>
      <c r="BG37" s="486"/>
      <c r="BH37" s="486"/>
      <c r="BI37" s="486"/>
      <c r="BJ37" s="486"/>
      <c r="BK37" s="486"/>
      <c r="BL37" s="486"/>
      <c r="BM37" s="486"/>
      <c r="BN37" s="486"/>
    </row>
    <row r="38" spans="1:66" s="2" customFormat="1" ht="18" customHeight="1" x14ac:dyDescent="0.35">
      <c r="A38" s="390"/>
      <c r="B38" s="361" t="s">
        <v>81</v>
      </c>
      <c r="C38" s="659">
        <v>9</v>
      </c>
      <c r="D38" s="659">
        <v>34</v>
      </c>
      <c r="E38" s="659">
        <v>25</v>
      </c>
      <c r="F38" s="659">
        <v>39</v>
      </c>
      <c r="G38" s="659">
        <v>47</v>
      </c>
      <c r="H38" s="659">
        <v>197</v>
      </c>
      <c r="I38" s="659">
        <v>125</v>
      </c>
      <c r="J38" s="659">
        <v>317</v>
      </c>
      <c r="K38" s="659">
        <v>70</v>
      </c>
      <c r="L38" s="659">
        <v>205</v>
      </c>
      <c r="M38" s="659">
        <v>171</v>
      </c>
      <c r="N38" s="659">
        <v>325</v>
      </c>
      <c r="O38" s="659">
        <v>1</v>
      </c>
      <c r="P38" s="659">
        <v>0</v>
      </c>
      <c r="Q38" s="659">
        <v>0</v>
      </c>
      <c r="R38" s="659">
        <v>0</v>
      </c>
      <c r="S38" s="659">
        <v>0</v>
      </c>
      <c r="T38" s="659">
        <v>0</v>
      </c>
      <c r="U38" s="659">
        <f t="shared" si="7"/>
        <v>448</v>
      </c>
      <c r="V38" s="661">
        <f t="shared" si="7"/>
        <v>1117</v>
      </c>
      <c r="X38" s="361"/>
      <c r="Y38" s="505"/>
      <c r="Z38" s="506"/>
      <c r="AA38" s="506"/>
      <c r="AB38" s="506"/>
      <c r="AC38" s="506"/>
      <c r="AD38" s="506"/>
      <c r="AE38" s="506"/>
      <c r="AF38" s="506"/>
      <c r="AG38" s="506"/>
      <c r="AH38" s="506"/>
      <c r="AI38" s="506"/>
      <c r="AJ38" s="506"/>
      <c r="AK38" s="506"/>
      <c r="AL38" s="506"/>
      <c r="AM38" s="506"/>
      <c r="AN38" s="506"/>
      <c r="AO38" s="506"/>
      <c r="AP38" s="506"/>
      <c r="AQ38" s="506"/>
      <c r="AR38" s="486"/>
      <c r="AS38" s="505"/>
      <c r="AT38" s="486"/>
      <c r="AU38" s="486"/>
      <c r="AV38" s="486"/>
      <c r="AW38" s="486"/>
      <c r="AX38" s="486"/>
      <c r="AY38" s="486"/>
      <c r="AZ38" s="486"/>
      <c r="BA38" s="486"/>
      <c r="BB38" s="486"/>
      <c r="BC38" s="486"/>
      <c r="BD38" s="486"/>
      <c r="BE38" s="486"/>
      <c r="BF38" s="486"/>
      <c r="BG38" s="486"/>
      <c r="BH38" s="486"/>
      <c r="BI38" s="486"/>
      <c r="BJ38" s="486"/>
      <c r="BK38" s="486"/>
      <c r="BL38" s="486"/>
      <c r="BM38" s="486"/>
      <c r="BN38" s="486"/>
    </row>
    <row r="39" spans="1:66" s="2" customFormat="1" ht="42" customHeight="1" x14ac:dyDescent="0.35">
      <c r="A39" s="743" t="s">
        <v>279</v>
      </c>
      <c r="B39" s="725"/>
      <c r="C39" s="617">
        <v>0</v>
      </c>
      <c r="D39" s="617">
        <v>0</v>
      </c>
      <c r="E39" s="617">
        <v>0</v>
      </c>
      <c r="F39" s="617">
        <v>0</v>
      </c>
      <c r="G39" s="617">
        <v>0</v>
      </c>
      <c r="H39" s="617">
        <v>0</v>
      </c>
      <c r="I39" s="617">
        <v>0</v>
      </c>
      <c r="J39" s="617">
        <v>0</v>
      </c>
      <c r="K39" s="617">
        <v>0</v>
      </c>
      <c r="L39" s="617">
        <v>0</v>
      </c>
      <c r="M39" s="617">
        <v>0</v>
      </c>
      <c r="N39" s="617">
        <v>0</v>
      </c>
      <c r="O39" s="617">
        <v>0</v>
      </c>
      <c r="P39" s="617">
        <v>0</v>
      </c>
      <c r="Q39" s="617">
        <v>0</v>
      </c>
      <c r="R39" s="617">
        <v>0</v>
      </c>
      <c r="S39" s="617">
        <v>0</v>
      </c>
      <c r="T39" s="617">
        <v>0</v>
      </c>
      <c r="U39" s="617">
        <f t="shared" si="7"/>
        <v>0</v>
      </c>
      <c r="V39" s="664">
        <f t="shared" si="7"/>
        <v>0</v>
      </c>
      <c r="X39" s="361"/>
      <c r="Y39" s="505"/>
      <c r="Z39" s="506"/>
      <c r="AA39" s="506"/>
      <c r="AB39" s="506"/>
      <c r="AC39" s="506"/>
      <c r="AD39" s="506"/>
      <c r="AE39" s="506"/>
      <c r="AF39" s="506"/>
      <c r="AG39" s="506"/>
      <c r="AH39" s="506"/>
      <c r="AI39" s="506"/>
      <c r="AJ39" s="506"/>
      <c r="AK39" s="506"/>
      <c r="AL39" s="506"/>
      <c r="AM39" s="506"/>
      <c r="AN39" s="506"/>
      <c r="AO39" s="506"/>
      <c r="AP39" s="506"/>
      <c r="AQ39" s="506"/>
      <c r="AR39" s="519"/>
      <c r="AS39" s="505"/>
      <c r="AT39" s="519"/>
      <c r="AU39" s="519"/>
      <c r="AV39" s="519"/>
      <c r="AW39" s="519"/>
      <c r="AX39" s="519"/>
      <c r="AY39" s="519"/>
      <c r="AZ39" s="519"/>
      <c r="BA39" s="519"/>
      <c r="BB39" s="519"/>
      <c r="BC39" s="519"/>
      <c r="BD39" s="519"/>
      <c r="BE39" s="519"/>
      <c r="BF39" s="519"/>
      <c r="BG39" s="519"/>
      <c r="BH39" s="519"/>
      <c r="BI39" s="519"/>
      <c r="BJ39" s="519"/>
      <c r="BK39" s="519"/>
      <c r="BL39" s="519"/>
      <c r="BM39" s="519"/>
      <c r="BN39" s="519"/>
    </row>
    <row r="40" spans="1:66" s="2" customFormat="1" ht="33" customHeight="1" x14ac:dyDescent="0.35">
      <c r="A40" s="744" t="s">
        <v>296</v>
      </c>
      <c r="B40" s="745"/>
      <c r="C40" s="662">
        <f t="shared" ref="C40:V40" si="9">C41+C43+C51+C56+C62+C66</f>
        <v>675</v>
      </c>
      <c r="D40" s="662">
        <f t="shared" si="9"/>
        <v>1660</v>
      </c>
      <c r="E40" s="662">
        <f t="shared" si="9"/>
        <v>960</v>
      </c>
      <c r="F40" s="662">
        <f t="shared" si="9"/>
        <v>3213</v>
      </c>
      <c r="G40" s="662">
        <f t="shared" si="9"/>
        <v>2396</v>
      </c>
      <c r="H40" s="662">
        <f t="shared" si="9"/>
        <v>8250</v>
      </c>
      <c r="I40" s="662">
        <f t="shared" si="9"/>
        <v>6246</v>
      </c>
      <c r="J40" s="662">
        <f t="shared" si="9"/>
        <v>18603</v>
      </c>
      <c r="K40" s="662">
        <f t="shared" si="9"/>
        <v>7898</v>
      </c>
      <c r="L40" s="662">
        <f t="shared" si="9"/>
        <v>15871</v>
      </c>
      <c r="M40" s="662">
        <f t="shared" si="9"/>
        <v>10334</v>
      </c>
      <c r="N40" s="662">
        <f t="shared" si="9"/>
        <v>19473</v>
      </c>
      <c r="O40" s="662">
        <f t="shared" si="9"/>
        <v>7042</v>
      </c>
      <c r="P40" s="662">
        <f t="shared" si="9"/>
        <v>11999</v>
      </c>
      <c r="Q40" s="662">
        <f t="shared" si="9"/>
        <v>3574</v>
      </c>
      <c r="R40" s="662">
        <f t="shared" si="9"/>
        <v>7530</v>
      </c>
      <c r="S40" s="662">
        <f t="shared" si="9"/>
        <v>5889</v>
      </c>
      <c r="T40" s="662">
        <f t="shared" si="9"/>
        <v>13664</v>
      </c>
      <c r="U40" s="662">
        <f t="shared" si="9"/>
        <v>45014</v>
      </c>
      <c r="V40" s="663">
        <f t="shared" si="9"/>
        <v>100263</v>
      </c>
      <c r="X40" s="363"/>
      <c r="Y40" s="505"/>
      <c r="Z40" s="506"/>
      <c r="AA40" s="506"/>
      <c r="AB40" s="506"/>
      <c r="AC40" s="506"/>
      <c r="AD40" s="506"/>
      <c r="AE40" s="506"/>
      <c r="AF40" s="506"/>
      <c r="AG40" s="506"/>
      <c r="AH40" s="506"/>
      <c r="AI40" s="506"/>
      <c r="AJ40" s="506"/>
      <c r="AK40" s="506"/>
      <c r="AL40" s="506"/>
      <c r="AM40" s="506"/>
      <c r="AN40" s="506"/>
      <c r="AO40" s="506"/>
      <c r="AP40" s="506"/>
      <c r="AQ40" s="506"/>
      <c r="AR40" s="486"/>
      <c r="AS40" s="505"/>
      <c r="AT40" s="486"/>
      <c r="AU40" s="486"/>
      <c r="AV40" s="486"/>
      <c r="AW40" s="486"/>
      <c r="AX40" s="486"/>
      <c r="AY40" s="486"/>
      <c r="AZ40" s="486"/>
      <c r="BA40" s="486"/>
      <c r="BB40" s="486"/>
      <c r="BC40" s="486"/>
      <c r="BD40" s="486"/>
      <c r="BE40" s="486"/>
      <c r="BF40" s="486"/>
      <c r="BG40" s="486"/>
      <c r="BH40" s="486"/>
      <c r="BI40" s="486"/>
      <c r="BJ40" s="486"/>
      <c r="BK40" s="486"/>
      <c r="BL40" s="486"/>
      <c r="BM40" s="486"/>
      <c r="BN40" s="486"/>
    </row>
    <row r="41" spans="1:66" s="2" customFormat="1" ht="24" customHeight="1" x14ac:dyDescent="0.35">
      <c r="A41" s="239" t="s">
        <v>82</v>
      </c>
      <c r="B41" s="391"/>
      <c r="C41" s="617">
        <f>C42</f>
        <v>65</v>
      </c>
      <c r="D41" s="617">
        <f t="shared" ref="D41:T41" si="10">D42</f>
        <v>191</v>
      </c>
      <c r="E41" s="617">
        <f t="shared" si="10"/>
        <v>95</v>
      </c>
      <c r="F41" s="617">
        <f t="shared" si="10"/>
        <v>357</v>
      </c>
      <c r="G41" s="617">
        <f t="shared" si="10"/>
        <v>197</v>
      </c>
      <c r="H41" s="617">
        <f t="shared" si="10"/>
        <v>850</v>
      </c>
      <c r="I41" s="617">
        <f t="shared" si="10"/>
        <v>571</v>
      </c>
      <c r="J41" s="617">
        <f t="shared" si="10"/>
        <v>1851</v>
      </c>
      <c r="K41" s="617">
        <f t="shared" si="10"/>
        <v>836</v>
      </c>
      <c r="L41" s="617">
        <f t="shared" si="10"/>
        <v>1771</v>
      </c>
      <c r="M41" s="617">
        <f t="shared" si="10"/>
        <v>1182</v>
      </c>
      <c r="N41" s="617">
        <f t="shared" si="10"/>
        <v>1909</v>
      </c>
      <c r="O41" s="617">
        <f t="shared" si="10"/>
        <v>353</v>
      </c>
      <c r="P41" s="617">
        <f t="shared" si="10"/>
        <v>818</v>
      </c>
      <c r="Q41" s="617">
        <f t="shared" si="10"/>
        <v>0</v>
      </c>
      <c r="R41" s="617">
        <f t="shared" si="10"/>
        <v>0</v>
      </c>
      <c r="S41" s="617">
        <f t="shared" si="10"/>
        <v>1938</v>
      </c>
      <c r="T41" s="617">
        <f t="shared" si="10"/>
        <v>1934</v>
      </c>
      <c r="U41" s="617">
        <f t="shared" si="7"/>
        <v>5237</v>
      </c>
      <c r="V41" s="664">
        <f t="shared" si="7"/>
        <v>9681</v>
      </c>
      <c r="X41" s="367"/>
      <c r="Y41" s="507"/>
      <c r="Z41" s="506"/>
      <c r="AA41" s="506"/>
      <c r="AB41" s="506"/>
      <c r="AC41" s="506"/>
      <c r="AD41" s="506"/>
      <c r="AE41" s="506"/>
      <c r="AF41" s="506"/>
      <c r="AG41" s="506"/>
      <c r="AH41" s="506"/>
      <c r="AI41" s="506"/>
      <c r="AJ41" s="506"/>
      <c r="AK41" s="506"/>
      <c r="AL41" s="506"/>
      <c r="AM41" s="506"/>
      <c r="AN41" s="506"/>
      <c r="AO41" s="506"/>
      <c r="AP41" s="506"/>
      <c r="AQ41" s="506"/>
      <c r="AR41" s="486"/>
      <c r="AS41" s="505"/>
      <c r="AT41" s="486"/>
      <c r="AU41" s="486"/>
      <c r="AV41" s="486"/>
      <c r="AW41" s="486"/>
      <c r="AX41" s="486"/>
      <c r="AY41" s="486"/>
      <c r="AZ41" s="486"/>
      <c r="BA41" s="486"/>
      <c r="BB41" s="486"/>
      <c r="BC41" s="486"/>
      <c r="BD41" s="486"/>
      <c r="BE41" s="486"/>
      <c r="BF41" s="486"/>
      <c r="BG41" s="486"/>
      <c r="BH41" s="486"/>
      <c r="BI41" s="486"/>
      <c r="BJ41" s="486"/>
      <c r="BK41" s="486"/>
      <c r="BL41" s="486"/>
      <c r="BM41" s="486"/>
      <c r="BN41" s="486"/>
    </row>
    <row r="42" spans="1:66" s="2" customFormat="1" ht="18" customHeight="1" x14ac:dyDescent="0.35">
      <c r="A42" s="390"/>
      <c r="B42" s="361" t="s">
        <v>83</v>
      </c>
      <c r="C42" s="659">
        <v>65</v>
      </c>
      <c r="D42" s="659">
        <v>191</v>
      </c>
      <c r="E42" s="659">
        <v>95</v>
      </c>
      <c r="F42" s="659">
        <v>357</v>
      </c>
      <c r="G42" s="659">
        <v>197</v>
      </c>
      <c r="H42" s="659">
        <v>850</v>
      </c>
      <c r="I42" s="659">
        <v>571</v>
      </c>
      <c r="J42" s="659">
        <v>1851</v>
      </c>
      <c r="K42" s="659">
        <v>836</v>
      </c>
      <c r="L42" s="659">
        <v>1771</v>
      </c>
      <c r="M42" s="659">
        <v>1182</v>
      </c>
      <c r="N42" s="659">
        <v>1909</v>
      </c>
      <c r="O42" s="659">
        <v>353</v>
      </c>
      <c r="P42" s="659">
        <v>818</v>
      </c>
      <c r="Q42" s="659">
        <v>0</v>
      </c>
      <c r="R42" s="659">
        <v>0</v>
      </c>
      <c r="S42" s="659">
        <v>1938</v>
      </c>
      <c r="T42" s="659">
        <v>1934</v>
      </c>
      <c r="U42" s="659">
        <f t="shared" si="7"/>
        <v>5237</v>
      </c>
      <c r="V42" s="661">
        <f t="shared" si="7"/>
        <v>9681</v>
      </c>
      <c r="X42" s="361"/>
      <c r="Y42" s="505"/>
      <c r="Z42" s="506"/>
      <c r="AA42" s="506"/>
      <c r="AB42" s="506"/>
      <c r="AC42" s="506"/>
      <c r="AD42" s="506"/>
      <c r="AE42" s="506"/>
      <c r="AF42" s="506"/>
      <c r="AG42" s="506"/>
      <c r="AH42" s="506"/>
      <c r="AI42" s="506"/>
      <c r="AJ42" s="506"/>
      <c r="AK42" s="506"/>
      <c r="AL42" s="506"/>
      <c r="AM42" s="506"/>
      <c r="AN42" s="506"/>
      <c r="AO42" s="506"/>
      <c r="AP42" s="506"/>
      <c r="AQ42" s="506"/>
      <c r="AR42" s="486"/>
      <c r="AS42" s="505"/>
      <c r="AT42" s="486"/>
      <c r="AU42" s="486"/>
      <c r="AV42" s="486"/>
      <c r="AW42" s="486"/>
      <c r="AX42" s="486"/>
      <c r="AY42" s="486"/>
      <c r="AZ42" s="486"/>
      <c r="BA42" s="486"/>
      <c r="BB42" s="486"/>
      <c r="BC42" s="486"/>
      <c r="BD42" s="486"/>
      <c r="BE42" s="486"/>
      <c r="BF42" s="486"/>
      <c r="BG42" s="486"/>
      <c r="BH42" s="486"/>
      <c r="BI42" s="486"/>
      <c r="BJ42" s="486"/>
      <c r="BK42" s="486"/>
      <c r="BL42" s="486"/>
      <c r="BM42" s="486"/>
      <c r="BN42" s="486"/>
    </row>
    <row r="43" spans="1:66" s="2" customFormat="1" ht="24" customHeight="1" x14ac:dyDescent="0.35">
      <c r="A43" s="239" t="s">
        <v>84</v>
      </c>
      <c r="B43" s="391"/>
      <c r="C43" s="617">
        <f>SUM(C44:C50)</f>
        <v>218</v>
      </c>
      <c r="D43" s="617">
        <f t="shared" ref="D43:T43" si="11">SUM(D44:D50)</f>
        <v>517</v>
      </c>
      <c r="E43" s="617">
        <f t="shared" si="11"/>
        <v>330</v>
      </c>
      <c r="F43" s="617">
        <f t="shared" si="11"/>
        <v>851</v>
      </c>
      <c r="G43" s="617">
        <f t="shared" si="11"/>
        <v>805</v>
      </c>
      <c r="H43" s="617">
        <f t="shared" si="11"/>
        <v>2756</v>
      </c>
      <c r="I43" s="617">
        <f t="shared" si="11"/>
        <v>2114</v>
      </c>
      <c r="J43" s="617">
        <f t="shared" si="11"/>
        <v>6446</v>
      </c>
      <c r="K43" s="617">
        <f t="shared" si="11"/>
        <v>2629</v>
      </c>
      <c r="L43" s="617">
        <f t="shared" si="11"/>
        <v>4949</v>
      </c>
      <c r="M43" s="617">
        <f t="shared" si="11"/>
        <v>3485</v>
      </c>
      <c r="N43" s="617">
        <f t="shared" si="11"/>
        <v>7253</v>
      </c>
      <c r="O43" s="617">
        <f t="shared" si="11"/>
        <v>2810</v>
      </c>
      <c r="P43" s="617">
        <f t="shared" si="11"/>
        <v>4649</v>
      </c>
      <c r="Q43" s="617">
        <f t="shared" si="11"/>
        <v>1336</v>
      </c>
      <c r="R43" s="617">
        <f t="shared" si="11"/>
        <v>2236</v>
      </c>
      <c r="S43" s="617">
        <f t="shared" si="11"/>
        <v>1150</v>
      </c>
      <c r="T43" s="617">
        <f t="shared" si="11"/>
        <v>3572</v>
      </c>
      <c r="U43" s="617">
        <f t="shared" si="7"/>
        <v>14877</v>
      </c>
      <c r="V43" s="664">
        <f t="shared" si="7"/>
        <v>33229</v>
      </c>
      <c r="X43" s="367"/>
      <c r="Y43" s="505"/>
      <c r="Z43" s="506"/>
      <c r="AA43" s="506"/>
      <c r="AB43" s="506"/>
      <c r="AC43" s="506"/>
      <c r="AD43" s="506"/>
      <c r="AE43" s="506"/>
      <c r="AF43" s="506"/>
      <c r="AG43" s="506"/>
      <c r="AH43" s="506"/>
      <c r="AI43" s="506"/>
      <c r="AJ43" s="506"/>
      <c r="AK43" s="506"/>
      <c r="AL43" s="506"/>
      <c r="AM43" s="506"/>
      <c r="AN43" s="506"/>
      <c r="AO43" s="506"/>
      <c r="AP43" s="506"/>
      <c r="AQ43" s="506"/>
      <c r="AR43" s="486"/>
      <c r="AS43" s="505"/>
      <c r="AT43" s="486"/>
      <c r="AU43" s="486"/>
      <c r="AV43" s="486"/>
      <c r="AW43" s="486"/>
      <c r="AX43" s="486"/>
      <c r="AY43" s="486"/>
      <c r="AZ43" s="486"/>
      <c r="BA43" s="486"/>
      <c r="BB43" s="486"/>
      <c r="BC43" s="486"/>
      <c r="BD43" s="486"/>
      <c r="BE43" s="486"/>
      <c r="BF43" s="486"/>
      <c r="BG43" s="486"/>
      <c r="BH43" s="486"/>
      <c r="BI43" s="486"/>
      <c r="BJ43" s="486"/>
      <c r="BK43" s="486"/>
      <c r="BL43" s="486"/>
      <c r="BM43" s="486"/>
      <c r="BN43" s="486"/>
    </row>
    <row r="44" spans="1:66" s="2" customFormat="1" ht="18" customHeight="1" x14ac:dyDescent="0.35">
      <c r="A44" s="390"/>
      <c r="B44" s="361" t="s">
        <v>85</v>
      </c>
      <c r="C44" s="659">
        <v>22</v>
      </c>
      <c r="D44" s="659">
        <v>62</v>
      </c>
      <c r="E44" s="659">
        <v>49</v>
      </c>
      <c r="F44" s="659">
        <v>118</v>
      </c>
      <c r="G44" s="659">
        <v>55</v>
      </c>
      <c r="H44" s="659">
        <v>273</v>
      </c>
      <c r="I44" s="659">
        <v>164</v>
      </c>
      <c r="J44" s="659">
        <v>586</v>
      </c>
      <c r="K44" s="659">
        <v>156</v>
      </c>
      <c r="L44" s="659">
        <v>342</v>
      </c>
      <c r="M44" s="659">
        <v>283</v>
      </c>
      <c r="N44" s="659">
        <v>561</v>
      </c>
      <c r="O44" s="659">
        <v>147</v>
      </c>
      <c r="P44" s="659">
        <v>192</v>
      </c>
      <c r="Q44" s="659">
        <v>0</v>
      </c>
      <c r="R44" s="659">
        <v>0</v>
      </c>
      <c r="S44" s="659">
        <v>0</v>
      </c>
      <c r="T44" s="659">
        <v>0</v>
      </c>
      <c r="U44" s="659">
        <f t="shared" si="7"/>
        <v>876</v>
      </c>
      <c r="V44" s="661">
        <f t="shared" si="7"/>
        <v>2134</v>
      </c>
      <c r="X44" s="361"/>
      <c r="Y44" s="505"/>
      <c r="Z44" s="506"/>
      <c r="AA44" s="506"/>
      <c r="AB44" s="506"/>
      <c r="AC44" s="506"/>
      <c r="AD44" s="506"/>
      <c r="AE44" s="506"/>
      <c r="AF44" s="506"/>
      <c r="AG44" s="506"/>
      <c r="AH44" s="506"/>
      <c r="AI44" s="506"/>
      <c r="AJ44" s="506"/>
      <c r="AK44" s="506"/>
      <c r="AL44" s="506"/>
      <c r="AM44" s="506"/>
      <c r="AN44" s="506"/>
      <c r="AO44" s="506"/>
      <c r="AP44" s="506"/>
      <c r="AQ44" s="506"/>
      <c r="AR44" s="486"/>
      <c r="AS44" s="505"/>
      <c r="AT44" s="486"/>
      <c r="AU44" s="486"/>
      <c r="AV44" s="486"/>
      <c r="AW44" s="486"/>
      <c r="AX44" s="486"/>
      <c r="AY44" s="486"/>
      <c r="AZ44" s="486"/>
      <c r="BA44" s="486"/>
      <c r="BB44" s="486"/>
      <c r="BC44" s="486"/>
      <c r="BD44" s="486"/>
      <c r="BE44" s="486"/>
      <c r="BF44" s="486"/>
      <c r="BG44" s="486"/>
      <c r="BH44" s="486"/>
      <c r="BI44" s="486"/>
      <c r="BJ44" s="486"/>
      <c r="BK44" s="486"/>
      <c r="BL44" s="486"/>
      <c r="BM44" s="486"/>
      <c r="BN44" s="486"/>
    </row>
    <row r="45" spans="1:66" s="2" customFormat="1" ht="18" customHeight="1" x14ac:dyDescent="0.35">
      <c r="A45" s="390"/>
      <c r="B45" s="361" t="s">
        <v>86</v>
      </c>
      <c r="C45" s="659">
        <v>68</v>
      </c>
      <c r="D45" s="659">
        <v>140</v>
      </c>
      <c r="E45" s="659">
        <v>68</v>
      </c>
      <c r="F45" s="659">
        <v>199</v>
      </c>
      <c r="G45" s="659">
        <v>265</v>
      </c>
      <c r="H45" s="659">
        <v>993</v>
      </c>
      <c r="I45" s="659">
        <v>746</v>
      </c>
      <c r="J45" s="659">
        <v>2105</v>
      </c>
      <c r="K45" s="659">
        <v>596</v>
      </c>
      <c r="L45" s="659">
        <v>1307</v>
      </c>
      <c r="M45" s="659">
        <v>1099</v>
      </c>
      <c r="N45" s="659">
        <v>2649</v>
      </c>
      <c r="O45" s="659">
        <v>1135</v>
      </c>
      <c r="P45" s="659">
        <v>1930</v>
      </c>
      <c r="Q45" s="659">
        <v>693</v>
      </c>
      <c r="R45" s="659">
        <v>938</v>
      </c>
      <c r="S45" s="659">
        <v>803</v>
      </c>
      <c r="T45" s="659">
        <v>2915</v>
      </c>
      <c r="U45" s="659">
        <f t="shared" si="7"/>
        <v>5473</v>
      </c>
      <c r="V45" s="661">
        <f t="shared" si="7"/>
        <v>13176</v>
      </c>
      <c r="X45" s="361"/>
      <c r="Y45" s="505"/>
      <c r="Z45" s="506"/>
      <c r="AA45" s="506"/>
      <c r="AB45" s="506"/>
      <c r="AC45" s="506"/>
      <c r="AD45" s="506"/>
      <c r="AE45" s="506"/>
      <c r="AF45" s="506"/>
      <c r="AG45" s="506"/>
      <c r="AH45" s="506"/>
      <c r="AI45" s="506"/>
      <c r="AJ45" s="506"/>
      <c r="AK45" s="506"/>
      <c r="AL45" s="506"/>
      <c r="AM45" s="506"/>
      <c r="AN45" s="506"/>
      <c r="AO45" s="506"/>
      <c r="AP45" s="506"/>
      <c r="AQ45" s="506"/>
      <c r="AR45" s="486"/>
      <c r="AS45" s="505"/>
      <c r="AT45" s="486"/>
      <c r="AU45" s="486"/>
      <c r="AV45" s="486"/>
      <c r="AW45" s="486"/>
      <c r="AX45" s="486"/>
      <c r="AY45" s="486"/>
      <c r="AZ45" s="486"/>
      <c r="BA45" s="486"/>
      <c r="BB45" s="486"/>
      <c r="BC45" s="486"/>
      <c r="BD45" s="486"/>
      <c r="BE45" s="486"/>
      <c r="BF45" s="486"/>
      <c r="BG45" s="486"/>
      <c r="BH45" s="486"/>
      <c r="BI45" s="486"/>
      <c r="BJ45" s="486"/>
      <c r="BK45" s="486"/>
      <c r="BL45" s="486"/>
      <c r="BM45" s="486"/>
      <c r="BN45" s="486"/>
    </row>
    <row r="46" spans="1:66" s="323" customFormat="1" ht="18" customHeight="1" x14ac:dyDescent="0.35">
      <c r="A46" s="393"/>
      <c r="B46" s="361" t="s">
        <v>87</v>
      </c>
      <c r="C46" s="659">
        <v>45</v>
      </c>
      <c r="D46" s="659">
        <v>102</v>
      </c>
      <c r="E46" s="659">
        <v>71</v>
      </c>
      <c r="F46" s="659">
        <v>192</v>
      </c>
      <c r="G46" s="659">
        <v>190</v>
      </c>
      <c r="H46" s="659">
        <v>499</v>
      </c>
      <c r="I46" s="659">
        <v>423</v>
      </c>
      <c r="J46" s="659">
        <v>1231</v>
      </c>
      <c r="K46" s="659">
        <v>887</v>
      </c>
      <c r="L46" s="659">
        <v>1264</v>
      </c>
      <c r="M46" s="659">
        <v>617</v>
      </c>
      <c r="N46" s="659">
        <v>1433</v>
      </c>
      <c r="O46" s="659">
        <v>1210</v>
      </c>
      <c r="P46" s="659">
        <v>1501</v>
      </c>
      <c r="Q46" s="659">
        <v>428</v>
      </c>
      <c r="R46" s="659">
        <v>944</v>
      </c>
      <c r="S46" s="659">
        <v>0</v>
      </c>
      <c r="T46" s="659">
        <v>0</v>
      </c>
      <c r="U46" s="659">
        <f t="shared" si="7"/>
        <v>3871</v>
      </c>
      <c r="V46" s="661">
        <f t="shared" si="7"/>
        <v>7166</v>
      </c>
      <c r="X46" s="361"/>
      <c r="Y46" s="505"/>
      <c r="Z46" s="506"/>
      <c r="AA46" s="506"/>
      <c r="AB46" s="506"/>
      <c r="AC46" s="506"/>
      <c r="AD46" s="506"/>
      <c r="AE46" s="506"/>
      <c r="AF46" s="506"/>
      <c r="AG46" s="506"/>
      <c r="AH46" s="506"/>
      <c r="AI46" s="506"/>
      <c r="AJ46" s="506"/>
      <c r="AK46" s="506"/>
      <c r="AL46" s="506"/>
      <c r="AM46" s="506"/>
      <c r="AN46" s="506"/>
      <c r="AO46" s="506"/>
      <c r="AP46" s="506"/>
      <c r="AQ46" s="506"/>
      <c r="AR46" s="478"/>
      <c r="AS46" s="505"/>
      <c r="AT46" s="486"/>
      <c r="AU46" s="486"/>
      <c r="AV46" s="486"/>
      <c r="AW46" s="486"/>
      <c r="AX46" s="486"/>
      <c r="AY46" s="486"/>
      <c r="AZ46" s="486"/>
      <c r="BA46" s="486"/>
      <c r="BB46" s="486"/>
      <c r="BC46" s="486"/>
      <c r="BD46" s="486"/>
      <c r="BE46" s="486"/>
      <c r="BF46" s="486"/>
      <c r="BG46" s="486"/>
      <c r="BH46" s="486"/>
      <c r="BI46" s="486"/>
      <c r="BJ46" s="486"/>
      <c r="BK46" s="486"/>
      <c r="BL46" s="478"/>
      <c r="BM46" s="478"/>
      <c r="BN46" s="478"/>
    </row>
    <row r="47" spans="1:66" s="323" customFormat="1" ht="18" customHeight="1" x14ac:dyDescent="0.35">
      <c r="A47" s="393"/>
      <c r="B47" s="361" t="s">
        <v>88</v>
      </c>
      <c r="C47" s="659">
        <v>15</v>
      </c>
      <c r="D47" s="659">
        <v>33</v>
      </c>
      <c r="E47" s="659">
        <v>15</v>
      </c>
      <c r="F47" s="659">
        <v>38</v>
      </c>
      <c r="G47" s="659">
        <v>56</v>
      </c>
      <c r="H47" s="659">
        <v>161</v>
      </c>
      <c r="I47" s="659">
        <v>89</v>
      </c>
      <c r="J47" s="659">
        <v>385</v>
      </c>
      <c r="K47" s="659">
        <v>119</v>
      </c>
      <c r="L47" s="659">
        <v>379</v>
      </c>
      <c r="M47" s="659">
        <v>276</v>
      </c>
      <c r="N47" s="659">
        <v>610</v>
      </c>
      <c r="O47" s="659">
        <v>0</v>
      </c>
      <c r="P47" s="659">
        <v>0</v>
      </c>
      <c r="Q47" s="659">
        <v>0</v>
      </c>
      <c r="R47" s="659">
        <v>0</v>
      </c>
      <c r="S47" s="659">
        <v>0</v>
      </c>
      <c r="T47" s="659">
        <v>0</v>
      </c>
      <c r="U47" s="659">
        <f t="shared" si="7"/>
        <v>570</v>
      </c>
      <c r="V47" s="661">
        <f t="shared" si="7"/>
        <v>1606</v>
      </c>
      <c r="X47" s="361"/>
      <c r="Y47" s="505"/>
      <c r="Z47" s="506"/>
      <c r="AA47" s="506"/>
      <c r="AB47" s="506"/>
      <c r="AC47" s="506"/>
      <c r="AD47" s="506"/>
      <c r="AE47" s="506"/>
      <c r="AF47" s="506"/>
      <c r="AG47" s="506"/>
      <c r="AH47" s="506"/>
      <c r="AI47" s="506"/>
      <c r="AJ47" s="506"/>
      <c r="AK47" s="506"/>
      <c r="AL47" s="506"/>
      <c r="AM47" s="506"/>
      <c r="AN47" s="506"/>
      <c r="AO47" s="506"/>
      <c r="AP47" s="506"/>
      <c r="AQ47" s="506"/>
      <c r="AR47" s="478"/>
      <c r="AS47" s="505"/>
      <c r="AT47" s="486"/>
      <c r="AU47" s="486"/>
      <c r="AV47" s="486"/>
      <c r="AW47" s="486"/>
      <c r="AX47" s="486"/>
      <c r="AY47" s="486"/>
      <c r="AZ47" s="486"/>
      <c r="BA47" s="486"/>
      <c r="BB47" s="486"/>
      <c r="BC47" s="486"/>
      <c r="BD47" s="486"/>
      <c r="BE47" s="486"/>
      <c r="BF47" s="486"/>
      <c r="BG47" s="486"/>
      <c r="BH47" s="486"/>
      <c r="BI47" s="486"/>
      <c r="BJ47" s="486"/>
      <c r="BK47" s="486"/>
      <c r="BL47" s="478"/>
      <c r="BM47" s="478"/>
      <c r="BN47" s="478"/>
    </row>
    <row r="48" spans="1:66" s="323" customFormat="1" ht="18" customHeight="1" x14ac:dyDescent="0.35">
      <c r="A48" s="393"/>
      <c r="B48" s="361" t="s">
        <v>89</v>
      </c>
      <c r="C48" s="659">
        <v>15</v>
      </c>
      <c r="D48" s="659">
        <v>46</v>
      </c>
      <c r="E48" s="659">
        <v>11</v>
      </c>
      <c r="F48" s="659">
        <v>57</v>
      </c>
      <c r="G48" s="659">
        <v>36</v>
      </c>
      <c r="H48" s="659">
        <v>214</v>
      </c>
      <c r="I48" s="659">
        <v>147</v>
      </c>
      <c r="J48" s="659">
        <v>448</v>
      </c>
      <c r="K48" s="659">
        <v>190</v>
      </c>
      <c r="L48" s="659">
        <v>444</v>
      </c>
      <c r="M48" s="659">
        <v>56</v>
      </c>
      <c r="N48" s="659">
        <v>190</v>
      </c>
      <c r="O48" s="659">
        <v>107</v>
      </c>
      <c r="P48" s="659">
        <v>416</v>
      </c>
      <c r="Q48" s="659">
        <v>0</v>
      </c>
      <c r="R48" s="659">
        <v>0</v>
      </c>
      <c r="S48" s="659">
        <v>0</v>
      </c>
      <c r="T48" s="659">
        <v>0</v>
      </c>
      <c r="U48" s="659">
        <f t="shared" si="7"/>
        <v>562</v>
      </c>
      <c r="V48" s="661">
        <f t="shared" si="7"/>
        <v>1815</v>
      </c>
      <c r="X48" s="361"/>
      <c r="Y48" s="505"/>
      <c r="Z48" s="506"/>
      <c r="AA48" s="506"/>
      <c r="AB48" s="506"/>
      <c r="AC48" s="506"/>
      <c r="AD48" s="506"/>
      <c r="AE48" s="506"/>
      <c r="AF48" s="506"/>
      <c r="AG48" s="506"/>
      <c r="AH48" s="506"/>
      <c r="AI48" s="506"/>
      <c r="AJ48" s="506"/>
      <c r="AK48" s="506"/>
      <c r="AL48" s="506"/>
      <c r="AM48" s="506"/>
      <c r="AN48" s="506"/>
      <c r="AO48" s="506"/>
      <c r="AP48" s="506"/>
      <c r="AQ48" s="506"/>
      <c r="AR48" s="478"/>
      <c r="AS48" s="505"/>
      <c r="AT48" s="486"/>
      <c r="AU48" s="486"/>
      <c r="AV48" s="486"/>
      <c r="AW48" s="486"/>
      <c r="AX48" s="486"/>
      <c r="AY48" s="486"/>
      <c r="AZ48" s="486"/>
      <c r="BA48" s="486"/>
      <c r="BB48" s="486"/>
      <c r="BC48" s="486"/>
      <c r="BD48" s="486"/>
      <c r="BE48" s="486"/>
      <c r="BF48" s="486"/>
      <c r="BG48" s="486"/>
      <c r="BH48" s="486"/>
      <c r="BI48" s="486"/>
      <c r="BJ48" s="486"/>
      <c r="BK48" s="486"/>
      <c r="BL48" s="478"/>
      <c r="BM48" s="478"/>
      <c r="BN48" s="478"/>
    </row>
    <row r="49" spans="1:66" s="337" customFormat="1" ht="18" customHeight="1" x14ac:dyDescent="0.35">
      <c r="A49" s="390"/>
      <c r="B49" s="361" t="s">
        <v>299</v>
      </c>
      <c r="C49" s="659">
        <v>34</v>
      </c>
      <c r="D49" s="659">
        <v>104</v>
      </c>
      <c r="E49" s="659">
        <v>63</v>
      </c>
      <c r="F49" s="659">
        <v>175</v>
      </c>
      <c r="G49" s="659">
        <v>133</v>
      </c>
      <c r="H49" s="659">
        <v>453</v>
      </c>
      <c r="I49" s="659">
        <v>402</v>
      </c>
      <c r="J49" s="659">
        <v>1213</v>
      </c>
      <c r="K49" s="659">
        <v>394</v>
      </c>
      <c r="L49" s="659">
        <v>859</v>
      </c>
      <c r="M49" s="659">
        <v>738</v>
      </c>
      <c r="N49" s="659">
        <v>1130</v>
      </c>
      <c r="O49" s="659">
        <v>63</v>
      </c>
      <c r="P49" s="659">
        <v>168</v>
      </c>
      <c r="Q49" s="659">
        <v>215</v>
      </c>
      <c r="R49" s="659">
        <v>354</v>
      </c>
      <c r="S49" s="659">
        <v>347</v>
      </c>
      <c r="T49" s="659">
        <v>657</v>
      </c>
      <c r="U49" s="659">
        <f t="shared" si="7"/>
        <v>2389</v>
      </c>
      <c r="V49" s="661">
        <f t="shared" si="7"/>
        <v>5113</v>
      </c>
      <c r="X49" s="361"/>
      <c r="Y49" s="505"/>
      <c r="Z49" s="506"/>
      <c r="AA49" s="506"/>
      <c r="AB49" s="506"/>
      <c r="AC49" s="506"/>
      <c r="AD49" s="506"/>
      <c r="AE49" s="506"/>
      <c r="AF49" s="506"/>
      <c r="AG49" s="506"/>
      <c r="AH49" s="506"/>
      <c r="AI49" s="506"/>
      <c r="AJ49" s="506"/>
      <c r="AK49" s="506"/>
      <c r="AL49" s="506"/>
      <c r="AM49" s="506"/>
      <c r="AN49" s="506"/>
      <c r="AO49" s="506"/>
      <c r="AP49" s="506"/>
      <c r="AQ49" s="506"/>
      <c r="AR49" s="515"/>
      <c r="AS49" s="505"/>
      <c r="AT49" s="486"/>
      <c r="AU49" s="486"/>
      <c r="AV49" s="486"/>
      <c r="AW49" s="486"/>
      <c r="AX49" s="486"/>
      <c r="AY49" s="486"/>
      <c r="AZ49" s="486"/>
      <c r="BA49" s="486"/>
      <c r="BB49" s="486"/>
      <c r="BC49" s="486"/>
      <c r="BD49" s="486"/>
      <c r="BE49" s="486"/>
      <c r="BF49" s="486"/>
      <c r="BG49" s="486"/>
      <c r="BH49" s="486"/>
      <c r="BI49" s="486"/>
      <c r="BJ49" s="486"/>
      <c r="BK49" s="486"/>
      <c r="BL49" s="515"/>
      <c r="BM49" s="515"/>
      <c r="BN49" s="515"/>
    </row>
    <row r="50" spans="1:66" s="2" customFormat="1" ht="18" customHeight="1" x14ac:dyDescent="0.35">
      <c r="A50" s="390"/>
      <c r="B50" s="361" t="s">
        <v>300</v>
      </c>
      <c r="C50" s="659">
        <v>19</v>
      </c>
      <c r="D50" s="659">
        <v>30</v>
      </c>
      <c r="E50" s="659">
        <v>53</v>
      </c>
      <c r="F50" s="659">
        <v>72</v>
      </c>
      <c r="G50" s="659">
        <v>70</v>
      </c>
      <c r="H50" s="659">
        <v>163</v>
      </c>
      <c r="I50" s="659">
        <v>143</v>
      </c>
      <c r="J50" s="659">
        <v>478</v>
      </c>
      <c r="K50" s="659">
        <v>287</v>
      </c>
      <c r="L50" s="659">
        <v>354</v>
      </c>
      <c r="M50" s="659">
        <v>416</v>
      </c>
      <c r="N50" s="659">
        <v>680</v>
      </c>
      <c r="O50" s="659">
        <v>148</v>
      </c>
      <c r="P50" s="659">
        <v>442</v>
      </c>
      <c r="Q50" s="659">
        <v>0</v>
      </c>
      <c r="R50" s="659">
        <v>0</v>
      </c>
      <c r="S50" s="659">
        <v>0</v>
      </c>
      <c r="T50" s="659">
        <v>0</v>
      </c>
      <c r="U50" s="659">
        <f t="shared" si="7"/>
        <v>1136</v>
      </c>
      <c r="V50" s="661">
        <f t="shared" si="7"/>
        <v>2219</v>
      </c>
      <c r="X50" s="361"/>
      <c r="Y50" s="505"/>
      <c r="Z50" s="506"/>
      <c r="AA50" s="506"/>
      <c r="AB50" s="506"/>
      <c r="AC50" s="506"/>
      <c r="AD50" s="506"/>
      <c r="AE50" s="506"/>
      <c r="AF50" s="506"/>
      <c r="AG50" s="506"/>
      <c r="AH50" s="506"/>
      <c r="AI50" s="506"/>
      <c r="AJ50" s="506"/>
      <c r="AK50" s="506"/>
      <c r="AL50" s="506"/>
      <c r="AM50" s="506"/>
      <c r="AN50" s="506"/>
      <c r="AO50" s="506"/>
      <c r="AP50" s="506"/>
      <c r="AQ50" s="506"/>
      <c r="AR50" s="486"/>
      <c r="AS50" s="505"/>
      <c r="AT50" s="486"/>
      <c r="AU50" s="486"/>
      <c r="AV50" s="486"/>
      <c r="AW50" s="486"/>
      <c r="AX50" s="486"/>
      <c r="AY50" s="486"/>
      <c r="AZ50" s="486"/>
      <c r="BA50" s="486"/>
      <c r="BB50" s="486"/>
      <c r="BC50" s="486"/>
      <c r="BD50" s="486"/>
      <c r="BE50" s="486"/>
      <c r="BF50" s="486"/>
      <c r="BG50" s="486"/>
      <c r="BH50" s="486"/>
      <c r="BI50" s="486"/>
      <c r="BJ50" s="486"/>
      <c r="BK50" s="486"/>
      <c r="BL50" s="486"/>
      <c r="BM50" s="486"/>
      <c r="BN50" s="486"/>
    </row>
    <row r="51" spans="1:66" s="2" customFormat="1" ht="24" customHeight="1" x14ac:dyDescent="0.35">
      <c r="A51" s="239" t="s">
        <v>90</v>
      </c>
      <c r="B51" s="391"/>
      <c r="C51" s="617">
        <f t="shared" ref="C51:T51" si="12">C55+C54+C53+C52</f>
        <v>202</v>
      </c>
      <c r="D51" s="617">
        <f t="shared" si="12"/>
        <v>527</v>
      </c>
      <c r="E51" s="617">
        <f t="shared" si="12"/>
        <v>298</v>
      </c>
      <c r="F51" s="617">
        <f t="shared" si="12"/>
        <v>1096</v>
      </c>
      <c r="G51" s="617">
        <f t="shared" si="12"/>
        <v>686</v>
      </c>
      <c r="H51" s="617">
        <f t="shared" si="12"/>
        <v>2499</v>
      </c>
      <c r="I51" s="617">
        <f t="shared" si="12"/>
        <v>1763</v>
      </c>
      <c r="J51" s="617">
        <f t="shared" si="12"/>
        <v>5821</v>
      </c>
      <c r="K51" s="617">
        <f t="shared" si="12"/>
        <v>2183</v>
      </c>
      <c r="L51" s="617">
        <f t="shared" si="12"/>
        <v>4893</v>
      </c>
      <c r="M51" s="617">
        <f t="shared" si="12"/>
        <v>3055</v>
      </c>
      <c r="N51" s="617">
        <f t="shared" si="12"/>
        <v>6238</v>
      </c>
      <c r="O51" s="617">
        <f t="shared" si="12"/>
        <v>2681</v>
      </c>
      <c r="P51" s="617">
        <f t="shared" si="12"/>
        <v>4730</v>
      </c>
      <c r="Q51" s="617">
        <f t="shared" si="12"/>
        <v>1369</v>
      </c>
      <c r="R51" s="617">
        <f t="shared" si="12"/>
        <v>2340</v>
      </c>
      <c r="S51" s="617">
        <f t="shared" si="12"/>
        <v>1877</v>
      </c>
      <c r="T51" s="617">
        <f t="shared" si="12"/>
        <v>6265</v>
      </c>
      <c r="U51" s="617">
        <f t="shared" si="7"/>
        <v>14114</v>
      </c>
      <c r="V51" s="664">
        <f t="shared" si="7"/>
        <v>34409</v>
      </c>
      <c r="X51" s="372"/>
      <c r="Y51" s="507"/>
      <c r="Z51" s="506"/>
      <c r="AA51" s="506"/>
      <c r="AB51" s="506"/>
      <c r="AC51" s="506"/>
      <c r="AD51" s="506"/>
      <c r="AE51" s="506"/>
      <c r="AF51" s="506"/>
      <c r="AG51" s="506"/>
      <c r="AH51" s="506"/>
      <c r="AI51" s="506"/>
      <c r="AJ51" s="506"/>
      <c r="AK51" s="506"/>
      <c r="AL51" s="506"/>
      <c r="AM51" s="506"/>
      <c r="AN51" s="506"/>
      <c r="AO51" s="506"/>
      <c r="AP51" s="506"/>
      <c r="AQ51" s="506"/>
      <c r="AR51" s="486"/>
      <c r="AS51" s="505"/>
      <c r="AT51" s="486"/>
      <c r="AU51" s="486"/>
      <c r="AV51" s="486"/>
      <c r="AW51" s="486"/>
      <c r="AX51" s="486"/>
      <c r="AY51" s="486"/>
      <c r="AZ51" s="486"/>
      <c r="BA51" s="486"/>
      <c r="BB51" s="486"/>
      <c r="BC51" s="486"/>
      <c r="BD51" s="486"/>
      <c r="BE51" s="486"/>
      <c r="BF51" s="486"/>
      <c r="BG51" s="486"/>
      <c r="BH51" s="486"/>
      <c r="BI51" s="486"/>
      <c r="BJ51" s="486"/>
      <c r="BK51" s="486"/>
      <c r="BL51" s="486"/>
      <c r="BM51" s="486"/>
      <c r="BN51" s="486"/>
    </row>
    <row r="52" spans="1:66" s="323" customFormat="1" ht="18" customHeight="1" x14ac:dyDescent="0.35">
      <c r="A52" s="393"/>
      <c r="B52" s="361" t="s">
        <v>91</v>
      </c>
      <c r="C52" s="659">
        <v>25</v>
      </c>
      <c r="D52" s="659">
        <v>47</v>
      </c>
      <c r="E52" s="659">
        <v>33</v>
      </c>
      <c r="F52" s="659">
        <v>146</v>
      </c>
      <c r="G52" s="659">
        <v>54</v>
      </c>
      <c r="H52" s="659">
        <v>291</v>
      </c>
      <c r="I52" s="659">
        <v>205</v>
      </c>
      <c r="J52" s="659">
        <v>669</v>
      </c>
      <c r="K52" s="659">
        <v>187</v>
      </c>
      <c r="L52" s="659">
        <v>571</v>
      </c>
      <c r="M52" s="659">
        <v>312</v>
      </c>
      <c r="N52" s="659">
        <v>372</v>
      </c>
      <c r="O52" s="659">
        <v>84</v>
      </c>
      <c r="P52" s="659">
        <v>264</v>
      </c>
      <c r="Q52" s="659">
        <v>94</v>
      </c>
      <c r="R52" s="659">
        <v>398</v>
      </c>
      <c r="S52" s="659">
        <v>0</v>
      </c>
      <c r="T52" s="659">
        <v>0</v>
      </c>
      <c r="U52" s="659">
        <f t="shared" si="7"/>
        <v>994</v>
      </c>
      <c r="V52" s="661">
        <f t="shared" si="7"/>
        <v>2758</v>
      </c>
      <c r="X52" s="370"/>
      <c r="Y52" s="505"/>
      <c r="Z52" s="506"/>
      <c r="AA52" s="506"/>
      <c r="AB52" s="506"/>
      <c r="AC52" s="506"/>
      <c r="AD52" s="506"/>
      <c r="AE52" s="506"/>
      <c r="AF52" s="506"/>
      <c r="AG52" s="506"/>
      <c r="AH52" s="506"/>
      <c r="AI52" s="506"/>
      <c r="AJ52" s="506"/>
      <c r="AK52" s="506"/>
      <c r="AL52" s="506"/>
      <c r="AM52" s="506"/>
      <c r="AN52" s="506"/>
      <c r="AO52" s="506"/>
      <c r="AP52" s="506"/>
      <c r="AQ52" s="506"/>
      <c r="AR52" s="478"/>
      <c r="AS52" s="505"/>
      <c r="AT52" s="486"/>
      <c r="AU52" s="486"/>
      <c r="AV52" s="486"/>
      <c r="AW52" s="486"/>
      <c r="AX52" s="486"/>
      <c r="AY52" s="486"/>
      <c r="AZ52" s="486"/>
      <c r="BA52" s="486"/>
      <c r="BB52" s="486"/>
      <c r="BC52" s="486"/>
      <c r="BD52" s="486"/>
      <c r="BE52" s="486"/>
      <c r="BF52" s="486"/>
      <c r="BG52" s="486"/>
      <c r="BH52" s="486"/>
      <c r="BI52" s="486"/>
      <c r="BJ52" s="486"/>
      <c r="BK52" s="486"/>
      <c r="BL52" s="478"/>
      <c r="BM52" s="478"/>
      <c r="BN52" s="478"/>
    </row>
    <row r="53" spans="1:66" s="323" customFormat="1" ht="18" customHeight="1" x14ac:dyDescent="0.35">
      <c r="A53" s="393"/>
      <c r="B53" s="361" t="s">
        <v>90</v>
      </c>
      <c r="C53" s="665">
        <v>94</v>
      </c>
      <c r="D53" s="659">
        <v>307</v>
      </c>
      <c r="E53" s="659">
        <v>193</v>
      </c>
      <c r="F53" s="659">
        <v>631</v>
      </c>
      <c r="G53" s="659">
        <v>433</v>
      </c>
      <c r="H53" s="659">
        <v>1516</v>
      </c>
      <c r="I53" s="659">
        <v>969</v>
      </c>
      <c r="J53" s="659">
        <v>3364</v>
      </c>
      <c r="K53" s="659">
        <v>1243</v>
      </c>
      <c r="L53" s="659">
        <v>2532</v>
      </c>
      <c r="M53" s="659">
        <v>1904</v>
      </c>
      <c r="N53" s="659">
        <v>3525</v>
      </c>
      <c r="O53" s="659">
        <v>2206</v>
      </c>
      <c r="P53" s="659">
        <v>3383</v>
      </c>
      <c r="Q53" s="659">
        <v>1245</v>
      </c>
      <c r="R53" s="659">
        <v>1940</v>
      </c>
      <c r="S53" s="659">
        <v>1765</v>
      </c>
      <c r="T53" s="659">
        <v>5734</v>
      </c>
      <c r="U53" s="659">
        <f t="shared" si="7"/>
        <v>10052</v>
      </c>
      <c r="V53" s="661">
        <f t="shared" si="7"/>
        <v>22932</v>
      </c>
      <c r="X53" s="370"/>
      <c r="Y53" s="505"/>
      <c r="Z53" s="506"/>
      <c r="AA53" s="506"/>
      <c r="AB53" s="506"/>
      <c r="AC53" s="506"/>
      <c r="AD53" s="506"/>
      <c r="AE53" s="506"/>
      <c r="AF53" s="506"/>
      <c r="AG53" s="506"/>
      <c r="AH53" s="506"/>
      <c r="AI53" s="506"/>
      <c r="AJ53" s="506"/>
      <c r="AK53" s="506"/>
      <c r="AL53" s="506"/>
      <c r="AM53" s="506"/>
      <c r="AN53" s="506"/>
      <c r="AO53" s="506"/>
      <c r="AP53" s="506"/>
      <c r="AQ53" s="506"/>
      <c r="AR53" s="478"/>
      <c r="AS53" s="505"/>
      <c r="AT53" s="486"/>
      <c r="AU53" s="486"/>
      <c r="AV53" s="486"/>
      <c r="AW53" s="486"/>
      <c r="AX53" s="486"/>
      <c r="AY53" s="486"/>
      <c r="AZ53" s="486"/>
      <c r="BA53" s="486"/>
      <c r="BB53" s="486"/>
      <c r="BC53" s="486"/>
      <c r="BD53" s="486"/>
      <c r="BE53" s="486"/>
      <c r="BF53" s="486"/>
      <c r="BG53" s="486"/>
      <c r="BH53" s="486"/>
      <c r="BI53" s="486"/>
      <c r="BJ53" s="486"/>
      <c r="BK53" s="486"/>
      <c r="BL53" s="478"/>
      <c r="BM53" s="478"/>
      <c r="BN53" s="478"/>
    </row>
    <row r="54" spans="1:66" s="323" customFormat="1" ht="18" customHeight="1" x14ac:dyDescent="0.35">
      <c r="A54" s="393"/>
      <c r="B54" s="361" t="s">
        <v>92</v>
      </c>
      <c r="C54" s="659">
        <v>75</v>
      </c>
      <c r="D54" s="660">
        <v>148</v>
      </c>
      <c r="E54" s="660">
        <v>46</v>
      </c>
      <c r="F54" s="660">
        <v>255</v>
      </c>
      <c r="G54" s="660">
        <v>175</v>
      </c>
      <c r="H54" s="660">
        <v>566</v>
      </c>
      <c r="I54" s="660">
        <v>508</v>
      </c>
      <c r="J54" s="660">
        <v>1468</v>
      </c>
      <c r="K54" s="660">
        <v>582</v>
      </c>
      <c r="L54" s="660">
        <v>1428</v>
      </c>
      <c r="M54" s="660">
        <v>763</v>
      </c>
      <c r="N54" s="660">
        <v>2142</v>
      </c>
      <c r="O54" s="660">
        <v>377</v>
      </c>
      <c r="P54" s="660">
        <v>969</v>
      </c>
      <c r="Q54" s="660">
        <v>30</v>
      </c>
      <c r="R54" s="660">
        <v>2</v>
      </c>
      <c r="S54" s="660">
        <v>112</v>
      </c>
      <c r="T54" s="660">
        <v>531</v>
      </c>
      <c r="U54" s="659">
        <f t="shared" si="7"/>
        <v>2668</v>
      </c>
      <c r="V54" s="661">
        <f t="shared" si="7"/>
        <v>7509</v>
      </c>
      <c r="X54" s="361"/>
      <c r="Y54" s="505"/>
      <c r="Z54" s="506"/>
      <c r="AA54" s="506"/>
      <c r="AB54" s="506"/>
      <c r="AC54" s="506"/>
      <c r="AD54" s="506"/>
      <c r="AE54" s="506"/>
      <c r="AF54" s="506"/>
      <c r="AG54" s="506"/>
      <c r="AH54" s="506"/>
      <c r="AI54" s="506"/>
      <c r="AJ54" s="506"/>
      <c r="AK54" s="506"/>
      <c r="AL54" s="506"/>
      <c r="AM54" s="506"/>
      <c r="AN54" s="506"/>
      <c r="AO54" s="506"/>
      <c r="AP54" s="506"/>
      <c r="AQ54" s="506"/>
      <c r="AR54" s="478"/>
      <c r="AS54" s="505"/>
      <c r="AT54" s="486"/>
      <c r="AU54" s="486"/>
      <c r="AV54" s="486"/>
      <c r="AW54" s="486"/>
      <c r="AX54" s="486"/>
      <c r="AY54" s="486"/>
      <c r="AZ54" s="486"/>
      <c r="BA54" s="486"/>
      <c r="BB54" s="486"/>
      <c r="BC54" s="486"/>
      <c r="BD54" s="486"/>
      <c r="BE54" s="486"/>
      <c r="BF54" s="486"/>
      <c r="BG54" s="486"/>
      <c r="BH54" s="486"/>
      <c r="BI54" s="486"/>
      <c r="BJ54" s="486"/>
      <c r="BK54" s="486"/>
      <c r="BL54" s="478"/>
      <c r="BM54" s="478"/>
      <c r="BN54" s="478"/>
    </row>
    <row r="55" spans="1:66" s="2" customFormat="1" ht="18" customHeight="1" x14ac:dyDescent="0.35">
      <c r="A55" s="390"/>
      <c r="B55" s="361" t="s">
        <v>93</v>
      </c>
      <c r="C55" s="659">
        <v>8</v>
      </c>
      <c r="D55" s="659">
        <v>25</v>
      </c>
      <c r="E55" s="659">
        <v>26</v>
      </c>
      <c r="F55" s="659">
        <v>64</v>
      </c>
      <c r="G55" s="659">
        <v>24</v>
      </c>
      <c r="H55" s="659">
        <v>126</v>
      </c>
      <c r="I55" s="659">
        <v>81</v>
      </c>
      <c r="J55" s="659">
        <v>320</v>
      </c>
      <c r="K55" s="659">
        <v>171</v>
      </c>
      <c r="L55" s="659">
        <v>362</v>
      </c>
      <c r="M55" s="659">
        <v>76</v>
      </c>
      <c r="N55" s="659">
        <v>199</v>
      </c>
      <c r="O55" s="659">
        <v>14</v>
      </c>
      <c r="P55" s="659">
        <v>114</v>
      </c>
      <c r="Q55" s="659">
        <v>0</v>
      </c>
      <c r="R55" s="659">
        <v>0</v>
      </c>
      <c r="S55" s="659">
        <v>0</v>
      </c>
      <c r="T55" s="659">
        <v>0</v>
      </c>
      <c r="U55" s="659">
        <f t="shared" si="7"/>
        <v>400</v>
      </c>
      <c r="V55" s="661">
        <f t="shared" si="7"/>
        <v>1210</v>
      </c>
      <c r="X55" s="361"/>
      <c r="Y55" s="505"/>
      <c r="Z55" s="506"/>
      <c r="AA55" s="506"/>
      <c r="AB55" s="506"/>
      <c r="AC55" s="506"/>
      <c r="AD55" s="506"/>
      <c r="AE55" s="506"/>
      <c r="AF55" s="506"/>
      <c r="AG55" s="506"/>
      <c r="AH55" s="506"/>
      <c r="AI55" s="506"/>
      <c r="AJ55" s="506"/>
      <c r="AK55" s="506"/>
      <c r="AL55" s="506"/>
      <c r="AM55" s="506"/>
      <c r="AN55" s="506"/>
      <c r="AO55" s="506"/>
      <c r="AP55" s="506"/>
      <c r="AQ55" s="506"/>
      <c r="AR55" s="486"/>
      <c r="AS55" s="505"/>
      <c r="AT55" s="486"/>
      <c r="AU55" s="486"/>
      <c r="AV55" s="486"/>
      <c r="AW55" s="486"/>
      <c r="AX55" s="486"/>
      <c r="AY55" s="486"/>
      <c r="AZ55" s="486"/>
      <c r="BA55" s="486"/>
      <c r="BB55" s="486"/>
      <c r="BC55" s="486"/>
      <c r="BD55" s="486"/>
      <c r="BE55" s="486"/>
      <c r="BF55" s="486"/>
      <c r="BG55" s="486"/>
      <c r="BH55" s="486"/>
      <c r="BI55" s="486"/>
      <c r="BJ55" s="486"/>
      <c r="BK55" s="486"/>
      <c r="BL55" s="486"/>
      <c r="BM55" s="486"/>
      <c r="BN55" s="486"/>
    </row>
    <row r="56" spans="1:66" s="323" customFormat="1" ht="24" customHeight="1" x14ac:dyDescent="0.35">
      <c r="A56" s="239" t="s">
        <v>94</v>
      </c>
      <c r="B56" s="392"/>
      <c r="C56" s="617">
        <f>SUM(C57:C61)</f>
        <v>62</v>
      </c>
      <c r="D56" s="617">
        <f t="shared" ref="D56:T56" si="13">SUM(D57:D61)</f>
        <v>149</v>
      </c>
      <c r="E56" s="617">
        <f t="shared" si="13"/>
        <v>100</v>
      </c>
      <c r="F56" s="617">
        <f t="shared" si="13"/>
        <v>372</v>
      </c>
      <c r="G56" s="617">
        <f t="shared" si="13"/>
        <v>359</v>
      </c>
      <c r="H56" s="617">
        <f t="shared" si="13"/>
        <v>1087</v>
      </c>
      <c r="I56" s="617">
        <f t="shared" si="13"/>
        <v>662</v>
      </c>
      <c r="J56" s="617">
        <f t="shared" si="13"/>
        <v>1803</v>
      </c>
      <c r="K56" s="617">
        <f t="shared" si="13"/>
        <v>702</v>
      </c>
      <c r="L56" s="617">
        <f t="shared" si="13"/>
        <v>1920</v>
      </c>
      <c r="M56" s="617">
        <f t="shared" si="13"/>
        <v>857</v>
      </c>
      <c r="N56" s="617">
        <f t="shared" si="13"/>
        <v>1641</v>
      </c>
      <c r="O56" s="617">
        <f t="shared" si="13"/>
        <v>193</v>
      </c>
      <c r="P56" s="617">
        <f t="shared" si="13"/>
        <v>539</v>
      </c>
      <c r="Q56" s="617">
        <f t="shared" si="13"/>
        <v>227</v>
      </c>
      <c r="R56" s="617">
        <f t="shared" si="13"/>
        <v>1417</v>
      </c>
      <c r="S56" s="617">
        <f t="shared" si="13"/>
        <v>97</v>
      </c>
      <c r="T56" s="617">
        <f t="shared" si="13"/>
        <v>20</v>
      </c>
      <c r="U56" s="617">
        <f t="shared" si="7"/>
        <v>3259</v>
      </c>
      <c r="V56" s="664">
        <f t="shared" si="7"/>
        <v>8948</v>
      </c>
      <c r="X56" s="367"/>
      <c r="Y56" s="505"/>
      <c r="Z56" s="506"/>
      <c r="AA56" s="506"/>
      <c r="AB56" s="506"/>
      <c r="AC56" s="506"/>
      <c r="AD56" s="506"/>
      <c r="AE56" s="506"/>
      <c r="AF56" s="506"/>
      <c r="AG56" s="506"/>
      <c r="AH56" s="506"/>
      <c r="AI56" s="506"/>
      <c r="AJ56" s="506"/>
      <c r="AK56" s="506"/>
      <c r="AL56" s="506"/>
      <c r="AM56" s="506"/>
      <c r="AN56" s="506"/>
      <c r="AO56" s="506"/>
      <c r="AP56" s="506"/>
      <c r="AQ56" s="506"/>
      <c r="AR56" s="486"/>
      <c r="AS56" s="505"/>
      <c r="AT56" s="486"/>
      <c r="AU56" s="486"/>
      <c r="AV56" s="486"/>
      <c r="AW56" s="486"/>
      <c r="AX56" s="486"/>
      <c r="AY56" s="486"/>
      <c r="AZ56" s="486"/>
      <c r="BA56" s="486"/>
      <c r="BB56" s="486"/>
      <c r="BC56" s="486"/>
      <c r="BD56" s="486"/>
      <c r="BE56" s="486"/>
      <c r="BF56" s="486"/>
      <c r="BG56" s="486"/>
      <c r="BH56" s="486"/>
      <c r="BI56" s="486"/>
      <c r="BJ56" s="486"/>
      <c r="BK56" s="486"/>
      <c r="BL56" s="478"/>
      <c r="BM56" s="478"/>
      <c r="BN56" s="478"/>
    </row>
    <row r="57" spans="1:66" s="2" customFormat="1" ht="18" customHeight="1" x14ac:dyDescent="0.35">
      <c r="A57" s="390"/>
      <c r="B57" s="361" t="s">
        <v>95</v>
      </c>
      <c r="C57" s="659">
        <v>22</v>
      </c>
      <c r="D57" s="659">
        <v>45</v>
      </c>
      <c r="E57" s="659">
        <v>30</v>
      </c>
      <c r="F57" s="659">
        <v>80</v>
      </c>
      <c r="G57" s="659">
        <v>85</v>
      </c>
      <c r="H57" s="659">
        <v>249</v>
      </c>
      <c r="I57" s="659">
        <v>160</v>
      </c>
      <c r="J57" s="659">
        <v>415</v>
      </c>
      <c r="K57" s="659">
        <v>114</v>
      </c>
      <c r="L57" s="659">
        <v>234</v>
      </c>
      <c r="M57" s="659">
        <v>257</v>
      </c>
      <c r="N57" s="659">
        <v>399</v>
      </c>
      <c r="O57" s="659">
        <v>67</v>
      </c>
      <c r="P57" s="659">
        <v>135</v>
      </c>
      <c r="Q57" s="659">
        <v>81</v>
      </c>
      <c r="R57" s="659">
        <v>475</v>
      </c>
      <c r="S57" s="659">
        <v>0</v>
      </c>
      <c r="T57" s="659">
        <v>0</v>
      </c>
      <c r="U57" s="659">
        <f t="shared" si="7"/>
        <v>816</v>
      </c>
      <c r="V57" s="661">
        <f t="shared" si="7"/>
        <v>2032</v>
      </c>
      <c r="X57" s="361"/>
      <c r="Y57" s="505"/>
      <c r="Z57" s="506"/>
      <c r="AA57" s="506"/>
      <c r="AB57" s="506"/>
      <c r="AC57" s="506"/>
      <c r="AD57" s="506"/>
      <c r="AE57" s="506"/>
      <c r="AF57" s="506"/>
      <c r="AG57" s="506"/>
      <c r="AH57" s="506"/>
      <c r="AI57" s="506"/>
      <c r="AJ57" s="506"/>
      <c r="AK57" s="506"/>
      <c r="AL57" s="506"/>
      <c r="AM57" s="506"/>
      <c r="AN57" s="506"/>
      <c r="AO57" s="506"/>
      <c r="AP57" s="506"/>
      <c r="AQ57" s="506"/>
      <c r="AR57" s="486"/>
      <c r="AS57" s="505"/>
      <c r="AT57" s="486"/>
      <c r="AU57" s="486"/>
      <c r="AV57" s="486"/>
      <c r="AW57" s="486"/>
      <c r="AX57" s="486"/>
      <c r="AY57" s="486"/>
      <c r="AZ57" s="486"/>
      <c r="BA57" s="486"/>
      <c r="BB57" s="486"/>
      <c r="BC57" s="486"/>
      <c r="BD57" s="486"/>
      <c r="BE57" s="486"/>
      <c r="BF57" s="486"/>
      <c r="BG57" s="486"/>
      <c r="BH57" s="486"/>
      <c r="BI57" s="486"/>
      <c r="BJ57" s="486"/>
      <c r="BK57" s="486"/>
      <c r="BL57" s="486"/>
      <c r="BM57" s="486"/>
      <c r="BN57" s="486"/>
    </row>
    <row r="58" spans="1:66" s="2" customFormat="1" ht="18" customHeight="1" x14ac:dyDescent="0.35">
      <c r="A58" s="390"/>
      <c r="B58" s="361" t="s">
        <v>96</v>
      </c>
      <c r="C58" s="659">
        <v>10</v>
      </c>
      <c r="D58" s="659">
        <v>24</v>
      </c>
      <c r="E58" s="659">
        <v>11</v>
      </c>
      <c r="F58" s="659">
        <v>75</v>
      </c>
      <c r="G58" s="659">
        <v>62</v>
      </c>
      <c r="H58" s="659">
        <v>125</v>
      </c>
      <c r="I58" s="659">
        <v>77</v>
      </c>
      <c r="J58" s="659">
        <v>232</v>
      </c>
      <c r="K58" s="659">
        <v>172</v>
      </c>
      <c r="L58" s="659">
        <v>550</v>
      </c>
      <c r="M58" s="659">
        <v>48</v>
      </c>
      <c r="N58" s="659">
        <v>123</v>
      </c>
      <c r="O58" s="659">
        <v>23</v>
      </c>
      <c r="P58" s="659">
        <v>152</v>
      </c>
      <c r="Q58" s="659">
        <v>0</v>
      </c>
      <c r="R58" s="659">
        <v>0</v>
      </c>
      <c r="S58" s="659">
        <v>0</v>
      </c>
      <c r="T58" s="659">
        <v>0</v>
      </c>
      <c r="U58" s="659">
        <f t="shared" si="7"/>
        <v>403</v>
      </c>
      <c r="V58" s="661">
        <f t="shared" si="7"/>
        <v>1281</v>
      </c>
      <c r="X58" s="361"/>
      <c r="Y58" s="505"/>
      <c r="Z58" s="506"/>
      <c r="AA58" s="506"/>
      <c r="AB58" s="506"/>
      <c r="AC58" s="506"/>
      <c r="AD58" s="506"/>
      <c r="AE58" s="506"/>
      <c r="AF58" s="506"/>
      <c r="AG58" s="506"/>
      <c r="AH58" s="506"/>
      <c r="AI58" s="506"/>
      <c r="AJ58" s="506"/>
      <c r="AK58" s="506"/>
      <c r="AL58" s="506"/>
      <c r="AM58" s="506"/>
      <c r="AN58" s="506"/>
      <c r="AO58" s="506"/>
      <c r="AP58" s="506"/>
      <c r="AQ58" s="506"/>
      <c r="AR58" s="486"/>
      <c r="AS58" s="505"/>
      <c r="AT58" s="486"/>
      <c r="AU58" s="486"/>
      <c r="AV58" s="486"/>
      <c r="AW58" s="486"/>
      <c r="AX58" s="486"/>
      <c r="AY58" s="486"/>
      <c r="AZ58" s="486"/>
      <c r="BA58" s="486"/>
      <c r="BB58" s="486"/>
      <c r="BC58" s="486"/>
      <c r="BD58" s="486"/>
      <c r="BE58" s="486"/>
      <c r="BF58" s="486"/>
      <c r="BG58" s="486"/>
      <c r="BH58" s="486"/>
      <c r="BI58" s="486"/>
      <c r="BJ58" s="486"/>
      <c r="BK58" s="486"/>
      <c r="BL58" s="486"/>
      <c r="BM58" s="486"/>
      <c r="BN58" s="486"/>
    </row>
    <row r="59" spans="1:66" s="2" customFormat="1" ht="18" customHeight="1" x14ac:dyDescent="0.35">
      <c r="A59" s="390"/>
      <c r="B59" s="361" t="s">
        <v>97</v>
      </c>
      <c r="C59" s="659">
        <v>11</v>
      </c>
      <c r="D59" s="659">
        <v>32</v>
      </c>
      <c r="E59" s="659">
        <v>23</v>
      </c>
      <c r="F59" s="659">
        <v>107</v>
      </c>
      <c r="G59" s="659">
        <v>68</v>
      </c>
      <c r="H59" s="659">
        <v>222</v>
      </c>
      <c r="I59" s="659">
        <v>162</v>
      </c>
      <c r="J59" s="659">
        <v>402</v>
      </c>
      <c r="K59" s="659">
        <v>107</v>
      </c>
      <c r="L59" s="659">
        <v>343</v>
      </c>
      <c r="M59" s="659">
        <v>138</v>
      </c>
      <c r="N59" s="659">
        <v>491</v>
      </c>
      <c r="O59" s="659">
        <v>2</v>
      </c>
      <c r="P59" s="659">
        <v>7</v>
      </c>
      <c r="Q59" s="659">
        <v>47</v>
      </c>
      <c r="R59" s="659">
        <v>387</v>
      </c>
      <c r="S59" s="659">
        <v>97</v>
      </c>
      <c r="T59" s="659">
        <v>20</v>
      </c>
      <c r="U59" s="659">
        <f t="shared" si="7"/>
        <v>655</v>
      </c>
      <c r="V59" s="661">
        <f t="shared" si="7"/>
        <v>2011</v>
      </c>
      <c r="X59" s="361"/>
      <c r="Y59" s="505"/>
      <c r="Z59" s="506"/>
      <c r="AA59" s="506"/>
      <c r="AB59" s="506"/>
      <c r="AC59" s="506"/>
      <c r="AD59" s="506"/>
      <c r="AE59" s="506"/>
      <c r="AF59" s="506"/>
      <c r="AG59" s="506"/>
      <c r="AH59" s="506"/>
      <c r="AI59" s="506"/>
      <c r="AJ59" s="506"/>
      <c r="AK59" s="506"/>
      <c r="AL59" s="506"/>
      <c r="AM59" s="506"/>
      <c r="AN59" s="506"/>
      <c r="AO59" s="506"/>
      <c r="AP59" s="506"/>
      <c r="AQ59" s="506"/>
      <c r="AR59" s="486"/>
      <c r="AS59" s="505"/>
      <c r="AT59" s="486"/>
      <c r="AU59" s="486"/>
      <c r="AV59" s="486"/>
      <c r="AW59" s="486"/>
      <c r="AX59" s="486"/>
      <c r="AY59" s="486"/>
      <c r="AZ59" s="486"/>
      <c r="BA59" s="486"/>
      <c r="BB59" s="486"/>
      <c r="BC59" s="486"/>
      <c r="BD59" s="486"/>
      <c r="BE59" s="486"/>
      <c r="BF59" s="486"/>
      <c r="BG59" s="486"/>
      <c r="BH59" s="486"/>
      <c r="BI59" s="486"/>
      <c r="BJ59" s="486"/>
      <c r="BK59" s="486"/>
      <c r="BL59" s="486"/>
      <c r="BM59" s="486"/>
      <c r="BN59" s="486"/>
    </row>
    <row r="60" spans="1:66" s="323" customFormat="1" ht="18" customHeight="1" x14ac:dyDescent="0.35">
      <c r="A60" s="393"/>
      <c r="B60" s="361" t="s">
        <v>98</v>
      </c>
      <c r="C60" s="659">
        <v>14</v>
      </c>
      <c r="D60" s="659">
        <v>25</v>
      </c>
      <c r="E60" s="659">
        <v>18</v>
      </c>
      <c r="F60" s="659">
        <v>45</v>
      </c>
      <c r="G60" s="659">
        <v>107</v>
      </c>
      <c r="H60" s="659">
        <v>340</v>
      </c>
      <c r="I60" s="659">
        <v>145</v>
      </c>
      <c r="J60" s="659">
        <v>422</v>
      </c>
      <c r="K60" s="659">
        <v>167</v>
      </c>
      <c r="L60" s="659">
        <v>478</v>
      </c>
      <c r="M60" s="659">
        <v>346</v>
      </c>
      <c r="N60" s="659">
        <v>403</v>
      </c>
      <c r="O60" s="659">
        <v>85</v>
      </c>
      <c r="P60" s="659">
        <v>210</v>
      </c>
      <c r="Q60" s="659">
        <v>99</v>
      </c>
      <c r="R60" s="659">
        <v>555</v>
      </c>
      <c r="S60" s="659">
        <v>0</v>
      </c>
      <c r="T60" s="659">
        <v>0</v>
      </c>
      <c r="U60" s="659">
        <f t="shared" si="7"/>
        <v>981</v>
      </c>
      <c r="V60" s="661">
        <f t="shared" si="7"/>
        <v>2478</v>
      </c>
      <c r="X60" s="361"/>
      <c r="Y60" s="505"/>
      <c r="Z60" s="506"/>
      <c r="AA60" s="506"/>
      <c r="AB60" s="506"/>
      <c r="AC60" s="506"/>
      <c r="AD60" s="506"/>
      <c r="AE60" s="506"/>
      <c r="AF60" s="506"/>
      <c r="AG60" s="506"/>
      <c r="AH60" s="506"/>
      <c r="AI60" s="506"/>
      <c r="AJ60" s="506"/>
      <c r="AK60" s="506"/>
      <c r="AL60" s="506"/>
      <c r="AM60" s="506"/>
      <c r="AN60" s="506"/>
      <c r="AO60" s="506"/>
      <c r="AP60" s="506"/>
      <c r="AQ60" s="506"/>
      <c r="AR60" s="478"/>
      <c r="AS60" s="505"/>
      <c r="AT60" s="486"/>
      <c r="AU60" s="486"/>
      <c r="AV60" s="486"/>
      <c r="AW60" s="486"/>
      <c r="AX60" s="486"/>
      <c r="AY60" s="486"/>
      <c r="AZ60" s="486"/>
      <c r="BA60" s="486"/>
      <c r="BB60" s="486"/>
      <c r="BC60" s="486"/>
      <c r="BD60" s="486"/>
      <c r="BE60" s="486"/>
      <c r="BF60" s="486"/>
      <c r="BG60" s="486"/>
      <c r="BH60" s="486"/>
      <c r="BI60" s="486"/>
      <c r="BJ60" s="486"/>
      <c r="BK60" s="486"/>
      <c r="BL60" s="478"/>
      <c r="BM60" s="478"/>
      <c r="BN60" s="478"/>
    </row>
    <row r="61" spans="1:66" s="2" customFormat="1" ht="18" customHeight="1" x14ac:dyDescent="0.35">
      <c r="A61" s="390"/>
      <c r="B61" s="361" t="s">
        <v>99</v>
      </c>
      <c r="C61" s="659">
        <v>5</v>
      </c>
      <c r="D61" s="659">
        <v>23</v>
      </c>
      <c r="E61" s="659">
        <v>18</v>
      </c>
      <c r="F61" s="659">
        <v>65</v>
      </c>
      <c r="G61" s="659">
        <v>37</v>
      </c>
      <c r="H61" s="659">
        <v>151</v>
      </c>
      <c r="I61" s="659">
        <v>118</v>
      </c>
      <c r="J61" s="659">
        <v>332</v>
      </c>
      <c r="K61" s="659">
        <v>142</v>
      </c>
      <c r="L61" s="659">
        <v>315</v>
      </c>
      <c r="M61" s="659">
        <v>68</v>
      </c>
      <c r="N61" s="659">
        <v>225</v>
      </c>
      <c r="O61" s="659">
        <v>16</v>
      </c>
      <c r="P61" s="659">
        <v>35</v>
      </c>
      <c r="Q61" s="659">
        <v>0</v>
      </c>
      <c r="R61" s="659">
        <v>0</v>
      </c>
      <c r="S61" s="659">
        <v>0</v>
      </c>
      <c r="T61" s="659">
        <v>0</v>
      </c>
      <c r="U61" s="659">
        <f t="shared" si="7"/>
        <v>404</v>
      </c>
      <c r="V61" s="661">
        <f t="shared" si="7"/>
        <v>1146</v>
      </c>
      <c r="X61" s="361"/>
      <c r="Y61" s="505"/>
      <c r="Z61" s="506"/>
      <c r="AA61" s="506"/>
      <c r="AB61" s="506"/>
      <c r="AC61" s="506"/>
      <c r="AD61" s="506"/>
      <c r="AE61" s="506"/>
      <c r="AF61" s="506"/>
      <c r="AG61" s="506"/>
      <c r="AH61" s="506"/>
      <c r="AI61" s="506"/>
      <c r="AJ61" s="506"/>
      <c r="AK61" s="506"/>
      <c r="AL61" s="506"/>
      <c r="AM61" s="506"/>
      <c r="AN61" s="506"/>
      <c r="AO61" s="506"/>
      <c r="AP61" s="506"/>
      <c r="AQ61" s="506"/>
      <c r="AR61" s="486"/>
      <c r="AS61" s="505"/>
      <c r="AT61" s="486"/>
      <c r="AU61" s="486"/>
      <c r="AV61" s="486"/>
      <c r="AW61" s="486"/>
      <c r="AX61" s="486"/>
      <c r="AY61" s="486"/>
      <c r="AZ61" s="486"/>
      <c r="BA61" s="486"/>
      <c r="BB61" s="486"/>
      <c r="BC61" s="486"/>
      <c r="BD61" s="486"/>
      <c r="BE61" s="486"/>
      <c r="BF61" s="486"/>
      <c r="BG61" s="486"/>
      <c r="BH61" s="486"/>
      <c r="BI61" s="486"/>
      <c r="BJ61" s="486"/>
      <c r="BK61" s="486"/>
      <c r="BL61" s="486"/>
      <c r="BM61" s="486"/>
      <c r="BN61" s="486"/>
    </row>
    <row r="62" spans="1:66" s="2" customFormat="1" ht="24" customHeight="1" x14ac:dyDescent="0.35">
      <c r="A62" s="239" t="s">
        <v>100</v>
      </c>
      <c r="B62" s="391"/>
      <c r="C62" s="617">
        <f>SUM(C63:C65)</f>
        <v>128</v>
      </c>
      <c r="D62" s="617">
        <f t="shared" ref="D62:T62" si="14">SUM(D63:D65)</f>
        <v>276</v>
      </c>
      <c r="E62" s="617">
        <f t="shared" si="14"/>
        <v>137</v>
      </c>
      <c r="F62" s="617">
        <f t="shared" si="14"/>
        <v>537</v>
      </c>
      <c r="G62" s="617">
        <f t="shared" si="14"/>
        <v>338</v>
      </c>
      <c r="H62" s="617">
        <f t="shared" si="14"/>
        <v>1054</v>
      </c>
      <c r="I62" s="617">
        <f t="shared" si="14"/>
        <v>1136</v>
      </c>
      <c r="J62" s="617">
        <f t="shared" si="14"/>
        <v>2682</v>
      </c>
      <c r="K62" s="617">
        <f t="shared" si="14"/>
        <v>1548</v>
      </c>
      <c r="L62" s="617">
        <f t="shared" si="14"/>
        <v>2338</v>
      </c>
      <c r="M62" s="617">
        <f t="shared" si="14"/>
        <v>1755</v>
      </c>
      <c r="N62" s="617">
        <f t="shared" si="14"/>
        <v>2432</v>
      </c>
      <c r="O62" s="617">
        <f t="shared" si="14"/>
        <v>1005</v>
      </c>
      <c r="P62" s="617">
        <f t="shared" si="14"/>
        <v>1263</v>
      </c>
      <c r="Q62" s="617">
        <f t="shared" si="14"/>
        <v>642</v>
      </c>
      <c r="R62" s="617">
        <f t="shared" si="14"/>
        <v>1537</v>
      </c>
      <c r="S62" s="617">
        <f t="shared" si="14"/>
        <v>827</v>
      </c>
      <c r="T62" s="617">
        <f t="shared" si="14"/>
        <v>1873</v>
      </c>
      <c r="U62" s="617">
        <f t="shared" si="7"/>
        <v>7516</v>
      </c>
      <c r="V62" s="664">
        <f t="shared" si="7"/>
        <v>13992</v>
      </c>
      <c r="X62" s="367"/>
      <c r="Y62" s="505"/>
      <c r="Z62" s="506"/>
      <c r="AA62" s="506"/>
      <c r="AB62" s="506"/>
      <c r="AC62" s="506"/>
      <c r="AD62" s="506"/>
      <c r="AE62" s="506"/>
      <c r="AF62" s="506"/>
      <c r="AG62" s="506"/>
      <c r="AH62" s="506"/>
      <c r="AI62" s="506"/>
      <c r="AJ62" s="506"/>
      <c r="AK62" s="506"/>
      <c r="AL62" s="506"/>
      <c r="AM62" s="506"/>
      <c r="AN62" s="506"/>
      <c r="AO62" s="506"/>
      <c r="AP62" s="506"/>
      <c r="AQ62" s="506"/>
      <c r="AR62" s="486"/>
      <c r="AS62" s="505"/>
      <c r="AT62" s="486"/>
      <c r="AU62" s="486"/>
      <c r="AV62" s="486"/>
      <c r="AW62" s="486"/>
      <c r="AX62" s="486"/>
      <c r="AY62" s="486"/>
      <c r="AZ62" s="486"/>
      <c r="BA62" s="486"/>
      <c r="BB62" s="486"/>
      <c r="BC62" s="486"/>
      <c r="BD62" s="486"/>
      <c r="BE62" s="486"/>
      <c r="BF62" s="486"/>
      <c r="BG62" s="486"/>
      <c r="BH62" s="486"/>
      <c r="BI62" s="486"/>
      <c r="BJ62" s="486"/>
      <c r="BK62" s="486"/>
      <c r="BL62" s="486"/>
      <c r="BM62" s="486"/>
      <c r="BN62" s="486"/>
    </row>
    <row r="63" spans="1:66" s="2" customFormat="1" ht="18" customHeight="1" x14ac:dyDescent="0.35">
      <c r="A63" s="390"/>
      <c r="B63" s="361" t="s">
        <v>101</v>
      </c>
      <c r="C63" s="659">
        <v>11</v>
      </c>
      <c r="D63" s="659">
        <v>50</v>
      </c>
      <c r="E63" s="659">
        <v>38</v>
      </c>
      <c r="F63" s="659">
        <v>134</v>
      </c>
      <c r="G63" s="659">
        <v>53</v>
      </c>
      <c r="H63" s="659">
        <v>258</v>
      </c>
      <c r="I63" s="659">
        <v>182</v>
      </c>
      <c r="J63" s="659">
        <v>543</v>
      </c>
      <c r="K63" s="659">
        <v>221</v>
      </c>
      <c r="L63" s="659">
        <v>467</v>
      </c>
      <c r="M63" s="659">
        <v>363</v>
      </c>
      <c r="N63" s="659">
        <v>360</v>
      </c>
      <c r="O63" s="659">
        <v>0</v>
      </c>
      <c r="P63" s="659">
        <v>0</v>
      </c>
      <c r="Q63" s="659">
        <v>0</v>
      </c>
      <c r="R63" s="659">
        <v>0</v>
      </c>
      <c r="S63" s="659">
        <v>0</v>
      </c>
      <c r="T63" s="659">
        <v>0</v>
      </c>
      <c r="U63" s="659">
        <f t="shared" si="7"/>
        <v>868</v>
      </c>
      <c r="V63" s="661">
        <f t="shared" si="7"/>
        <v>1812</v>
      </c>
      <c r="X63" s="361"/>
      <c r="Y63" s="505"/>
      <c r="Z63" s="506"/>
      <c r="AA63" s="506"/>
      <c r="AB63" s="506"/>
      <c r="AC63" s="506"/>
      <c r="AD63" s="506"/>
      <c r="AE63" s="506"/>
      <c r="AF63" s="506"/>
      <c r="AG63" s="506"/>
      <c r="AH63" s="506"/>
      <c r="AI63" s="506"/>
      <c r="AJ63" s="506"/>
      <c r="AK63" s="506"/>
      <c r="AL63" s="506"/>
      <c r="AM63" s="506"/>
      <c r="AN63" s="506"/>
      <c r="AO63" s="506"/>
      <c r="AP63" s="506"/>
      <c r="AQ63" s="506"/>
      <c r="AR63" s="486"/>
      <c r="AS63" s="505"/>
      <c r="AT63" s="486"/>
      <c r="AU63" s="486"/>
      <c r="AV63" s="486"/>
      <c r="AW63" s="486"/>
      <c r="AX63" s="486"/>
      <c r="AY63" s="486"/>
      <c r="AZ63" s="486"/>
      <c r="BA63" s="486"/>
      <c r="BB63" s="486"/>
      <c r="BC63" s="486"/>
      <c r="BD63" s="486"/>
      <c r="BE63" s="486"/>
      <c r="BF63" s="486"/>
      <c r="BG63" s="486"/>
      <c r="BH63" s="486"/>
      <c r="BI63" s="486"/>
      <c r="BJ63" s="486"/>
      <c r="BK63" s="486"/>
      <c r="BL63" s="486"/>
      <c r="BM63" s="486"/>
      <c r="BN63" s="486"/>
    </row>
    <row r="64" spans="1:66" s="2" customFormat="1" ht="18" customHeight="1" x14ac:dyDescent="0.35">
      <c r="A64" s="390"/>
      <c r="B64" s="361" t="s">
        <v>100</v>
      </c>
      <c r="C64" s="659">
        <v>111</v>
      </c>
      <c r="D64" s="659">
        <v>202</v>
      </c>
      <c r="E64" s="659">
        <v>92</v>
      </c>
      <c r="F64" s="659">
        <v>363</v>
      </c>
      <c r="G64" s="659">
        <v>265</v>
      </c>
      <c r="H64" s="659">
        <v>661</v>
      </c>
      <c r="I64" s="659">
        <v>880</v>
      </c>
      <c r="J64" s="659">
        <v>1929</v>
      </c>
      <c r="K64" s="659">
        <v>1170</v>
      </c>
      <c r="L64" s="659">
        <v>1585</v>
      </c>
      <c r="M64" s="659">
        <v>1225</v>
      </c>
      <c r="N64" s="659">
        <v>1690</v>
      </c>
      <c r="O64" s="659">
        <v>1005</v>
      </c>
      <c r="P64" s="659">
        <v>1263</v>
      </c>
      <c r="Q64" s="659">
        <v>642</v>
      </c>
      <c r="R64" s="659">
        <v>1537</v>
      </c>
      <c r="S64" s="659">
        <v>812</v>
      </c>
      <c r="T64" s="659">
        <v>1867</v>
      </c>
      <c r="U64" s="659">
        <f t="shared" si="7"/>
        <v>6202</v>
      </c>
      <c r="V64" s="661">
        <f t="shared" si="7"/>
        <v>11097</v>
      </c>
      <c r="X64" s="361"/>
      <c r="Y64" s="505"/>
      <c r="Z64" s="506"/>
      <c r="AA64" s="506"/>
      <c r="AB64" s="506"/>
      <c r="AC64" s="506"/>
      <c r="AD64" s="506"/>
      <c r="AE64" s="506"/>
      <c r="AF64" s="506"/>
      <c r="AG64" s="506"/>
      <c r="AH64" s="506"/>
      <c r="AI64" s="506"/>
      <c r="AJ64" s="506"/>
      <c r="AK64" s="506"/>
      <c r="AL64" s="506"/>
      <c r="AM64" s="506"/>
      <c r="AN64" s="506"/>
      <c r="AO64" s="506"/>
      <c r="AP64" s="506"/>
      <c r="AQ64" s="506"/>
      <c r="AR64" s="486"/>
      <c r="AS64" s="505"/>
      <c r="AT64" s="486"/>
      <c r="AU64" s="486"/>
      <c r="AV64" s="486"/>
      <c r="AW64" s="486"/>
      <c r="AX64" s="486"/>
      <c r="AY64" s="486"/>
      <c r="AZ64" s="486"/>
      <c r="BA64" s="486"/>
      <c r="BB64" s="486"/>
      <c r="BC64" s="486"/>
      <c r="BD64" s="486"/>
      <c r="BE64" s="486"/>
      <c r="BF64" s="486"/>
      <c r="BG64" s="486"/>
      <c r="BH64" s="486"/>
      <c r="BI64" s="486"/>
      <c r="BJ64" s="486"/>
      <c r="BK64" s="486"/>
      <c r="BL64" s="486"/>
      <c r="BM64" s="486"/>
      <c r="BN64" s="486"/>
    </row>
    <row r="65" spans="1:66" s="2" customFormat="1" ht="18" customHeight="1" x14ac:dyDescent="0.35">
      <c r="A65" s="390"/>
      <c r="B65" s="361" t="s">
        <v>102</v>
      </c>
      <c r="C65" s="659">
        <v>6</v>
      </c>
      <c r="D65" s="659">
        <v>24</v>
      </c>
      <c r="E65" s="659">
        <v>7</v>
      </c>
      <c r="F65" s="659">
        <v>40</v>
      </c>
      <c r="G65" s="659">
        <v>20</v>
      </c>
      <c r="H65" s="659">
        <v>135</v>
      </c>
      <c r="I65" s="659">
        <v>74</v>
      </c>
      <c r="J65" s="659">
        <v>210</v>
      </c>
      <c r="K65" s="659">
        <v>157</v>
      </c>
      <c r="L65" s="659">
        <v>286</v>
      </c>
      <c r="M65" s="659">
        <v>167</v>
      </c>
      <c r="N65" s="659">
        <v>382</v>
      </c>
      <c r="O65" s="659">
        <v>0</v>
      </c>
      <c r="P65" s="659">
        <v>0</v>
      </c>
      <c r="Q65" s="659">
        <v>0</v>
      </c>
      <c r="R65" s="659">
        <v>0</v>
      </c>
      <c r="S65" s="659">
        <v>15</v>
      </c>
      <c r="T65" s="659">
        <v>6</v>
      </c>
      <c r="U65" s="659">
        <f t="shared" si="7"/>
        <v>446</v>
      </c>
      <c r="V65" s="661">
        <f t="shared" si="7"/>
        <v>1083</v>
      </c>
      <c r="X65" s="361"/>
      <c r="Y65" s="505"/>
      <c r="Z65" s="506"/>
      <c r="AA65" s="506"/>
      <c r="AB65" s="506"/>
      <c r="AC65" s="506"/>
      <c r="AD65" s="506"/>
      <c r="AE65" s="506"/>
      <c r="AF65" s="506"/>
      <c r="AG65" s="506"/>
      <c r="AH65" s="506"/>
      <c r="AI65" s="506"/>
      <c r="AJ65" s="506"/>
      <c r="AK65" s="506"/>
      <c r="AL65" s="506"/>
      <c r="AM65" s="506"/>
      <c r="AN65" s="506"/>
      <c r="AO65" s="506"/>
      <c r="AP65" s="506"/>
      <c r="AQ65" s="506"/>
      <c r="AR65" s="486"/>
      <c r="AS65" s="505"/>
      <c r="AT65" s="486"/>
      <c r="AU65" s="486"/>
      <c r="AV65" s="486"/>
      <c r="AW65" s="486"/>
      <c r="AX65" s="486"/>
      <c r="AY65" s="486"/>
      <c r="AZ65" s="486"/>
      <c r="BA65" s="486"/>
      <c r="BB65" s="486"/>
      <c r="BC65" s="486"/>
      <c r="BD65" s="486"/>
      <c r="BE65" s="486"/>
      <c r="BF65" s="486"/>
      <c r="BG65" s="486"/>
      <c r="BH65" s="486"/>
      <c r="BI65" s="486"/>
      <c r="BJ65" s="486"/>
      <c r="BK65" s="486"/>
      <c r="BL65" s="486"/>
      <c r="BM65" s="486"/>
      <c r="BN65" s="486"/>
    </row>
    <row r="66" spans="1:66" s="2" customFormat="1" ht="42" customHeight="1" x14ac:dyDescent="0.35">
      <c r="A66" s="743" t="s">
        <v>280</v>
      </c>
      <c r="B66" s="725"/>
      <c r="C66" s="617">
        <v>0</v>
      </c>
      <c r="D66" s="617">
        <v>0</v>
      </c>
      <c r="E66" s="617">
        <v>0</v>
      </c>
      <c r="F66" s="617">
        <v>0</v>
      </c>
      <c r="G66" s="617">
        <v>11</v>
      </c>
      <c r="H66" s="617">
        <v>4</v>
      </c>
      <c r="I66" s="617">
        <v>0</v>
      </c>
      <c r="J66" s="617">
        <v>0</v>
      </c>
      <c r="K66" s="617">
        <v>0</v>
      </c>
      <c r="L66" s="617">
        <v>0</v>
      </c>
      <c r="M66" s="617">
        <v>0</v>
      </c>
      <c r="N66" s="617">
        <v>0</v>
      </c>
      <c r="O66" s="617">
        <v>0</v>
      </c>
      <c r="P66" s="617">
        <v>0</v>
      </c>
      <c r="Q66" s="617">
        <v>0</v>
      </c>
      <c r="R66" s="617">
        <v>0</v>
      </c>
      <c r="S66" s="617">
        <v>0</v>
      </c>
      <c r="T66" s="617">
        <v>0</v>
      </c>
      <c r="U66" s="617">
        <f t="shared" si="7"/>
        <v>11</v>
      </c>
      <c r="V66" s="664">
        <f t="shared" si="7"/>
        <v>4</v>
      </c>
      <c r="X66" s="361"/>
      <c r="Y66" s="505"/>
      <c r="Z66" s="506"/>
      <c r="AA66" s="506"/>
      <c r="AB66" s="506"/>
      <c r="AC66" s="506"/>
      <c r="AD66" s="506"/>
      <c r="AE66" s="506"/>
      <c r="AF66" s="506"/>
      <c r="AG66" s="506"/>
      <c r="AH66" s="506"/>
      <c r="AI66" s="506"/>
      <c r="AJ66" s="506"/>
      <c r="AK66" s="506"/>
      <c r="AL66" s="506"/>
      <c r="AM66" s="506"/>
      <c r="AN66" s="506"/>
      <c r="AO66" s="506"/>
      <c r="AP66" s="506"/>
      <c r="AQ66" s="506"/>
      <c r="AR66" s="519"/>
      <c r="AS66" s="505"/>
      <c r="AT66" s="519"/>
      <c r="AU66" s="519"/>
      <c r="AV66" s="519"/>
      <c r="AW66" s="519"/>
      <c r="AX66" s="519"/>
      <c r="AY66" s="519"/>
      <c r="AZ66" s="519"/>
      <c r="BA66" s="519"/>
      <c r="BB66" s="519"/>
      <c r="BC66" s="519"/>
      <c r="BD66" s="519"/>
      <c r="BE66" s="519"/>
      <c r="BF66" s="519"/>
      <c r="BG66" s="519"/>
      <c r="BH66" s="519"/>
      <c r="BI66" s="519"/>
      <c r="BJ66" s="519"/>
      <c r="BK66" s="519"/>
      <c r="BL66" s="519"/>
      <c r="BM66" s="519"/>
      <c r="BN66" s="519"/>
    </row>
    <row r="67" spans="1:66" s="2" customFormat="1" ht="42" customHeight="1" x14ac:dyDescent="0.35">
      <c r="A67" s="743" t="s">
        <v>297</v>
      </c>
      <c r="B67" s="725"/>
      <c r="C67" s="617">
        <v>24</v>
      </c>
      <c r="D67" s="617">
        <v>30</v>
      </c>
      <c r="E67" s="617">
        <v>8</v>
      </c>
      <c r="F67" s="617">
        <v>24</v>
      </c>
      <c r="G67" s="617">
        <v>78</v>
      </c>
      <c r="H67" s="617">
        <v>128</v>
      </c>
      <c r="I67" s="617">
        <v>87</v>
      </c>
      <c r="J67" s="617">
        <v>329</v>
      </c>
      <c r="K67" s="617">
        <v>272</v>
      </c>
      <c r="L67" s="617">
        <v>560</v>
      </c>
      <c r="M67" s="617">
        <v>186</v>
      </c>
      <c r="N67" s="617">
        <v>628</v>
      </c>
      <c r="O67" s="617">
        <v>134</v>
      </c>
      <c r="P67" s="617">
        <v>318</v>
      </c>
      <c r="Q67" s="617">
        <v>0</v>
      </c>
      <c r="R67" s="617">
        <v>0</v>
      </c>
      <c r="S67" s="617">
        <v>0</v>
      </c>
      <c r="T67" s="617">
        <v>0</v>
      </c>
      <c r="U67" s="617">
        <f t="shared" si="7"/>
        <v>789</v>
      </c>
      <c r="V67" s="664">
        <f t="shared" si="7"/>
        <v>2017</v>
      </c>
      <c r="X67" s="361"/>
      <c r="Y67" s="505"/>
      <c r="Z67" s="506"/>
      <c r="AA67" s="506"/>
      <c r="AB67" s="506"/>
      <c r="AC67" s="506"/>
      <c r="AD67" s="506"/>
      <c r="AE67" s="506"/>
      <c r="AF67" s="506"/>
      <c r="AG67" s="506"/>
      <c r="AH67" s="506"/>
      <c r="AI67" s="506"/>
      <c r="AJ67" s="506"/>
      <c r="AK67" s="506"/>
      <c r="AL67" s="506"/>
      <c r="AM67" s="506"/>
      <c r="AN67" s="506"/>
      <c r="AO67" s="506"/>
      <c r="AP67" s="506"/>
      <c r="AQ67" s="506"/>
      <c r="AR67" s="522"/>
      <c r="AS67" s="505"/>
      <c r="AT67" s="522"/>
      <c r="AU67" s="522"/>
      <c r="AV67" s="522"/>
      <c r="AW67" s="522"/>
      <c r="AX67" s="522"/>
      <c r="AY67" s="522"/>
      <c r="AZ67" s="522"/>
      <c r="BA67" s="522"/>
      <c r="BB67" s="522"/>
      <c r="BC67" s="522"/>
      <c r="BD67" s="522"/>
      <c r="BE67" s="522"/>
      <c r="BF67" s="522"/>
      <c r="BG67" s="522"/>
      <c r="BH67" s="522"/>
      <c r="BI67" s="522"/>
      <c r="BJ67" s="522"/>
      <c r="BK67" s="522"/>
      <c r="BL67" s="522"/>
      <c r="BM67" s="522"/>
      <c r="BN67" s="522"/>
    </row>
    <row r="68" spans="1:66" s="323" customFormat="1" ht="9" customHeight="1" x14ac:dyDescent="0.35">
      <c r="A68" s="530"/>
      <c r="B68" s="392"/>
      <c r="C68" s="398"/>
      <c r="D68" s="399"/>
      <c r="E68" s="399"/>
      <c r="F68" s="399"/>
      <c r="G68" s="399"/>
      <c r="H68" s="399"/>
      <c r="I68" s="399"/>
      <c r="J68" s="399"/>
      <c r="K68" s="399"/>
      <c r="L68" s="399"/>
      <c r="M68" s="399"/>
      <c r="N68" s="399"/>
      <c r="O68" s="399"/>
      <c r="P68" s="399"/>
      <c r="Q68" s="399"/>
      <c r="R68" s="399"/>
      <c r="S68" s="399"/>
      <c r="T68" s="399"/>
      <c r="U68" s="398"/>
      <c r="V68" s="400"/>
      <c r="X68" s="478"/>
      <c r="Y68" s="478"/>
      <c r="Z68" s="478"/>
      <c r="AA68" s="478"/>
      <c r="AB68" s="478"/>
      <c r="AC68" s="478"/>
      <c r="AD68" s="478"/>
      <c r="AE68" s="478"/>
      <c r="AF68" s="478"/>
      <c r="AG68" s="478"/>
      <c r="AH68" s="478"/>
      <c r="AI68" s="478"/>
      <c r="AJ68" s="478"/>
      <c r="AK68" s="478"/>
      <c r="AL68" s="478"/>
      <c r="AM68" s="478"/>
      <c r="AN68" s="478"/>
      <c r="AO68" s="478"/>
      <c r="AP68" s="478"/>
      <c r="AQ68" s="478"/>
      <c r="AR68" s="478"/>
      <c r="AS68" s="478"/>
      <c r="AT68" s="478"/>
      <c r="AU68" s="478"/>
      <c r="AV68" s="478"/>
      <c r="AW68" s="478"/>
      <c r="AX68" s="478"/>
      <c r="AY68" s="478"/>
      <c r="AZ68" s="478"/>
      <c r="BA68" s="478"/>
      <c r="BB68" s="478"/>
      <c r="BC68" s="478"/>
      <c r="BD68" s="478"/>
      <c r="BE68" s="478"/>
      <c r="BF68" s="478"/>
      <c r="BG68" s="478"/>
      <c r="BH68" s="478"/>
      <c r="BI68" s="478"/>
      <c r="BJ68" s="478"/>
      <c r="BK68" s="478"/>
      <c r="BL68" s="478"/>
      <c r="BM68" s="478"/>
      <c r="BN68" s="478"/>
    </row>
    <row r="69" spans="1:66" s="323" customFormat="1" ht="33" customHeight="1" thickBot="1" x14ac:dyDescent="0.3">
      <c r="A69" s="814" t="s">
        <v>103</v>
      </c>
      <c r="B69" s="815"/>
      <c r="C69" s="401">
        <f>C9+C11+C40</f>
        <v>1815</v>
      </c>
      <c r="D69" s="401">
        <f t="shared" ref="D69:T69" si="15">D9+D11+D40</f>
        <v>4388</v>
      </c>
      <c r="E69" s="401">
        <f t="shared" si="15"/>
        <v>2753</v>
      </c>
      <c r="F69" s="401">
        <f t="shared" si="15"/>
        <v>8206</v>
      </c>
      <c r="G69" s="401">
        <f t="shared" si="15"/>
        <v>5894</v>
      </c>
      <c r="H69" s="401">
        <f t="shared" si="15"/>
        <v>18894</v>
      </c>
      <c r="I69" s="401">
        <f t="shared" si="15"/>
        <v>18660</v>
      </c>
      <c r="J69" s="401">
        <f t="shared" si="15"/>
        <v>55952</v>
      </c>
      <c r="K69" s="401">
        <f t="shared" si="15"/>
        <v>22373</v>
      </c>
      <c r="L69" s="401">
        <f t="shared" si="15"/>
        <v>46420</v>
      </c>
      <c r="M69" s="401">
        <f t="shared" si="15"/>
        <v>27272</v>
      </c>
      <c r="N69" s="401">
        <f t="shared" si="15"/>
        <v>54640</v>
      </c>
      <c r="O69" s="401">
        <f t="shared" si="15"/>
        <v>26257</v>
      </c>
      <c r="P69" s="401">
        <f t="shared" si="15"/>
        <v>37808</v>
      </c>
      <c r="Q69" s="401">
        <f t="shared" si="15"/>
        <v>16038</v>
      </c>
      <c r="R69" s="401">
        <f t="shared" si="15"/>
        <v>25439</v>
      </c>
      <c r="S69" s="401">
        <f t="shared" si="15"/>
        <v>35165</v>
      </c>
      <c r="T69" s="401">
        <f t="shared" si="15"/>
        <v>50165</v>
      </c>
      <c r="U69" s="401">
        <f t="shared" si="7"/>
        <v>156227</v>
      </c>
      <c r="V69" s="402">
        <f t="shared" si="7"/>
        <v>301912</v>
      </c>
      <c r="X69" s="478"/>
      <c r="Y69" s="478"/>
      <c r="Z69" s="478"/>
      <c r="AA69" s="478"/>
      <c r="AB69" s="478"/>
      <c r="AC69" s="478"/>
      <c r="AD69" s="478"/>
      <c r="AE69" s="478"/>
      <c r="AF69" s="478"/>
      <c r="AG69" s="478"/>
      <c r="AH69" s="478"/>
      <c r="AI69" s="478"/>
      <c r="AJ69" s="478"/>
      <c r="AK69" s="478"/>
      <c r="AL69" s="478"/>
      <c r="AM69" s="478"/>
      <c r="AN69" s="478"/>
      <c r="AO69" s="478"/>
      <c r="AP69" s="478"/>
      <c r="AQ69" s="478"/>
      <c r="AR69" s="478"/>
      <c r="AS69" s="478"/>
      <c r="AT69" s="478"/>
      <c r="AU69" s="478"/>
      <c r="AV69" s="478"/>
      <c r="AW69" s="478"/>
      <c r="AX69" s="478"/>
      <c r="AY69" s="478"/>
      <c r="AZ69" s="478"/>
      <c r="BA69" s="478"/>
      <c r="BB69" s="478"/>
      <c r="BC69" s="478"/>
      <c r="BD69" s="478"/>
      <c r="BE69" s="478"/>
      <c r="BF69" s="478"/>
      <c r="BG69" s="478"/>
      <c r="BH69" s="478"/>
      <c r="BI69" s="478"/>
      <c r="BJ69" s="478"/>
      <c r="BK69" s="478"/>
      <c r="BL69" s="478"/>
      <c r="BM69" s="478"/>
      <c r="BN69" s="478"/>
    </row>
    <row r="70" spans="1:66" s="323" customFormat="1" ht="29.4" hidden="1" customHeight="1" x14ac:dyDescent="0.35">
      <c r="A70" s="573" t="s">
        <v>282</v>
      </c>
      <c r="B70" s="403"/>
      <c r="C70" s="404"/>
      <c r="D70" s="404"/>
      <c r="E70" s="404"/>
      <c r="F70" s="404"/>
      <c r="G70" s="404"/>
      <c r="H70" s="404"/>
      <c r="I70" s="404"/>
      <c r="J70" s="404"/>
      <c r="K70" s="404"/>
      <c r="L70" s="404"/>
      <c r="M70" s="404"/>
      <c r="N70" s="404"/>
      <c r="O70" s="404"/>
      <c r="P70" s="404"/>
      <c r="Q70" s="404"/>
      <c r="R70" s="404"/>
      <c r="S70" s="404"/>
      <c r="T70" s="404"/>
      <c r="U70" s="404"/>
      <c r="V70" s="405"/>
      <c r="X70" s="478"/>
      <c r="Y70" s="478"/>
      <c r="Z70" s="478"/>
      <c r="AA70" s="478"/>
      <c r="AB70" s="478"/>
      <c r="AC70" s="478"/>
      <c r="AD70" s="478"/>
      <c r="AE70" s="478"/>
      <c r="AF70" s="478"/>
      <c r="AG70" s="478"/>
      <c r="AH70" s="478"/>
      <c r="AI70" s="478"/>
      <c r="AJ70" s="478"/>
      <c r="AK70" s="478"/>
      <c r="AL70" s="478"/>
      <c r="AM70" s="478"/>
      <c r="AN70" s="478"/>
      <c r="AO70" s="478"/>
      <c r="AP70" s="478"/>
      <c r="AQ70" s="478"/>
      <c r="AR70" s="478"/>
      <c r="AS70" s="478"/>
      <c r="AT70" s="478"/>
      <c r="AU70" s="478"/>
      <c r="AV70" s="478"/>
      <c r="AW70" s="478"/>
      <c r="AX70" s="478"/>
      <c r="AY70" s="478"/>
      <c r="AZ70" s="478"/>
      <c r="BA70" s="478"/>
      <c r="BB70" s="478"/>
      <c r="BC70" s="478"/>
      <c r="BD70" s="478"/>
      <c r="BE70" s="478"/>
      <c r="BF70" s="478"/>
      <c r="BG70" s="478"/>
      <c r="BH70" s="478"/>
      <c r="BI70" s="478"/>
      <c r="BJ70" s="478"/>
      <c r="BK70" s="478"/>
      <c r="BL70" s="478"/>
      <c r="BM70" s="478"/>
      <c r="BN70" s="478"/>
    </row>
    <row r="71" spans="1:66" s="323" customFormat="1" ht="29.4" hidden="1" customHeight="1" x14ac:dyDescent="0.25">
      <c r="A71" s="342" t="s">
        <v>266</v>
      </c>
      <c r="B71" s="343" t="s">
        <v>268</v>
      </c>
      <c r="C71" s="136" t="s">
        <v>265</v>
      </c>
      <c r="D71" s="136" t="s">
        <v>265</v>
      </c>
      <c r="E71" s="136" t="s">
        <v>268</v>
      </c>
      <c r="F71" s="136" t="s">
        <v>268</v>
      </c>
      <c r="G71" s="136" t="s">
        <v>271</v>
      </c>
      <c r="H71" s="136" t="s">
        <v>271</v>
      </c>
      <c r="I71" s="136" t="s">
        <v>272</v>
      </c>
      <c r="J71" s="136" t="s">
        <v>272</v>
      </c>
      <c r="K71" s="136" t="s">
        <v>273</v>
      </c>
      <c r="L71" s="136" t="s">
        <v>273</v>
      </c>
      <c r="M71" s="136" t="s">
        <v>274</v>
      </c>
      <c r="N71" s="136" t="s">
        <v>274</v>
      </c>
      <c r="O71" s="136" t="s">
        <v>275</v>
      </c>
      <c r="P71" s="136" t="s">
        <v>275</v>
      </c>
      <c r="Q71" s="136" t="s">
        <v>276</v>
      </c>
      <c r="R71" s="136" t="s">
        <v>276</v>
      </c>
      <c r="S71" s="136" t="s">
        <v>277</v>
      </c>
      <c r="T71" s="136" t="s">
        <v>277</v>
      </c>
      <c r="U71" s="136"/>
      <c r="V71" s="405"/>
      <c r="X71" s="478"/>
      <c r="Y71" s="478"/>
      <c r="Z71" s="478"/>
      <c r="AA71" s="478"/>
      <c r="AB71" s="478"/>
      <c r="AC71" s="478"/>
      <c r="AD71" s="478"/>
      <c r="AE71" s="478"/>
      <c r="AF71" s="478"/>
      <c r="AG71" s="478"/>
      <c r="AH71" s="478"/>
      <c r="AI71" s="478"/>
      <c r="AJ71" s="478"/>
      <c r="AK71" s="478"/>
      <c r="AL71" s="478"/>
      <c r="AM71" s="478"/>
      <c r="AN71" s="478"/>
      <c r="AO71" s="478"/>
      <c r="AP71" s="478"/>
      <c r="AQ71" s="478"/>
      <c r="AR71" s="478"/>
      <c r="AS71" s="478"/>
      <c r="AT71" s="478"/>
      <c r="AU71" s="478"/>
      <c r="AV71" s="478"/>
      <c r="AW71" s="478"/>
      <c r="AX71" s="478"/>
      <c r="AY71" s="478"/>
      <c r="AZ71" s="478"/>
      <c r="BA71" s="478"/>
      <c r="BB71" s="478"/>
      <c r="BC71" s="478"/>
      <c r="BD71" s="478"/>
      <c r="BE71" s="478"/>
      <c r="BF71" s="478"/>
      <c r="BG71" s="478"/>
      <c r="BH71" s="478"/>
      <c r="BI71" s="478"/>
      <c r="BJ71" s="478"/>
      <c r="BK71" s="478"/>
      <c r="BL71" s="478"/>
      <c r="BM71" s="478"/>
      <c r="BN71" s="478"/>
    </row>
    <row r="72" spans="1:66" s="369" customFormat="1" ht="18" hidden="1" customHeight="1" x14ac:dyDescent="0.25">
      <c r="A72" s="342"/>
      <c r="B72" s="494"/>
      <c r="C72" s="492" t="s">
        <v>266</v>
      </c>
      <c r="D72" s="492" t="s">
        <v>267</v>
      </c>
      <c r="E72" s="492" t="s">
        <v>266</v>
      </c>
      <c r="F72" s="492" t="s">
        <v>267</v>
      </c>
      <c r="G72" s="492" t="s">
        <v>266</v>
      </c>
      <c r="H72" s="492" t="s">
        <v>267</v>
      </c>
      <c r="I72" s="492" t="s">
        <v>266</v>
      </c>
      <c r="J72" s="492" t="s">
        <v>267</v>
      </c>
      <c r="K72" s="492" t="s">
        <v>266</v>
      </c>
      <c r="L72" s="492" t="s">
        <v>267</v>
      </c>
      <c r="M72" s="492" t="s">
        <v>266</v>
      </c>
      <c r="N72" s="492" t="s">
        <v>267</v>
      </c>
      <c r="O72" s="492" t="s">
        <v>266</v>
      </c>
      <c r="P72" s="492" t="s">
        <v>267</v>
      </c>
      <c r="Q72" s="492" t="s">
        <v>266</v>
      </c>
      <c r="R72" s="492" t="s">
        <v>267</v>
      </c>
      <c r="S72" s="492" t="s">
        <v>266</v>
      </c>
      <c r="T72" s="492" t="s">
        <v>267</v>
      </c>
      <c r="U72" s="492"/>
      <c r="V72" s="565"/>
      <c r="X72" s="507"/>
      <c r="Y72" s="507"/>
      <c r="Z72" s="507"/>
      <c r="AA72" s="507"/>
      <c r="AB72" s="507"/>
      <c r="AC72" s="507"/>
      <c r="AD72" s="507"/>
      <c r="AE72" s="507"/>
      <c r="AF72" s="507"/>
      <c r="AG72" s="507"/>
      <c r="AH72" s="507"/>
      <c r="AI72" s="507"/>
      <c r="AJ72" s="507"/>
      <c r="AK72" s="507"/>
      <c r="AL72" s="507"/>
      <c r="AM72" s="507"/>
      <c r="AN72" s="507"/>
      <c r="AO72" s="507"/>
      <c r="AP72" s="507"/>
      <c r="AQ72" s="507"/>
      <c r="AR72" s="507"/>
      <c r="AS72" s="507"/>
      <c r="AT72" s="507"/>
      <c r="AU72" s="507"/>
      <c r="AV72" s="507"/>
      <c r="AW72" s="507"/>
      <c r="AX72" s="507"/>
      <c r="AY72" s="507"/>
      <c r="AZ72" s="507"/>
      <c r="BA72" s="507"/>
      <c r="BB72" s="507"/>
      <c r="BC72" s="507"/>
      <c r="BD72" s="507"/>
      <c r="BE72" s="507"/>
      <c r="BF72" s="507"/>
      <c r="BG72" s="507"/>
      <c r="BH72" s="507"/>
      <c r="BI72" s="507"/>
      <c r="BJ72" s="507"/>
      <c r="BK72" s="507"/>
      <c r="BL72" s="507"/>
      <c r="BM72" s="507"/>
      <c r="BN72" s="507"/>
    </row>
    <row r="73" spans="1:66" ht="18" hidden="1" customHeight="1" x14ac:dyDescent="0.25">
      <c r="V73" s="407"/>
      <c r="W73" s="1"/>
      <c r="X73" s="15"/>
    </row>
    <row r="74" spans="1:66" ht="18" customHeight="1" x14ac:dyDescent="0.25">
      <c r="A74" s="521" t="s">
        <v>281</v>
      </c>
      <c r="V74" s="565"/>
      <c r="W74" s="1"/>
      <c r="X74" s="15"/>
    </row>
    <row r="75" spans="1:66" ht="18" customHeight="1" x14ac:dyDescent="0.25">
      <c r="V75" s="1"/>
      <c r="W75" s="1"/>
      <c r="X75" s="15"/>
    </row>
    <row r="76" spans="1:66" s="323" customFormat="1" ht="29.4" customHeight="1" x14ac:dyDescent="0.25">
      <c r="A76" s="342"/>
      <c r="B76" s="343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X76" s="478"/>
      <c r="Y76" s="478"/>
      <c r="Z76" s="478"/>
      <c r="AA76" s="478"/>
      <c r="AB76" s="478"/>
      <c r="AC76" s="478"/>
      <c r="AD76" s="478"/>
      <c r="AE76" s="478"/>
      <c r="AF76" s="478"/>
      <c r="AG76" s="478"/>
      <c r="AH76" s="478"/>
      <c r="AI76" s="478"/>
      <c r="AJ76" s="478"/>
      <c r="AK76" s="478"/>
      <c r="AL76" s="478"/>
      <c r="AM76" s="478"/>
      <c r="AN76" s="478"/>
      <c r="AO76" s="478"/>
      <c r="AP76" s="478"/>
      <c r="AQ76" s="478"/>
      <c r="AR76" s="478"/>
      <c r="AS76" s="478"/>
      <c r="AT76" s="478"/>
      <c r="AU76" s="478"/>
      <c r="AV76" s="478"/>
      <c r="AW76" s="478"/>
      <c r="AX76" s="478"/>
      <c r="AY76" s="478"/>
      <c r="AZ76" s="478"/>
      <c r="BA76" s="478"/>
      <c r="BB76" s="478"/>
      <c r="BC76" s="478"/>
      <c r="BD76" s="478"/>
      <c r="BE76" s="478"/>
      <c r="BF76" s="478"/>
      <c r="BG76" s="478"/>
      <c r="BH76" s="478"/>
      <c r="BI76" s="478"/>
      <c r="BJ76" s="478"/>
      <c r="BK76" s="478"/>
      <c r="BL76" s="478"/>
      <c r="BM76" s="478"/>
      <c r="BN76" s="478"/>
    </row>
    <row r="77" spans="1:66" s="323" customFormat="1" ht="29.4" customHeight="1" x14ac:dyDescent="0.25">
      <c r="A77" s="342"/>
      <c r="B77" s="343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X77" s="478"/>
      <c r="Y77" s="478"/>
      <c r="Z77" s="478"/>
      <c r="AA77" s="478"/>
      <c r="AB77" s="478"/>
      <c r="AC77" s="478"/>
      <c r="AD77" s="478"/>
      <c r="AE77" s="478"/>
      <c r="AF77" s="478"/>
      <c r="AG77" s="478"/>
      <c r="AH77" s="478"/>
      <c r="AI77" s="478"/>
      <c r="AJ77" s="478"/>
      <c r="AK77" s="478"/>
      <c r="AL77" s="478"/>
      <c r="AM77" s="478"/>
      <c r="AN77" s="478"/>
      <c r="AO77" s="478"/>
      <c r="AP77" s="478"/>
      <c r="AQ77" s="478"/>
      <c r="AR77" s="478"/>
      <c r="AS77" s="478"/>
      <c r="AT77" s="478"/>
      <c r="AU77" s="478"/>
      <c r="AV77" s="478"/>
      <c r="AW77" s="478"/>
      <c r="AX77" s="478"/>
      <c r="AY77" s="478"/>
      <c r="AZ77" s="478"/>
      <c r="BA77" s="478"/>
      <c r="BB77" s="478"/>
      <c r="BC77" s="478"/>
      <c r="BD77" s="478"/>
      <c r="BE77" s="478"/>
      <c r="BF77" s="478"/>
      <c r="BG77" s="478"/>
      <c r="BH77" s="478"/>
      <c r="BI77" s="478"/>
      <c r="BJ77" s="478"/>
      <c r="BK77" s="478"/>
      <c r="BL77" s="478"/>
      <c r="BM77" s="478"/>
      <c r="BN77" s="478"/>
    </row>
    <row r="78" spans="1:66" s="323" customFormat="1" ht="29.4" customHeight="1" x14ac:dyDescent="0.25">
      <c r="A78" s="342"/>
      <c r="B78" s="343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X78" s="478"/>
      <c r="Y78" s="478"/>
      <c r="Z78" s="478"/>
      <c r="AA78" s="478"/>
      <c r="AB78" s="478"/>
      <c r="AC78" s="478"/>
      <c r="AD78" s="478"/>
      <c r="AE78" s="478"/>
      <c r="AF78" s="478"/>
      <c r="AG78" s="478"/>
      <c r="AH78" s="478"/>
      <c r="AI78" s="478"/>
      <c r="AJ78" s="478"/>
      <c r="AK78" s="478"/>
      <c r="AL78" s="478"/>
      <c r="AM78" s="478"/>
      <c r="AN78" s="478"/>
      <c r="AO78" s="478"/>
      <c r="AP78" s="478"/>
      <c r="AQ78" s="478"/>
      <c r="AR78" s="478"/>
      <c r="AS78" s="478"/>
      <c r="AT78" s="478"/>
      <c r="AU78" s="478"/>
      <c r="AV78" s="478"/>
      <c r="AW78" s="478"/>
      <c r="AX78" s="478"/>
      <c r="AY78" s="478"/>
      <c r="AZ78" s="478"/>
      <c r="BA78" s="478"/>
      <c r="BB78" s="478"/>
      <c r="BC78" s="478"/>
      <c r="BD78" s="478"/>
      <c r="BE78" s="478"/>
      <c r="BF78" s="478"/>
      <c r="BG78" s="478"/>
      <c r="BH78" s="478"/>
      <c r="BI78" s="478"/>
      <c r="BJ78" s="478"/>
      <c r="BK78" s="478"/>
      <c r="BL78" s="478"/>
      <c r="BM78" s="478"/>
      <c r="BN78" s="478"/>
    </row>
    <row r="79" spans="1:66" s="351" customFormat="1" ht="29.4" customHeight="1" x14ac:dyDescent="0.25">
      <c r="A79" s="342"/>
      <c r="B79" s="343"/>
      <c r="C79" s="136"/>
      <c r="D79" s="136"/>
      <c r="E79" s="136"/>
      <c r="F79" s="136"/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X79" s="483"/>
      <c r="Y79" s="483"/>
      <c r="Z79" s="483"/>
      <c r="AA79" s="483"/>
      <c r="AB79" s="483"/>
      <c r="AC79" s="483"/>
      <c r="AD79" s="483"/>
      <c r="AE79" s="483"/>
      <c r="AF79" s="483"/>
      <c r="AG79" s="483"/>
      <c r="AH79" s="483"/>
      <c r="AI79" s="483"/>
      <c r="AJ79" s="483"/>
      <c r="AK79" s="483"/>
      <c r="AL79" s="483"/>
      <c r="AM79" s="483"/>
      <c r="AN79" s="483"/>
      <c r="AO79" s="483"/>
      <c r="AP79" s="483"/>
      <c r="AQ79" s="483"/>
      <c r="AR79" s="483"/>
      <c r="AS79" s="483"/>
      <c r="AT79" s="483"/>
      <c r="AU79" s="483"/>
      <c r="AV79" s="483"/>
      <c r="AW79" s="483"/>
      <c r="AX79" s="483"/>
      <c r="AY79" s="483"/>
      <c r="AZ79" s="483"/>
      <c r="BA79" s="483"/>
      <c r="BB79" s="483"/>
      <c r="BC79" s="483"/>
      <c r="BD79" s="483"/>
      <c r="BE79" s="483"/>
      <c r="BF79" s="483"/>
      <c r="BG79" s="483"/>
      <c r="BH79" s="483"/>
      <c r="BI79" s="483"/>
      <c r="BJ79" s="483"/>
      <c r="BK79" s="483"/>
      <c r="BL79" s="483"/>
      <c r="BM79" s="483"/>
      <c r="BN79" s="483"/>
    </row>
    <row r="80" spans="1:66" s="132" customFormat="1" ht="21" customHeight="1" x14ac:dyDescent="0.3">
      <c r="A80" s="342"/>
      <c r="B80" s="343"/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X80" s="485"/>
      <c r="Y80" s="485"/>
      <c r="Z80" s="485"/>
      <c r="AA80" s="485"/>
      <c r="AB80" s="485"/>
      <c r="AC80" s="485"/>
      <c r="AD80" s="485"/>
      <c r="AE80" s="485"/>
      <c r="AF80" s="485"/>
      <c r="AG80" s="485"/>
      <c r="AH80" s="485"/>
      <c r="AI80" s="485"/>
      <c r="AJ80" s="485"/>
      <c r="AK80" s="485"/>
      <c r="AL80" s="485"/>
      <c r="AM80" s="485"/>
      <c r="AN80" s="485"/>
      <c r="AO80" s="485"/>
      <c r="AP80" s="485"/>
      <c r="AQ80" s="485"/>
      <c r="AR80" s="485"/>
      <c r="AS80" s="485"/>
      <c r="AT80" s="485"/>
      <c r="AU80" s="485"/>
      <c r="AV80" s="485"/>
      <c r="AW80" s="485"/>
      <c r="AX80" s="485"/>
      <c r="AY80" s="485"/>
      <c r="AZ80" s="485"/>
      <c r="BA80" s="485"/>
      <c r="BB80" s="485"/>
      <c r="BC80" s="485"/>
      <c r="BD80" s="485"/>
      <c r="BE80" s="485"/>
      <c r="BF80" s="485"/>
      <c r="BG80" s="485"/>
      <c r="BH80" s="485"/>
      <c r="BI80" s="485"/>
      <c r="BJ80" s="485"/>
      <c r="BK80" s="485"/>
      <c r="BL80" s="485"/>
      <c r="BM80" s="485"/>
      <c r="BN80" s="485"/>
    </row>
    <row r="81" spans="22:24" x14ac:dyDescent="0.25">
      <c r="V81" s="1"/>
      <c r="W81" s="1"/>
      <c r="X81" s="15"/>
    </row>
    <row r="84" spans="22:24" x14ac:dyDescent="0.25">
      <c r="V84" s="1"/>
      <c r="W84" s="1"/>
      <c r="X84" s="15"/>
    </row>
    <row r="85" spans="22:24" x14ac:dyDescent="0.25">
      <c r="V85" s="1"/>
      <c r="W85" s="1"/>
      <c r="X85" s="15"/>
    </row>
    <row r="86" spans="22:24" x14ac:dyDescent="0.25">
      <c r="V86" s="1"/>
      <c r="W86" s="1"/>
      <c r="X86" s="15"/>
    </row>
    <row r="87" spans="22:24" x14ac:dyDescent="0.25">
      <c r="V87" s="1"/>
      <c r="W87" s="1"/>
      <c r="X87" s="15"/>
    </row>
    <row r="88" spans="22:24" x14ac:dyDescent="0.25">
      <c r="V88" s="1"/>
      <c r="W88" s="1"/>
      <c r="X88" s="15"/>
    </row>
    <row r="89" spans="22:24" x14ac:dyDescent="0.25">
      <c r="V89" s="1"/>
      <c r="W89" s="1"/>
      <c r="X89" s="15"/>
    </row>
  </sheetData>
  <mergeCells count="21">
    <mergeCell ref="Q7:R7"/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A69:B69"/>
    <mergeCell ref="I7:J7"/>
    <mergeCell ref="K7:L7"/>
    <mergeCell ref="M7:N7"/>
    <mergeCell ref="O7:P7"/>
    <mergeCell ref="A66:B66"/>
    <mergeCell ref="A39:B39"/>
    <mergeCell ref="A67:B67"/>
    <mergeCell ref="A40:B40"/>
  </mergeCells>
  <printOptions horizontalCentered="1"/>
  <pageMargins left="0.39370078740157483" right="0.39370078740157483" top="0.70866141732283472" bottom="0.70866141732283472" header="0.31496062992125984" footer="0.31496062992125984"/>
  <pageSetup paperSize="9" scale="62" fitToHeight="2" orientation="landscape" horizontalDpi="1200" verticalDpi="4294967292" r:id="rId1"/>
  <headerFooter alignWithMargins="0"/>
  <rowBreaks count="1" manualBreakCount="1">
    <brk id="35" max="21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H130"/>
  <sheetViews>
    <sheetView view="pageBreakPreview" zoomScale="70" zoomScaleNormal="80" zoomScaleSheetLayoutView="70" workbookViewId="0">
      <selection sqref="A1:V1"/>
    </sheetView>
  </sheetViews>
  <sheetFormatPr baseColWidth="10" defaultColWidth="26.33203125" defaultRowHeight="13.2" x14ac:dyDescent="0.25"/>
  <cols>
    <col min="1" max="1" width="4.6640625" style="342" customWidth="1"/>
    <col min="2" max="2" width="24.6640625" style="343" customWidth="1"/>
    <col min="3" max="20" width="9.6640625" style="136" customWidth="1"/>
    <col min="21" max="22" width="10.33203125" style="136" customWidth="1"/>
    <col min="23" max="23" width="26.33203125" style="136" customWidth="1"/>
    <col min="24" max="24" width="26.33203125" style="1" customWidth="1"/>
    <col min="25" max="16384" width="26.33203125" style="1"/>
  </cols>
  <sheetData>
    <row r="1" spans="1:23" s="380" customFormat="1" ht="60" customHeight="1" x14ac:dyDescent="0.25">
      <c r="A1" s="822" t="str">
        <f>"Indeling van de werknemers op "&amp;Feuil1!A7&amp;" "&amp;Feuil1!A8&amp;" naar plaats van tewerkstelling en naar dimensieklasse van de vestigingseenheden"</f>
        <v>Indeling van de werknemers op 31 december 2023 naar plaats van tewerkstelling en naar dimensieklasse van de vestigingseenheden</v>
      </c>
      <c r="B1" s="822"/>
      <c r="C1" s="822"/>
      <c r="D1" s="822"/>
      <c r="E1" s="822"/>
      <c r="F1" s="822"/>
      <c r="G1" s="822"/>
      <c r="H1" s="822"/>
      <c r="I1" s="822"/>
      <c r="J1" s="822"/>
      <c r="K1" s="822"/>
      <c r="L1" s="822"/>
      <c r="M1" s="822"/>
      <c r="N1" s="822"/>
      <c r="O1" s="822"/>
      <c r="P1" s="822"/>
      <c r="Q1" s="822"/>
      <c r="R1" s="822"/>
      <c r="S1" s="822"/>
      <c r="T1" s="822"/>
      <c r="U1" s="822"/>
      <c r="V1" s="822"/>
      <c r="W1" s="379"/>
    </row>
    <row r="2" spans="1:23" s="345" customFormat="1" ht="21.9" customHeight="1" x14ac:dyDescent="0.25">
      <c r="A2" s="838" t="s">
        <v>11</v>
      </c>
      <c r="B2" s="839"/>
      <c r="C2" s="839"/>
      <c r="D2" s="839"/>
      <c r="E2" s="839"/>
      <c r="F2" s="839"/>
      <c r="G2" s="839"/>
      <c r="H2" s="839"/>
      <c r="I2" s="839"/>
      <c r="J2" s="839"/>
      <c r="K2" s="839"/>
      <c r="L2" s="839"/>
      <c r="M2" s="839"/>
      <c r="N2" s="839"/>
      <c r="O2" s="839"/>
      <c r="P2" s="839"/>
      <c r="Q2" s="839"/>
      <c r="R2" s="839"/>
      <c r="S2" s="839"/>
      <c r="T2" s="839"/>
      <c r="U2" s="839"/>
      <c r="V2" s="840"/>
    </row>
    <row r="3" spans="1:23" s="345" customFormat="1" ht="21.9" customHeight="1" x14ac:dyDescent="0.3">
      <c r="A3" s="841" t="s">
        <v>5</v>
      </c>
      <c r="B3" s="842"/>
      <c r="C3" s="842"/>
      <c r="D3" s="842"/>
      <c r="E3" s="842"/>
      <c r="F3" s="842"/>
      <c r="G3" s="842"/>
      <c r="H3" s="842"/>
      <c r="I3" s="842"/>
      <c r="J3" s="842"/>
      <c r="K3" s="842"/>
      <c r="L3" s="842"/>
      <c r="M3" s="842"/>
      <c r="N3" s="842"/>
      <c r="O3" s="842"/>
      <c r="P3" s="842"/>
      <c r="Q3" s="842"/>
      <c r="R3" s="842"/>
      <c r="S3" s="842"/>
      <c r="T3" s="842"/>
      <c r="U3" s="842"/>
      <c r="V3" s="823"/>
    </row>
    <row r="4" spans="1:23" s="313" customFormat="1" ht="12" customHeight="1" x14ac:dyDescent="0.3">
      <c r="C4" s="314"/>
      <c r="D4" s="314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/>
      <c r="R4" s="315"/>
      <c r="S4" s="315"/>
      <c r="T4" s="315"/>
      <c r="U4" s="315"/>
    </row>
    <row r="5" spans="1:23" s="313" customFormat="1" ht="18.899999999999999" customHeight="1" thickBot="1" x14ac:dyDescent="0.35">
      <c r="A5" s="824" t="s">
        <v>259</v>
      </c>
      <c r="B5" s="825"/>
      <c r="C5" s="316"/>
      <c r="D5" s="316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7"/>
      <c r="R5" s="317"/>
      <c r="S5" s="317"/>
      <c r="T5" s="317"/>
      <c r="U5" s="317"/>
    </row>
    <row r="6" spans="1:23" s="313" customFormat="1" ht="24.9" customHeight="1" x14ac:dyDescent="0.3">
      <c r="A6" s="826" t="s">
        <v>51</v>
      </c>
      <c r="B6" s="827"/>
      <c r="C6" s="808" t="s">
        <v>243</v>
      </c>
      <c r="D6" s="832"/>
      <c r="E6" s="682"/>
      <c r="F6" s="682"/>
      <c r="G6" s="682"/>
      <c r="H6" s="682"/>
      <c r="I6" s="682"/>
      <c r="J6" s="682"/>
      <c r="K6" s="682"/>
      <c r="L6" s="682"/>
      <c r="M6" s="682"/>
      <c r="N6" s="682"/>
      <c r="O6" s="682"/>
      <c r="P6" s="682"/>
      <c r="Q6" s="682"/>
      <c r="R6" s="682"/>
      <c r="S6" s="682"/>
      <c r="T6" s="809"/>
      <c r="U6" s="833" t="s">
        <v>9</v>
      </c>
      <c r="V6" s="834"/>
    </row>
    <row r="7" spans="1:23" ht="50.25" customHeight="1" x14ac:dyDescent="0.25">
      <c r="A7" s="828"/>
      <c r="B7" s="829"/>
      <c r="C7" s="816" t="s">
        <v>18</v>
      </c>
      <c r="D7" s="817"/>
      <c r="E7" s="816" t="s">
        <v>234</v>
      </c>
      <c r="F7" s="817"/>
      <c r="G7" s="816" t="s">
        <v>235</v>
      </c>
      <c r="H7" s="817"/>
      <c r="I7" s="816" t="s">
        <v>236</v>
      </c>
      <c r="J7" s="817"/>
      <c r="K7" s="816" t="s">
        <v>237</v>
      </c>
      <c r="L7" s="817"/>
      <c r="M7" s="816" t="s">
        <v>238</v>
      </c>
      <c r="N7" s="817"/>
      <c r="O7" s="816" t="s">
        <v>239</v>
      </c>
      <c r="P7" s="817"/>
      <c r="Q7" s="816" t="s">
        <v>240</v>
      </c>
      <c r="R7" s="817"/>
      <c r="S7" s="816" t="s">
        <v>241</v>
      </c>
      <c r="T7" s="837"/>
      <c r="U7" s="835"/>
      <c r="V7" s="836"/>
      <c r="W7" s="1"/>
    </row>
    <row r="8" spans="1:23" ht="39.9" customHeight="1" x14ac:dyDescent="0.25">
      <c r="A8" s="830"/>
      <c r="B8" s="831"/>
      <c r="C8" s="384" t="s">
        <v>7</v>
      </c>
      <c r="D8" s="385" t="s">
        <v>8</v>
      </c>
      <c r="E8" s="384" t="s">
        <v>7</v>
      </c>
      <c r="F8" s="385" t="s">
        <v>8</v>
      </c>
      <c r="G8" s="384" t="s">
        <v>7</v>
      </c>
      <c r="H8" s="385" t="s">
        <v>8</v>
      </c>
      <c r="I8" s="384" t="s">
        <v>7</v>
      </c>
      <c r="J8" s="385" t="s">
        <v>8</v>
      </c>
      <c r="K8" s="384" t="s">
        <v>7</v>
      </c>
      <c r="L8" s="385" t="s">
        <v>8</v>
      </c>
      <c r="M8" s="384" t="s">
        <v>7</v>
      </c>
      <c r="N8" s="385" t="s">
        <v>8</v>
      </c>
      <c r="O8" s="384" t="s">
        <v>7</v>
      </c>
      <c r="P8" s="385" t="s">
        <v>8</v>
      </c>
      <c r="Q8" s="384" t="s">
        <v>7</v>
      </c>
      <c r="R8" s="385" t="s">
        <v>8</v>
      </c>
      <c r="S8" s="384" t="s">
        <v>7</v>
      </c>
      <c r="T8" s="387" t="s">
        <v>8</v>
      </c>
      <c r="U8" s="384" t="s">
        <v>7</v>
      </c>
      <c r="V8" s="410" t="s">
        <v>8</v>
      </c>
      <c r="W8" s="1"/>
    </row>
    <row r="9" spans="1:23" s="323" customFormat="1" ht="33" customHeight="1" x14ac:dyDescent="0.35">
      <c r="A9" s="232" t="s">
        <v>215</v>
      </c>
      <c r="B9" s="389"/>
      <c r="C9" s="657">
        <f>C10</f>
        <v>94</v>
      </c>
      <c r="D9" s="657">
        <f t="shared" ref="D9:T9" si="0">D10</f>
        <v>122</v>
      </c>
      <c r="E9" s="657">
        <f t="shared" si="0"/>
        <v>297</v>
      </c>
      <c r="F9" s="657">
        <f t="shared" si="0"/>
        <v>243</v>
      </c>
      <c r="G9" s="657">
        <f t="shared" si="0"/>
        <v>754</v>
      </c>
      <c r="H9" s="657">
        <f t="shared" si="0"/>
        <v>1869</v>
      </c>
      <c r="I9" s="657">
        <f t="shared" si="0"/>
        <v>2767</v>
      </c>
      <c r="J9" s="657">
        <f t="shared" si="0"/>
        <v>9199</v>
      </c>
      <c r="K9" s="657">
        <f t="shared" si="0"/>
        <v>4022</v>
      </c>
      <c r="L9" s="657">
        <f t="shared" si="0"/>
        <v>4771</v>
      </c>
      <c r="M9" s="657">
        <f t="shared" si="0"/>
        <v>7299</v>
      </c>
      <c r="N9" s="657">
        <f t="shared" si="0"/>
        <v>7410</v>
      </c>
      <c r="O9" s="657">
        <f t="shared" si="0"/>
        <v>9472</v>
      </c>
      <c r="P9" s="657">
        <f t="shared" si="0"/>
        <v>8271</v>
      </c>
      <c r="Q9" s="657">
        <f t="shared" si="0"/>
        <v>10361</v>
      </c>
      <c r="R9" s="657">
        <f t="shared" si="0"/>
        <v>8827</v>
      </c>
      <c r="S9" s="657">
        <f t="shared" si="0"/>
        <v>23008</v>
      </c>
      <c r="T9" s="657">
        <f t="shared" si="0"/>
        <v>17718</v>
      </c>
      <c r="U9" s="657">
        <f t="shared" ref="U9:V10" si="1">C9+E9+G9+I9+K9+M9+O9+Q9+S9</f>
        <v>58074</v>
      </c>
      <c r="V9" s="658">
        <f t="shared" si="1"/>
        <v>58430</v>
      </c>
      <c r="W9" s="324"/>
    </row>
    <row r="10" spans="1:23" s="2" customFormat="1" ht="18" customHeight="1" x14ac:dyDescent="0.35">
      <c r="A10" s="390"/>
      <c r="B10" s="361" t="s">
        <v>54</v>
      </c>
      <c r="C10" s="659">
        <v>94</v>
      </c>
      <c r="D10" s="660">
        <v>122</v>
      </c>
      <c r="E10" s="660">
        <v>297</v>
      </c>
      <c r="F10" s="660">
        <v>243</v>
      </c>
      <c r="G10" s="660">
        <v>754</v>
      </c>
      <c r="H10" s="660">
        <v>1869</v>
      </c>
      <c r="I10" s="660">
        <v>2767</v>
      </c>
      <c r="J10" s="660">
        <v>9199</v>
      </c>
      <c r="K10" s="660">
        <v>4022</v>
      </c>
      <c r="L10" s="660">
        <v>4771</v>
      </c>
      <c r="M10" s="660">
        <v>7299</v>
      </c>
      <c r="N10" s="660">
        <v>7410</v>
      </c>
      <c r="O10" s="660">
        <v>9472</v>
      </c>
      <c r="P10" s="660">
        <v>8271</v>
      </c>
      <c r="Q10" s="660">
        <v>10361</v>
      </c>
      <c r="R10" s="660">
        <v>8827</v>
      </c>
      <c r="S10" s="660">
        <v>23008</v>
      </c>
      <c r="T10" s="660">
        <v>17718</v>
      </c>
      <c r="U10" s="659">
        <f t="shared" si="1"/>
        <v>58074</v>
      </c>
      <c r="V10" s="661">
        <f t="shared" si="1"/>
        <v>58430</v>
      </c>
    </row>
    <row r="11" spans="1:23" s="2" customFormat="1" ht="33" customHeight="1" x14ac:dyDescent="0.35">
      <c r="A11" s="232" t="s">
        <v>55</v>
      </c>
      <c r="B11" s="391"/>
      <c r="C11" s="662">
        <f>C12+C16+C19+C23+C30+C39</f>
        <v>600</v>
      </c>
      <c r="D11" s="662">
        <f t="shared" ref="D11:V11" si="2">D12+D16+D19+D23+D30+D39</f>
        <v>633</v>
      </c>
      <c r="E11" s="662">
        <f t="shared" si="2"/>
        <v>1032</v>
      </c>
      <c r="F11" s="662">
        <f t="shared" si="2"/>
        <v>1501</v>
      </c>
      <c r="G11" s="662">
        <f t="shared" si="2"/>
        <v>2838</v>
      </c>
      <c r="H11" s="662">
        <f t="shared" si="2"/>
        <v>8006</v>
      </c>
      <c r="I11" s="662">
        <f t="shared" si="2"/>
        <v>14118</v>
      </c>
      <c r="J11" s="662">
        <f t="shared" si="2"/>
        <v>49051</v>
      </c>
      <c r="K11" s="662">
        <f t="shared" si="2"/>
        <v>18973</v>
      </c>
      <c r="L11" s="662">
        <f t="shared" si="2"/>
        <v>32221</v>
      </c>
      <c r="M11" s="662">
        <f t="shared" si="2"/>
        <v>22500</v>
      </c>
      <c r="N11" s="662">
        <f t="shared" si="2"/>
        <v>29610</v>
      </c>
      <c r="O11" s="662">
        <f t="shared" si="2"/>
        <v>20537</v>
      </c>
      <c r="P11" s="662">
        <f t="shared" si="2"/>
        <v>15907</v>
      </c>
      <c r="Q11" s="662">
        <f t="shared" si="2"/>
        <v>8460</v>
      </c>
      <c r="R11" s="662">
        <f t="shared" si="2"/>
        <v>7997</v>
      </c>
      <c r="S11" s="662">
        <f t="shared" si="2"/>
        <v>13098</v>
      </c>
      <c r="T11" s="662">
        <f t="shared" si="2"/>
        <v>11144</v>
      </c>
      <c r="U11" s="662">
        <f t="shared" si="2"/>
        <v>102156</v>
      </c>
      <c r="V11" s="663">
        <f t="shared" si="2"/>
        <v>156070</v>
      </c>
    </row>
    <row r="12" spans="1:23" s="323" customFormat="1" ht="24" customHeight="1" x14ac:dyDescent="0.35">
      <c r="A12" s="239" t="s">
        <v>56</v>
      </c>
      <c r="B12" s="392"/>
      <c r="C12" s="617">
        <f>SUM(C13:C15)</f>
        <v>154</v>
      </c>
      <c r="D12" s="617">
        <f t="shared" ref="D12:T12" si="3">SUM(D13:D15)</f>
        <v>134</v>
      </c>
      <c r="E12" s="617">
        <f t="shared" si="3"/>
        <v>255</v>
      </c>
      <c r="F12" s="617">
        <f t="shared" si="3"/>
        <v>333</v>
      </c>
      <c r="G12" s="617">
        <f t="shared" si="3"/>
        <v>605</v>
      </c>
      <c r="H12" s="617">
        <f t="shared" si="3"/>
        <v>1777</v>
      </c>
      <c r="I12" s="617">
        <f t="shared" si="3"/>
        <v>3618</v>
      </c>
      <c r="J12" s="617">
        <f t="shared" si="3"/>
        <v>13930</v>
      </c>
      <c r="K12" s="617">
        <f t="shared" si="3"/>
        <v>4805</v>
      </c>
      <c r="L12" s="617">
        <f t="shared" si="3"/>
        <v>9493</v>
      </c>
      <c r="M12" s="617">
        <f t="shared" si="3"/>
        <v>6036</v>
      </c>
      <c r="N12" s="617">
        <f t="shared" si="3"/>
        <v>8899</v>
      </c>
      <c r="O12" s="617">
        <f t="shared" si="3"/>
        <v>6828</v>
      </c>
      <c r="P12" s="617">
        <f t="shared" si="3"/>
        <v>5022</v>
      </c>
      <c r="Q12" s="617">
        <f t="shared" si="3"/>
        <v>1939</v>
      </c>
      <c r="R12" s="617">
        <f t="shared" si="3"/>
        <v>1966</v>
      </c>
      <c r="S12" s="617">
        <f t="shared" si="3"/>
        <v>4379</v>
      </c>
      <c r="T12" s="617">
        <f t="shared" si="3"/>
        <v>3358</v>
      </c>
      <c r="U12" s="617">
        <f t="shared" ref="U12:V27" si="4">C12+E12+G12+I12+K12+M12+O12+Q12+S12</f>
        <v>28619</v>
      </c>
      <c r="V12" s="664">
        <f t="shared" si="4"/>
        <v>44912</v>
      </c>
    </row>
    <row r="13" spans="1:23" s="323" customFormat="1" ht="18" customHeight="1" x14ac:dyDescent="0.35">
      <c r="A13" s="393"/>
      <c r="B13" s="361" t="s">
        <v>56</v>
      </c>
      <c r="C13" s="659">
        <v>62</v>
      </c>
      <c r="D13" s="659">
        <v>73</v>
      </c>
      <c r="E13" s="659">
        <v>140</v>
      </c>
      <c r="F13" s="659">
        <v>187</v>
      </c>
      <c r="G13" s="659">
        <v>260</v>
      </c>
      <c r="H13" s="659">
        <v>784</v>
      </c>
      <c r="I13" s="659">
        <v>2259</v>
      </c>
      <c r="J13" s="659">
        <v>8068</v>
      </c>
      <c r="K13" s="659">
        <v>2556</v>
      </c>
      <c r="L13" s="659">
        <v>5476</v>
      </c>
      <c r="M13" s="659">
        <v>3055</v>
      </c>
      <c r="N13" s="659">
        <v>4585</v>
      </c>
      <c r="O13" s="659">
        <v>4311</v>
      </c>
      <c r="P13" s="659">
        <v>3351</v>
      </c>
      <c r="Q13" s="659">
        <v>1617</v>
      </c>
      <c r="R13" s="659">
        <v>1311</v>
      </c>
      <c r="S13" s="659">
        <v>3299</v>
      </c>
      <c r="T13" s="659">
        <v>3323</v>
      </c>
      <c r="U13" s="659">
        <f t="shared" si="4"/>
        <v>17559</v>
      </c>
      <c r="V13" s="661">
        <f t="shared" si="4"/>
        <v>27158</v>
      </c>
    </row>
    <row r="14" spans="1:23" s="2" customFormat="1" ht="18" customHeight="1" x14ac:dyDescent="0.35">
      <c r="A14" s="390"/>
      <c r="B14" s="361" t="s">
        <v>57</v>
      </c>
      <c r="C14" s="659">
        <v>43</v>
      </c>
      <c r="D14" s="659">
        <v>24</v>
      </c>
      <c r="E14" s="659">
        <v>51</v>
      </c>
      <c r="F14" s="659">
        <v>54</v>
      </c>
      <c r="G14" s="659">
        <v>157</v>
      </c>
      <c r="H14" s="659">
        <v>466</v>
      </c>
      <c r="I14" s="659">
        <v>521</v>
      </c>
      <c r="J14" s="659">
        <v>2449</v>
      </c>
      <c r="K14" s="659">
        <v>787</v>
      </c>
      <c r="L14" s="659">
        <v>1578</v>
      </c>
      <c r="M14" s="659">
        <v>1364</v>
      </c>
      <c r="N14" s="659">
        <v>2210</v>
      </c>
      <c r="O14" s="659">
        <v>955</v>
      </c>
      <c r="P14" s="659">
        <v>738</v>
      </c>
      <c r="Q14" s="659">
        <v>130</v>
      </c>
      <c r="R14" s="659">
        <v>259</v>
      </c>
      <c r="S14" s="659">
        <v>1080</v>
      </c>
      <c r="T14" s="659">
        <v>35</v>
      </c>
      <c r="U14" s="659">
        <f t="shared" si="4"/>
        <v>5088</v>
      </c>
      <c r="V14" s="661">
        <f t="shared" si="4"/>
        <v>7813</v>
      </c>
    </row>
    <row r="15" spans="1:23" s="2" customFormat="1" ht="18" customHeight="1" x14ac:dyDescent="0.35">
      <c r="A15" s="390"/>
      <c r="B15" s="361" t="s">
        <v>58</v>
      </c>
      <c r="C15" s="659">
        <v>49</v>
      </c>
      <c r="D15" s="659">
        <v>37</v>
      </c>
      <c r="E15" s="659">
        <v>64</v>
      </c>
      <c r="F15" s="659">
        <v>92</v>
      </c>
      <c r="G15" s="659">
        <v>188</v>
      </c>
      <c r="H15" s="659">
        <v>527</v>
      </c>
      <c r="I15" s="659">
        <v>838</v>
      </c>
      <c r="J15" s="659">
        <v>3413</v>
      </c>
      <c r="K15" s="659">
        <v>1462</v>
      </c>
      <c r="L15" s="659">
        <v>2439</v>
      </c>
      <c r="M15" s="659">
        <v>1617</v>
      </c>
      <c r="N15" s="659">
        <v>2104</v>
      </c>
      <c r="O15" s="659">
        <v>1562</v>
      </c>
      <c r="P15" s="659">
        <v>933</v>
      </c>
      <c r="Q15" s="659">
        <v>192</v>
      </c>
      <c r="R15" s="659">
        <v>396</v>
      </c>
      <c r="S15" s="659">
        <v>0</v>
      </c>
      <c r="T15" s="659">
        <v>0</v>
      </c>
      <c r="U15" s="659">
        <f t="shared" si="4"/>
        <v>5972</v>
      </c>
      <c r="V15" s="661">
        <f t="shared" si="4"/>
        <v>9941</v>
      </c>
    </row>
    <row r="16" spans="1:23" s="323" customFormat="1" ht="24" customHeight="1" x14ac:dyDescent="0.35">
      <c r="A16" s="239" t="s">
        <v>59</v>
      </c>
      <c r="B16" s="392"/>
      <c r="C16" s="617">
        <f>C17+C18</f>
        <v>80</v>
      </c>
      <c r="D16" s="617">
        <f t="shared" ref="D16:T16" si="5">D17+D18</f>
        <v>108</v>
      </c>
      <c r="E16" s="617">
        <f t="shared" si="5"/>
        <v>139</v>
      </c>
      <c r="F16" s="617">
        <f t="shared" si="5"/>
        <v>248</v>
      </c>
      <c r="G16" s="617">
        <f t="shared" si="5"/>
        <v>422</v>
      </c>
      <c r="H16" s="617">
        <f t="shared" si="5"/>
        <v>994</v>
      </c>
      <c r="I16" s="617">
        <f t="shared" si="5"/>
        <v>2586</v>
      </c>
      <c r="J16" s="617">
        <f t="shared" si="5"/>
        <v>8065</v>
      </c>
      <c r="K16" s="617">
        <f t="shared" si="5"/>
        <v>3582</v>
      </c>
      <c r="L16" s="617">
        <f t="shared" si="5"/>
        <v>5440</v>
      </c>
      <c r="M16" s="617">
        <f t="shared" si="5"/>
        <v>3100</v>
      </c>
      <c r="N16" s="617">
        <f t="shared" si="5"/>
        <v>3922</v>
      </c>
      <c r="O16" s="617">
        <f t="shared" si="5"/>
        <v>2189</v>
      </c>
      <c r="P16" s="617">
        <f t="shared" si="5"/>
        <v>1544</v>
      </c>
      <c r="Q16" s="617">
        <f t="shared" si="5"/>
        <v>1592</v>
      </c>
      <c r="R16" s="617">
        <f t="shared" si="5"/>
        <v>1226</v>
      </c>
      <c r="S16" s="617">
        <f t="shared" si="5"/>
        <v>2273</v>
      </c>
      <c r="T16" s="617">
        <f t="shared" si="5"/>
        <v>390</v>
      </c>
      <c r="U16" s="617">
        <f t="shared" si="4"/>
        <v>15963</v>
      </c>
      <c r="V16" s="664">
        <f t="shared" si="4"/>
        <v>21937</v>
      </c>
    </row>
    <row r="17" spans="1:22" s="2" customFormat="1" ht="18" customHeight="1" x14ac:dyDescent="0.35">
      <c r="A17" s="390"/>
      <c r="B17" s="361" t="s">
        <v>60</v>
      </c>
      <c r="C17" s="659">
        <v>41</v>
      </c>
      <c r="D17" s="659">
        <v>44</v>
      </c>
      <c r="E17" s="659">
        <v>95</v>
      </c>
      <c r="F17" s="659">
        <v>153</v>
      </c>
      <c r="G17" s="659">
        <v>186</v>
      </c>
      <c r="H17" s="659">
        <v>406</v>
      </c>
      <c r="I17" s="659">
        <v>1338</v>
      </c>
      <c r="J17" s="659">
        <v>4576</v>
      </c>
      <c r="K17" s="659">
        <v>1852</v>
      </c>
      <c r="L17" s="659">
        <v>2766</v>
      </c>
      <c r="M17" s="659">
        <v>1436</v>
      </c>
      <c r="N17" s="659">
        <v>1655</v>
      </c>
      <c r="O17" s="659">
        <v>682</v>
      </c>
      <c r="P17" s="659">
        <v>385</v>
      </c>
      <c r="Q17" s="659">
        <v>884</v>
      </c>
      <c r="R17" s="659">
        <v>206</v>
      </c>
      <c r="S17" s="659">
        <v>971</v>
      </c>
      <c r="T17" s="659">
        <v>147</v>
      </c>
      <c r="U17" s="659">
        <f t="shared" si="4"/>
        <v>7485</v>
      </c>
      <c r="V17" s="661">
        <f t="shared" si="4"/>
        <v>10338</v>
      </c>
    </row>
    <row r="18" spans="1:22" s="2" customFormat="1" ht="18" customHeight="1" x14ac:dyDescent="0.35">
      <c r="A18" s="390"/>
      <c r="B18" s="361" t="s">
        <v>61</v>
      </c>
      <c r="C18" s="659">
        <v>39</v>
      </c>
      <c r="D18" s="659">
        <v>64</v>
      </c>
      <c r="E18" s="659">
        <v>44</v>
      </c>
      <c r="F18" s="659">
        <v>95</v>
      </c>
      <c r="G18" s="659">
        <v>236</v>
      </c>
      <c r="H18" s="659">
        <v>588</v>
      </c>
      <c r="I18" s="659">
        <v>1248</v>
      </c>
      <c r="J18" s="659">
        <v>3489</v>
      </c>
      <c r="K18" s="659">
        <v>1730</v>
      </c>
      <c r="L18" s="659">
        <v>2674</v>
      </c>
      <c r="M18" s="659">
        <v>1664</v>
      </c>
      <c r="N18" s="659">
        <v>2267</v>
      </c>
      <c r="O18" s="659">
        <v>1507</v>
      </c>
      <c r="P18" s="659">
        <v>1159</v>
      </c>
      <c r="Q18" s="659">
        <v>708</v>
      </c>
      <c r="R18" s="659">
        <v>1020</v>
      </c>
      <c r="S18" s="659">
        <v>1302</v>
      </c>
      <c r="T18" s="659">
        <v>243</v>
      </c>
      <c r="U18" s="659">
        <f t="shared" si="4"/>
        <v>8478</v>
      </c>
      <c r="V18" s="661">
        <f t="shared" si="4"/>
        <v>11599</v>
      </c>
    </row>
    <row r="19" spans="1:22" s="2" customFormat="1" ht="24" customHeight="1" x14ac:dyDescent="0.35">
      <c r="A19" s="239" t="s">
        <v>62</v>
      </c>
      <c r="B19" s="391"/>
      <c r="C19" s="617">
        <f>SUM(C20:C22)</f>
        <v>72</v>
      </c>
      <c r="D19" s="617">
        <f t="shared" ref="D19:T19" si="6">SUM(D20:D22)</f>
        <v>78</v>
      </c>
      <c r="E19" s="617">
        <f t="shared" si="6"/>
        <v>123</v>
      </c>
      <c r="F19" s="617">
        <f t="shared" si="6"/>
        <v>171</v>
      </c>
      <c r="G19" s="617">
        <f t="shared" si="6"/>
        <v>449</v>
      </c>
      <c r="H19" s="617">
        <f t="shared" si="6"/>
        <v>1232</v>
      </c>
      <c r="I19" s="617">
        <f t="shared" si="6"/>
        <v>1997</v>
      </c>
      <c r="J19" s="617">
        <f t="shared" si="6"/>
        <v>6693</v>
      </c>
      <c r="K19" s="617">
        <f t="shared" si="6"/>
        <v>2500</v>
      </c>
      <c r="L19" s="617">
        <f t="shared" si="6"/>
        <v>3936</v>
      </c>
      <c r="M19" s="617">
        <f t="shared" si="6"/>
        <v>2898</v>
      </c>
      <c r="N19" s="617">
        <f t="shared" si="6"/>
        <v>4087</v>
      </c>
      <c r="O19" s="617">
        <f t="shared" si="6"/>
        <v>3486</v>
      </c>
      <c r="P19" s="617">
        <f t="shared" si="6"/>
        <v>2739</v>
      </c>
      <c r="Q19" s="617">
        <f t="shared" si="6"/>
        <v>1618</v>
      </c>
      <c r="R19" s="617">
        <f t="shared" si="6"/>
        <v>1040</v>
      </c>
      <c r="S19" s="617">
        <f t="shared" si="6"/>
        <v>2216</v>
      </c>
      <c r="T19" s="617">
        <f t="shared" si="6"/>
        <v>401</v>
      </c>
      <c r="U19" s="617">
        <f t="shared" si="4"/>
        <v>15359</v>
      </c>
      <c r="V19" s="664">
        <f t="shared" si="4"/>
        <v>20377</v>
      </c>
    </row>
    <row r="20" spans="1:22" s="2" customFormat="1" ht="18" customHeight="1" x14ac:dyDescent="0.35">
      <c r="A20" s="390"/>
      <c r="B20" s="361" t="s">
        <v>63</v>
      </c>
      <c r="C20" s="659">
        <v>29</v>
      </c>
      <c r="D20" s="659">
        <v>38</v>
      </c>
      <c r="E20" s="659">
        <v>53</v>
      </c>
      <c r="F20" s="659">
        <v>69</v>
      </c>
      <c r="G20" s="659">
        <v>275</v>
      </c>
      <c r="H20" s="659">
        <v>617</v>
      </c>
      <c r="I20" s="659">
        <v>920</v>
      </c>
      <c r="J20" s="659">
        <v>3122</v>
      </c>
      <c r="K20" s="659">
        <v>1362</v>
      </c>
      <c r="L20" s="659">
        <v>2170</v>
      </c>
      <c r="M20" s="659">
        <v>1799</v>
      </c>
      <c r="N20" s="659">
        <v>2520</v>
      </c>
      <c r="O20" s="659">
        <v>3384</v>
      </c>
      <c r="P20" s="659">
        <v>2569</v>
      </c>
      <c r="Q20" s="659">
        <v>1592</v>
      </c>
      <c r="R20" s="659">
        <v>973</v>
      </c>
      <c r="S20" s="659">
        <v>1034</v>
      </c>
      <c r="T20" s="659">
        <v>270</v>
      </c>
      <c r="U20" s="659">
        <f t="shared" si="4"/>
        <v>10448</v>
      </c>
      <c r="V20" s="661">
        <f t="shared" si="4"/>
        <v>12348</v>
      </c>
    </row>
    <row r="21" spans="1:22" s="2" customFormat="1" ht="18" customHeight="1" x14ac:dyDescent="0.35">
      <c r="A21" s="390"/>
      <c r="B21" s="361" t="s">
        <v>64</v>
      </c>
      <c r="C21" s="659">
        <v>14</v>
      </c>
      <c r="D21" s="659">
        <v>12</v>
      </c>
      <c r="E21" s="659">
        <v>35</v>
      </c>
      <c r="F21" s="659">
        <v>51</v>
      </c>
      <c r="G21" s="659">
        <v>102</v>
      </c>
      <c r="H21" s="659">
        <v>357</v>
      </c>
      <c r="I21" s="659">
        <v>568</v>
      </c>
      <c r="J21" s="659">
        <v>1914</v>
      </c>
      <c r="K21" s="659">
        <v>733</v>
      </c>
      <c r="L21" s="659">
        <v>1076</v>
      </c>
      <c r="M21" s="659">
        <v>525</v>
      </c>
      <c r="N21" s="659">
        <v>702</v>
      </c>
      <c r="O21" s="659">
        <v>42</v>
      </c>
      <c r="P21" s="659">
        <v>31</v>
      </c>
      <c r="Q21" s="659">
        <v>0</v>
      </c>
      <c r="R21" s="659">
        <v>0</v>
      </c>
      <c r="S21" s="659">
        <v>1182</v>
      </c>
      <c r="T21" s="659">
        <v>131</v>
      </c>
      <c r="U21" s="659">
        <f t="shared" si="4"/>
        <v>3201</v>
      </c>
      <c r="V21" s="661">
        <f t="shared" si="4"/>
        <v>4274</v>
      </c>
    </row>
    <row r="22" spans="1:22" s="2" customFormat="1" ht="18" customHeight="1" x14ac:dyDescent="0.35">
      <c r="A22" s="390"/>
      <c r="B22" s="361" t="s">
        <v>65</v>
      </c>
      <c r="C22" s="659">
        <v>29</v>
      </c>
      <c r="D22" s="659">
        <v>28</v>
      </c>
      <c r="E22" s="659">
        <v>35</v>
      </c>
      <c r="F22" s="659">
        <v>51</v>
      </c>
      <c r="G22" s="659">
        <v>72</v>
      </c>
      <c r="H22" s="659">
        <v>258</v>
      </c>
      <c r="I22" s="659">
        <v>509</v>
      </c>
      <c r="J22" s="659">
        <v>1657</v>
      </c>
      <c r="K22" s="659">
        <v>405</v>
      </c>
      <c r="L22" s="659">
        <v>690</v>
      </c>
      <c r="M22" s="659">
        <v>574</v>
      </c>
      <c r="N22" s="659">
        <v>865</v>
      </c>
      <c r="O22" s="659">
        <v>60</v>
      </c>
      <c r="P22" s="659">
        <v>139</v>
      </c>
      <c r="Q22" s="659">
        <v>26</v>
      </c>
      <c r="R22" s="659">
        <v>67</v>
      </c>
      <c r="S22" s="659">
        <v>0</v>
      </c>
      <c r="T22" s="659">
        <v>0</v>
      </c>
      <c r="U22" s="659">
        <f t="shared" si="4"/>
        <v>1710</v>
      </c>
      <c r="V22" s="661">
        <f t="shared" si="4"/>
        <v>3755</v>
      </c>
    </row>
    <row r="23" spans="1:22" s="2" customFormat="1" ht="24" customHeight="1" x14ac:dyDescent="0.35">
      <c r="A23" s="239" t="s">
        <v>66</v>
      </c>
      <c r="B23" s="391"/>
      <c r="C23" s="617">
        <f>SUM(C24:C29)</f>
        <v>140</v>
      </c>
      <c r="D23" s="617">
        <f t="shared" ref="D23:T23" si="7">SUM(D24:D29)</f>
        <v>167</v>
      </c>
      <c r="E23" s="617">
        <f t="shared" si="7"/>
        <v>263</v>
      </c>
      <c r="F23" s="617">
        <f t="shared" si="7"/>
        <v>378</v>
      </c>
      <c r="G23" s="617">
        <f t="shared" si="7"/>
        <v>602</v>
      </c>
      <c r="H23" s="617">
        <f t="shared" si="7"/>
        <v>2052</v>
      </c>
      <c r="I23" s="617">
        <f t="shared" si="7"/>
        <v>3156</v>
      </c>
      <c r="J23" s="617">
        <f t="shared" si="7"/>
        <v>11641</v>
      </c>
      <c r="K23" s="617">
        <f t="shared" si="7"/>
        <v>4488</v>
      </c>
      <c r="L23" s="617">
        <f t="shared" si="7"/>
        <v>8073</v>
      </c>
      <c r="M23" s="617">
        <f t="shared" si="7"/>
        <v>5801</v>
      </c>
      <c r="N23" s="617">
        <f t="shared" si="7"/>
        <v>7775</v>
      </c>
      <c r="O23" s="617">
        <f t="shared" si="7"/>
        <v>3775</v>
      </c>
      <c r="P23" s="617">
        <f t="shared" si="7"/>
        <v>3608</v>
      </c>
      <c r="Q23" s="617">
        <f t="shared" si="7"/>
        <v>2062</v>
      </c>
      <c r="R23" s="617">
        <f t="shared" si="7"/>
        <v>2100</v>
      </c>
      <c r="S23" s="617">
        <f t="shared" si="7"/>
        <v>3228</v>
      </c>
      <c r="T23" s="617">
        <f t="shared" si="7"/>
        <v>6251</v>
      </c>
      <c r="U23" s="617">
        <f t="shared" si="4"/>
        <v>23515</v>
      </c>
      <c r="V23" s="664">
        <f t="shared" si="4"/>
        <v>42045</v>
      </c>
    </row>
    <row r="24" spans="1:22" s="2" customFormat="1" ht="18" customHeight="1" x14ac:dyDescent="0.35">
      <c r="A24" s="390"/>
      <c r="B24" s="361" t="s">
        <v>67</v>
      </c>
      <c r="C24" s="659">
        <v>23</v>
      </c>
      <c r="D24" s="659">
        <v>20</v>
      </c>
      <c r="E24" s="659">
        <v>37</v>
      </c>
      <c r="F24" s="659">
        <v>43</v>
      </c>
      <c r="G24" s="659">
        <v>77</v>
      </c>
      <c r="H24" s="659">
        <v>329</v>
      </c>
      <c r="I24" s="659">
        <v>452</v>
      </c>
      <c r="J24" s="659">
        <v>1990</v>
      </c>
      <c r="K24" s="659">
        <v>1013</v>
      </c>
      <c r="L24" s="659">
        <v>1522</v>
      </c>
      <c r="M24" s="659">
        <v>1100</v>
      </c>
      <c r="N24" s="659">
        <v>1403</v>
      </c>
      <c r="O24" s="659">
        <v>551</v>
      </c>
      <c r="P24" s="659">
        <v>819</v>
      </c>
      <c r="Q24" s="659">
        <v>0</v>
      </c>
      <c r="R24" s="659">
        <v>0</v>
      </c>
      <c r="S24" s="659">
        <v>0</v>
      </c>
      <c r="T24" s="659">
        <v>0</v>
      </c>
      <c r="U24" s="659">
        <f t="shared" si="4"/>
        <v>3253</v>
      </c>
      <c r="V24" s="661">
        <f t="shared" si="4"/>
        <v>6126</v>
      </c>
    </row>
    <row r="25" spans="1:22" s="2" customFormat="1" ht="18" customHeight="1" x14ac:dyDescent="0.35">
      <c r="A25" s="390"/>
      <c r="B25" s="361" t="s">
        <v>68</v>
      </c>
      <c r="C25" s="659">
        <v>14</v>
      </c>
      <c r="D25" s="659">
        <v>18</v>
      </c>
      <c r="E25" s="659">
        <v>28</v>
      </c>
      <c r="F25" s="659">
        <v>44</v>
      </c>
      <c r="G25" s="659">
        <v>61</v>
      </c>
      <c r="H25" s="659">
        <v>270</v>
      </c>
      <c r="I25" s="659">
        <v>351</v>
      </c>
      <c r="J25" s="659">
        <v>1560</v>
      </c>
      <c r="K25" s="659">
        <v>528</v>
      </c>
      <c r="L25" s="659">
        <v>1135</v>
      </c>
      <c r="M25" s="659">
        <v>598</v>
      </c>
      <c r="N25" s="659">
        <v>767</v>
      </c>
      <c r="O25" s="659">
        <v>76</v>
      </c>
      <c r="P25" s="659">
        <v>101</v>
      </c>
      <c r="Q25" s="659">
        <v>0</v>
      </c>
      <c r="R25" s="659">
        <v>0</v>
      </c>
      <c r="S25" s="659">
        <v>0</v>
      </c>
      <c r="T25" s="659">
        <v>0</v>
      </c>
      <c r="U25" s="659">
        <f t="shared" si="4"/>
        <v>1656</v>
      </c>
      <c r="V25" s="661">
        <f t="shared" si="4"/>
        <v>3895</v>
      </c>
    </row>
    <row r="26" spans="1:22" s="2" customFormat="1" ht="18" customHeight="1" x14ac:dyDescent="0.35">
      <c r="A26" s="390"/>
      <c r="B26" s="361" t="s">
        <v>69</v>
      </c>
      <c r="C26" s="659">
        <v>10</v>
      </c>
      <c r="D26" s="659">
        <v>11</v>
      </c>
      <c r="E26" s="659">
        <v>19</v>
      </c>
      <c r="F26" s="659">
        <v>29</v>
      </c>
      <c r="G26" s="659">
        <v>37</v>
      </c>
      <c r="H26" s="659">
        <v>53</v>
      </c>
      <c r="I26" s="659">
        <v>200</v>
      </c>
      <c r="J26" s="659">
        <v>743</v>
      </c>
      <c r="K26" s="659">
        <v>153</v>
      </c>
      <c r="L26" s="659">
        <v>375</v>
      </c>
      <c r="M26" s="659">
        <v>186</v>
      </c>
      <c r="N26" s="659">
        <v>276</v>
      </c>
      <c r="O26" s="659">
        <v>0</v>
      </c>
      <c r="P26" s="659">
        <v>0</v>
      </c>
      <c r="Q26" s="659">
        <v>0</v>
      </c>
      <c r="R26" s="659">
        <v>0</v>
      </c>
      <c r="S26" s="659">
        <v>0</v>
      </c>
      <c r="T26" s="659">
        <v>0</v>
      </c>
      <c r="U26" s="659">
        <f t="shared" si="4"/>
        <v>605</v>
      </c>
      <c r="V26" s="661">
        <f t="shared" si="4"/>
        <v>1487</v>
      </c>
    </row>
    <row r="27" spans="1:22" s="2" customFormat="1" ht="18" customHeight="1" x14ac:dyDescent="0.35">
      <c r="A27" s="390"/>
      <c r="B27" s="361" t="s">
        <v>70</v>
      </c>
      <c r="C27" s="659">
        <v>63</v>
      </c>
      <c r="D27" s="659">
        <v>94</v>
      </c>
      <c r="E27" s="659">
        <v>105</v>
      </c>
      <c r="F27" s="659">
        <v>157</v>
      </c>
      <c r="G27" s="659">
        <v>289</v>
      </c>
      <c r="H27" s="659">
        <v>790</v>
      </c>
      <c r="I27" s="659">
        <v>1437</v>
      </c>
      <c r="J27" s="659">
        <v>4331</v>
      </c>
      <c r="K27" s="659">
        <v>1707</v>
      </c>
      <c r="L27" s="659">
        <v>3054</v>
      </c>
      <c r="M27" s="659">
        <v>2307</v>
      </c>
      <c r="N27" s="659">
        <v>2967</v>
      </c>
      <c r="O27" s="659">
        <v>2805</v>
      </c>
      <c r="P27" s="659">
        <v>2162</v>
      </c>
      <c r="Q27" s="659">
        <v>2062</v>
      </c>
      <c r="R27" s="659">
        <v>2100</v>
      </c>
      <c r="S27" s="659">
        <v>3228</v>
      </c>
      <c r="T27" s="659">
        <v>6251</v>
      </c>
      <c r="U27" s="659">
        <f t="shared" si="4"/>
        <v>14003</v>
      </c>
      <c r="V27" s="661">
        <f t="shared" si="4"/>
        <v>21906</v>
      </c>
    </row>
    <row r="28" spans="1:22" s="2" customFormat="1" ht="18" customHeight="1" x14ac:dyDescent="0.35">
      <c r="A28" s="390"/>
      <c r="B28" s="361" t="s">
        <v>254</v>
      </c>
      <c r="C28" s="659">
        <v>16</v>
      </c>
      <c r="D28" s="659">
        <v>11</v>
      </c>
      <c r="E28" s="659">
        <v>40</v>
      </c>
      <c r="F28" s="659">
        <v>59</v>
      </c>
      <c r="G28" s="659">
        <v>72</v>
      </c>
      <c r="H28" s="659">
        <v>358</v>
      </c>
      <c r="I28" s="659">
        <v>223</v>
      </c>
      <c r="J28" s="659">
        <v>876</v>
      </c>
      <c r="K28" s="659">
        <v>429</v>
      </c>
      <c r="L28" s="659">
        <v>647</v>
      </c>
      <c r="M28" s="659">
        <v>434</v>
      </c>
      <c r="N28" s="659">
        <v>451</v>
      </c>
      <c r="O28" s="659">
        <v>0</v>
      </c>
      <c r="P28" s="659">
        <v>0</v>
      </c>
      <c r="Q28" s="659">
        <v>0</v>
      </c>
      <c r="R28" s="659">
        <v>0</v>
      </c>
      <c r="S28" s="659">
        <v>0</v>
      </c>
      <c r="T28" s="659">
        <v>0</v>
      </c>
      <c r="U28" s="659">
        <f t="shared" ref="U28:V65" si="8">C28+E28+G28+I28+K28+M28+O28+Q28+S28</f>
        <v>1214</v>
      </c>
      <c r="V28" s="661">
        <f t="shared" si="8"/>
        <v>2402</v>
      </c>
    </row>
    <row r="29" spans="1:22" s="2" customFormat="1" ht="18" customHeight="1" x14ac:dyDescent="0.35">
      <c r="A29" s="390"/>
      <c r="B29" s="361" t="s">
        <v>72</v>
      </c>
      <c r="C29" s="659">
        <v>14</v>
      </c>
      <c r="D29" s="659">
        <v>13</v>
      </c>
      <c r="E29" s="659">
        <v>34</v>
      </c>
      <c r="F29" s="659">
        <v>46</v>
      </c>
      <c r="G29" s="659">
        <v>66</v>
      </c>
      <c r="H29" s="659">
        <v>252</v>
      </c>
      <c r="I29" s="659">
        <v>493</v>
      </c>
      <c r="J29" s="659">
        <v>2141</v>
      </c>
      <c r="K29" s="659">
        <v>658</v>
      </c>
      <c r="L29" s="659">
        <v>1340</v>
      </c>
      <c r="M29" s="659">
        <v>1176</v>
      </c>
      <c r="N29" s="659">
        <v>1911</v>
      </c>
      <c r="O29" s="659">
        <v>343</v>
      </c>
      <c r="P29" s="659">
        <v>526</v>
      </c>
      <c r="Q29" s="659">
        <v>0</v>
      </c>
      <c r="R29" s="659">
        <v>0</v>
      </c>
      <c r="S29" s="659">
        <v>0</v>
      </c>
      <c r="T29" s="659">
        <v>0</v>
      </c>
      <c r="U29" s="659">
        <f t="shared" si="8"/>
        <v>2784</v>
      </c>
      <c r="V29" s="661">
        <f t="shared" si="8"/>
        <v>6229</v>
      </c>
    </row>
    <row r="30" spans="1:22" s="2" customFormat="1" ht="24" customHeight="1" x14ac:dyDescent="0.35">
      <c r="A30" s="239" t="s">
        <v>73</v>
      </c>
      <c r="B30" s="391"/>
      <c r="C30" s="617">
        <f>SUM(C31:C38)</f>
        <v>154</v>
      </c>
      <c r="D30" s="617">
        <f t="shared" ref="D30:T30" si="9">SUM(D31:D38)</f>
        <v>146</v>
      </c>
      <c r="E30" s="617">
        <f t="shared" si="9"/>
        <v>252</v>
      </c>
      <c r="F30" s="617">
        <f t="shared" si="9"/>
        <v>371</v>
      </c>
      <c r="G30" s="617">
        <f t="shared" si="9"/>
        <v>760</v>
      </c>
      <c r="H30" s="617">
        <f t="shared" si="9"/>
        <v>1951</v>
      </c>
      <c r="I30" s="617">
        <f t="shared" si="9"/>
        <v>2761</v>
      </c>
      <c r="J30" s="617">
        <f t="shared" si="9"/>
        <v>8722</v>
      </c>
      <c r="K30" s="617">
        <f t="shared" si="9"/>
        <v>3598</v>
      </c>
      <c r="L30" s="617">
        <f t="shared" si="9"/>
        <v>5279</v>
      </c>
      <c r="M30" s="617">
        <f t="shared" si="9"/>
        <v>4665</v>
      </c>
      <c r="N30" s="617">
        <f t="shared" si="9"/>
        <v>4927</v>
      </c>
      <c r="O30" s="617">
        <f t="shared" si="9"/>
        <v>4259</v>
      </c>
      <c r="P30" s="617">
        <f t="shared" si="9"/>
        <v>2994</v>
      </c>
      <c r="Q30" s="617">
        <f t="shared" si="9"/>
        <v>1249</v>
      </c>
      <c r="R30" s="617">
        <f t="shared" si="9"/>
        <v>1665</v>
      </c>
      <c r="S30" s="617">
        <f t="shared" si="9"/>
        <v>1002</v>
      </c>
      <c r="T30" s="617">
        <f t="shared" si="9"/>
        <v>744</v>
      </c>
      <c r="U30" s="617">
        <f t="shared" si="8"/>
        <v>18700</v>
      </c>
      <c r="V30" s="664">
        <f t="shared" si="8"/>
        <v>26799</v>
      </c>
    </row>
    <row r="31" spans="1:22" s="2" customFormat="1" ht="18" customHeight="1" x14ac:dyDescent="0.35">
      <c r="A31" s="390"/>
      <c r="B31" s="361" t="s">
        <v>74</v>
      </c>
      <c r="C31" s="659">
        <v>38</v>
      </c>
      <c r="D31" s="659">
        <v>37</v>
      </c>
      <c r="E31" s="659">
        <v>79</v>
      </c>
      <c r="F31" s="659">
        <v>105</v>
      </c>
      <c r="G31" s="659">
        <v>226</v>
      </c>
      <c r="H31" s="659">
        <v>490</v>
      </c>
      <c r="I31" s="659">
        <v>845</v>
      </c>
      <c r="J31" s="659">
        <v>2311</v>
      </c>
      <c r="K31" s="659">
        <v>1087</v>
      </c>
      <c r="L31" s="659">
        <v>1382</v>
      </c>
      <c r="M31" s="659">
        <v>1261</v>
      </c>
      <c r="N31" s="659">
        <v>1457</v>
      </c>
      <c r="O31" s="659">
        <v>1984</v>
      </c>
      <c r="P31" s="659">
        <v>1371</v>
      </c>
      <c r="Q31" s="659">
        <v>897</v>
      </c>
      <c r="R31" s="659">
        <v>1163</v>
      </c>
      <c r="S31" s="659">
        <v>1002</v>
      </c>
      <c r="T31" s="659">
        <v>744</v>
      </c>
      <c r="U31" s="659">
        <f t="shared" si="8"/>
        <v>7419</v>
      </c>
      <c r="V31" s="661">
        <f t="shared" si="8"/>
        <v>9060</v>
      </c>
    </row>
    <row r="32" spans="1:22" s="2" customFormat="1" ht="18" customHeight="1" x14ac:dyDescent="0.35">
      <c r="A32" s="390"/>
      <c r="B32" s="361" t="s">
        <v>75</v>
      </c>
      <c r="C32" s="659">
        <v>8</v>
      </c>
      <c r="D32" s="659">
        <v>3</v>
      </c>
      <c r="E32" s="659">
        <v>13</v>
      </c>
      <c r="F32" s="659">
        <v>21</v>
      </c>
      <c r="G32" s="659">
        <v>43</v>
      </c>
      <c r="H32" s="659">
        <v>126</v>
      </c>
      <c r="I32" s="659">
        <v>119</v>
      </c>
      <c r="J32" s="659">
        <v>384</v>
      </c>
      <c r="K32" s="659">
        <v>60</v>
      </c>
      <c r="L32" s="659">
        <v>103</v>
      </c>
      <c r="M32" s="659">
        <v>136</v>
      </c>
      <c r="N32" s="659">
        <v>163</v>
      </c>
      <c r="O32" s="659">
        <v>0</v>
      </c>
      <c r="P32" s="659">
        <v>0</v>
      </c>
      <c r="Q32" s="659">
        <v>0</v>
      </c>
      <c r="R32" s="659">
        <v>0</v>
      </c>
      <c r="S32" s="659">
        <v>0</v>
      </c>
      <c r="T32" s="659">
        <v>0</v>
      </c>
      <c r="U32" s="659">
        <f t="shared" si="8"/>
        <v>379</v>
      </c>
      <c r="V32" s="661">
        <f t="shared" si="8"/>
        <v>800</v>
      </c>
    </row>
    <row r="33" spans="1:22" s="2" customFormat="1" ht="18" customHeight="1" x14ac:dyDescent="0.35">
      <c r="A33" s="390"/>
      <c r="B33" s="361" t="s">
        <v>76</v>
      </c>
      <c r="C33" s="659">
        <v>19</v>
      </c>
      <c r="D33" s="659">
        <v>13</v>
      </c>
      <c r="E33" s="659">
        <v>32</v>
      </c>
      <c r="F33" s="659">
        <v>52</v>
      </c>
      <c r="G33" s="659">
        <v>101</v>
      </c>
      <c r="H33" s="659">
        <v>262</v>
      </c>
      <c r="I33" s="659">
        <v>168</v>
      </c>
      <c r="J33" s="659">
        <v>628</v>
      </c>
      <c r="K33" s="659">
        <v>292</v>
      </c>
      <c r="L33" s="659">
        <v>477</v>
      </c>
      <c r="M33" s="659">
        <v>298</v>
      </c>
      <c r="N33" s="659">
        <v>325</v>
      </c>
      <c r="O33" s="659">
        <v>161</v>
      </c>
      <c r="P33" s="659">
        <v>93</v>
      </c>
      <c r="Q33" s="659">
        <v>0</v>
      </c>
      <c r="R33" s="659">
        <v>0</v>
      </c>
      <c r="S33" s="659">
        <v>0</v>
      </c>
      <c r="T33" s="659">
        <v>0</v>
      </c>
      <c r="U33" s="659">
        <f t="shared" si="8"/>
        <v>1071</v>
      </c>
      <c r="V33" s="661">
        <f t="shared" si="8"/>
        <v>1850</v>
      </c>
    </row>
    <row r="34" spans="1:22" s="2" customFormat="1" ht="18" customHeight="1" x14ac:dyDescent="0.35">
      <c r="A34" s="390"/>
      <c r="B34" s="361" t="s">
        <v>77</v>
      </c>
      <c r="C34" s="659">
        <v>28</v>
      </c>
      <c r="D34" s="659">
        <v>31</v>
      </c>
      <c r="E34" s="659">
        <v>43</v>
      </c>
      <c r="F34" s="659">
        <v>60</v>
      </c>
      <c r="G34" s="659">
        <v>112</v>
      </c>
      <c r="H34" s="659">
        <v>365</v>
      </c>
      <c r="I34" s="659">
        <v>687</v>
      </c>
      <c r="J34" s="659">
        <v>2410</v>
      </c>
      <c r="K34" s="659">
        <v>966</v>
      </c>
      <c r="L34" s="659">
        <v>1528</v>
      </c>
      <c r="M34" s="659">
        <v>1147</v>
      </c>
      <c r="N34" s="659">
        <v>1121</v>
      </c>
      <c r="O34" s="659">
        <v>457</v>
      </c>
      <c r="P34" s="659">
        <v>683</v>
      </c>
      <c r="Q34" s="659">
        <v>352</v>
      </c>
      <c r="R34" s="659">
        <v>502</v>
      </c>
      <c r="S34" s="659">
        <v>0</v>
      </c>
      <c r="T34" s="659">
        <v>0</v>
      </c>
      <c r="U34" s="659">
        <f t="shared" si="8"/>
        <v>3792</v>
      </c>
      <c r="V34" s="661">
        <f t="shared" si="8"/>
        <v>6700</v>
      </c>
    </row>
    <row r="35" spans="1:22" s="2" customFormat="1" ht="18" customHeight="1" x14ac:dyDescent="0.35">
      <c r="A35" s="390"/>
      <c r="B35" s="361" t="s">
        <v>78</v>
      </c>
      <c r="C35" s="659">
        <v>15</v>
      </c>
      <c r="D35" s="659">
        <v>15</v>
      </c>
      <c r="E35" s="659">
        <v>26</v>
      </c>
      <c r="F35" s="659">
        <v>33</v>
      </c>
      <c r="G35" s="659">
        <v>116</v>
      </c>
      <c r="H35" s="659">
        <v>183</v>
      </c>
      <c r="I35" s="659">
        <v>399</v>
      </c>
      <c r="J35" s="659">
        <v>1061</v>
      </c>
      <c r="K35" s="659">
        <v>279</v>
      </c>
      <c r="L35" s="659">
        <v>336</v>
      </c>
      <c r="M35" s="659">
        <v>864</v>
      </c>
      <c r="N35" s="659">
        <v>616</v>
      </c>
      <c r="O35" s="659">
        <v>855</v>
      </c>
      <c r="P35" s="659">
        <v>559</v>
      </c>
      <c r="Q35" s="659">
        <v>0</v>
      </c>
      <c r="R35" s="659">
        <v>0</v>
      </c>
      <c r="S35" s="659">
        <v>0</v>
      </c>
      <c r="T35" s="659">
        <v>0</v>
      </c>
      <c r="U35" s="659">
        <f t="shared" si="8"/>
        <v>2554</v>
      </c>
      <c r="V35" s="661">
        <f t="shared" si="8"/>
        <v>2803</v>
      </c>
    </row>
    <row r="36" spans="1:22" s="2" customFormat="1" ht="18" customHeight="1" x14ac:dyDescent="0.35">
      <c r="A36" s="390"/>
      <c r="B36" s="361" t="s">
        <v>79</v>
      </c>
      <c r="C36" s="659">
        <v>16</v>
      </c>
      <c r="D36" s="659">
        <v>18</v>
      </c>
      <c r="E36" s="659">
        <v>40</v>
      </c>
      <c r="F36" s="659">
        <v>62</v>
      </c>
      <c r="G36" s="659">
        <v>68</v>
      </c>
      <c r="H36" s="659">
        <v>227</v>
      </c>
      <c r="I36" s="659">
        <v>265</v>
      </c>
      <c r="J36" s="659">
        <v>1069</v>
      </c>
      <c r="K36" s="659">
        <v>383</v>
      </c>
      <c r="L36" s="659">
        <v>810</v>
      </c>
      <c r="M36" s="659">
        <v>557</v>
      </c>
      <c r="N36" s="659">
        <v>823</v>
      </c>
      <c r="O36" s="659">
        <v>235</v>
      </c>
      <c r="P36" s="659">
        <v>257</v>
      </c>
      <c r="Q36" s="659">
        <v>0</v>
      </c>
      <c r="R36" s="659">
        <v>0</v>
      </c>
      <c r="S36" s="659">
        <v>0</v>
      </c>
      <c r="T36" s="659">
        <v>0</v>
      </c>
      <c r="U36" s="659">
        <f t="shared" si="8"/>
        <v>1564</v>
      </c>
      <c r="V36" s="661">
        <f t="shared" si="8"/>
        <v>3266</v>
      </c>
    </row>
    <row r="37" spans="1:22" s="2" customFormat="1" ht="18" customHeight="1" x14ac:dyDescent="0.35">
      <c r="A37" s="390"/>
      <c r="B37" s="361" t="s">
        <v>80</v>
      </c>
      <c r="C37" s="659">
        <v>17</v>
      </c>
      <c r="D37" s="659">
        <v>20</v>
      </c>
      <c r="E37" s="659">
        <v>12</v>
      </c>
      <c r="F37" s="659">
        <v>19</v>
      </c>
      <c r="G37" s="659">
        <v>48</v>
      </c>
      <c r="H37" s="659">
        <v>186</v>
      </c>
      <c r="I37" s="659">
        <v>136</v>
      </c>
      <c r="J37" s="659">
        <v>521</v>
      </c>
      <c r="K37" s="659">
        <v>267</v>
      </c>
      <c r="L37" s="659">
        <v>332</v>
      </c>
      <c r="M37" s="659">
        <v>192</v>
      </c>
      <c r="N37" s="659">
        <v>217</v>
      </c>
      <c r="O37" s="659">
        <v>0</v>
      </c>
      <c r="P37" s="659">
        <v>0</v>
      </c>
      <c r="Q37" s="659">
        <v>0</v>
      </c>
      <c r="R37" s="659">
        <v>0</v>
      </c>
      <c r="S37" s="659">
        <v>0</v>
      </c>
      <c r="T37" s="659">
        <v>0</v>
      </c>
      <c r="U37" s="659">
        <f t="shared" si="8"/>
        <v>672</v>
      </c>
      <c r="V37" s="661">
        <f t="shared" si="8"/>
        <v>1295</v>
      </c>
    </row>
    <row r="38" spans="1:22" s="2" customFormat="1" ht="18" customHeight="1" x14ac:dyDescent="0.35">
      <c r="A38" s="390"/>
      <c r="B38" s="361" t="s">
        <v>81</v>
      </c>
      <c r="C38" s="659">
        <v>13</v>
      </c>
      <c r="D38" s="659">
        <v>9</v>
      </c>
      <c r="E38" s="659">
        <v>7</v>
      </c>
      <c r="F38" s="659">
        <v>19</v>
      </c>
      <c r="G38" s="659">
        <v>46</v>
      </c>
      <c r="H38" s="659">
        <v>112</v>
      </c>
      <c r="I38" s="659">
        <v>142</v>
      </c>
      <c r="J38" s="659">
        <v>338</v>
      </c>
      <c r="K38" s="659">
        <v>264</v>
      </c>
      <c r="L38" s="659">
        <v>311</v>
      </c>
      <c r="M38" s="659">
        <v>210</v>
      </c>
      <c r="N38" s="659">
        <v>205</v>
      </c>
      <c r="O38" s="659">
        <v>567</v>
      </c>
      <c r="P38" s="659">
        <v>31</v>
      </c>
      <c r="Q38" s="659">
        <v>0</v>
      </c>
      <c r="R38" s="659">
        <v>0</v>
      </c>
      <c r="S38" s="659">
        <v>0</v>
      </c>
      <c r="T38" s="659">
        <v>0</v>
      </c>
      <c r="U38" s="659">
        <f t="shared" si="8"/>
        <v>1249</v>
      </c>
      <c r="V38" s="661">
        <f t="shared" si="8"/>
        <v>1025</v>
      </c>
    </row>
    <row r="39" spans="1:22" s="2" customFormat="1" ht="42" customHeight="1" x14ac:dyDescent="0.3">
      <c r="A39" s="743" t="s">
        <v>279</v>
      </c>
      <c r="B39" s="725"/>
      <c r="C39" s="617">
        <v>0</v>
      </c>
      <c r="D39" s="617">
        <v>0</v>
      </c>
      <c r="E39" s="617">
        <v>0</v>
      </c>
      <c r="F39" s="617">
        <v>0</v>
      </c>
      <c r="G39" s="617">
        <v>0</v>
      </c>
      <c r="H39" s="617">
        <v>0</v>
      </c>
      <c r="I39" s="617">
        <v>0</v>
      </c>
      <c r="J39" s="617">
        <v>0</v>
      </c>
      <c r="K39" s="617">
        <v>0</v>
      </c>
      <c r="L39" s="617">
        <v>0</v>
      </c>
      <c r="M39" s="617">
        <v>0</v>
      </c>
      <c r="N39" s="617">
        <v>0</v>
      </c>
      <c r="O39" s="617">
        <v>0</v>
      </c>
      <c r="P39" s="617">
        <v>0</v>
      </c>
      <c r="Q39" s="617">
        <v>0</v>
      </c>
      <c r="R39" s="617">
        <v>0</v>
      </c>
      <c r="S39" s="617">
        <v>0</v>
      </c>
      <c r="T39" s="617">
        <v>0</v>
      </c>
      <c r="U39" s="617">
        <f>C39+E39+G39+I39+K39+M39+O39+Q39+S39</f>
        <v>0</v>
      </c>
      <c r="V39" s="664">
        <f>D39+F39+H39+J39+L39+N39+P39+R39+T39</f>
        <v>0</v>
      </c>
    </row>
    <row r="40" spans="1:22" s="2" customFormat="1" ht="33" customHeight="1" x14ac:dyDescent="0.35">
      <c r="A40" s="744" t="s">
        <v>296</v>
      </c>
      <c r="B40" s="745"/>
      <c r="C40" s="662">
        <f t="shared" ref="C40:V40" si="10">C41+C43+C51+C56+C62+C66</f>
        <v>451</v>
      </c>
      <c r="D40" s="662">
        <f t="shared" si="10"/>
        <v>500</v>
      </c>
      <c r="E40" s="662">
        <f t="shared" si="10"/>
        <v>1003</v>
      </c>
      <c r="F40" s="662">
        <f t="shared" si="10"/>
        <v>1571</v>
      </c>
      <c r="G40" s="662">
        <f t="shared" si="10"/>
        <v>3237</v>
      </c>
      <c r="H40" s="662">
        <f t="shared" si="10"/>
        <v>7728</v>
      </c>
      <c r="I40" s="662">
        <f t="shared" si="10"/>
        <v>9008</v>
      </c>
      <c r="J40" s="662">
        <f t="shared" si="10"/>
        <v>23477</v>
      </c>
      <c r="K40" s="662">
        <f t="shared" si="10"/>
        <v>12466</v>
      </c>
      <c r="L40" s="662">
        <f t="shared" si="10"/>
        <v>16446</v>
      </c>
      <c r="M40" s="662">
        <f t="shared" si="10"/>
        <v>17643</v>
      </c>
      <c r="N40" s="662">
        <f t="shared" si="10"/>
        <v>21696</v>
      </c>
      <c r="O40" s="662">
        <f t="shared" si="10"/>
        <v>15709</v>
      </c>
      <c r="P40" s="662">
        <f t="shared" si="10"/>
        <v>10790</v>
      </c>
      <c r="Q40" s="662">
        <f t="shared" si="10"/>
        <v>6407</v>
      </c>
      <c r="R40" s="662">
        <f t="shared" si="10"/>
        <v>5277</v>
      </c>
      <c r="S40" s="662">
        <f t="shared" si="10"/>
        <v>7811</v>
      </c>
      <c r="T40" s="662">
        <f t="shared" si="10"/>
        <v>4570</v>
      </c>
      <c r="U40" s="662">
        <f t="shared" si="10"/>
        <v>73735</v>
      </c>
      <c r="V40" s="663">
        <f t="shared" si="10"/>
        <v>92055</v>
      </c>
    </row>
    <row r="41" spans="1:22" s="2" customFormat="1" ht="24" customHeight="1" x14ac:dyDescent="0.35">
      <c r="A41" s="239" t="s">
        <v>82</v>
      </c>
      <c r="B41" s="391"/>
      <c r="C41" s="617">
        <f>C42</f>
        <v>24</v>
      </c>
      <c r="D41" s="617">
        <f t="shared" ref="D41:T41" si="11">D42</f>
        <v>40</v>
      </c>
      <c r="E41" s="617">
        <f t="shared" si="11"/>
        <v>39</v>
      </c>
      <c r="F41" s="617">
        <f t="shared" si="11"/>
        <v>93</v>
      </c>
      <c r="G41" s="617">
        <f t="shared" si="11"/>
        <v>195</v>
      </c>
      <c r="H41" s="617">
        <f t="shared" si="11"/>
        <v>695</v>
      </c>
      <c r="I41" s="617">
        <f t="shared" si="11"/>
        <v>628</v>
      </c>
      <c r="J41" s="617">
        <f t="shared" si="11"/>
        <v>2104</v>
      </c>
      <c r="K41" s="617">
        <f t="shared" si="11"/>
        <v>977</v>
      </c>
      <c r="L41" s="617">
        <f t="shared" si="11"/>
        <v>1162</v>
      </c>
      <c r="M41" s="617">
        <f t="shared" si="11"/>
        <v>2007</v>
      </c>
      <c r="N41" s="617">
        <f t="shared" si="11"/>
        <v>2501</v>
      </c>
      <c r="O41" s="617">
        <f t="shared" si="11"/>
        <v>482</v>
      </c>
      <c r="P41" s="617">
        <f t="shared" si="11"/>
        <v>506</v>
      </c>
      <c r="Q41" s="617">
        <f t="shared" si="11"/>
        <v>0</v>
      </c>
      <c r="R41" s="617">
        <f t="shared" si="11"/>
        <v>0</v>
      </c>
      <c r="S41" s="617">
        <f t="shared" si="11"/>
        <v>1630</v>
      </c>
      <c r="T41" s="617">
        <f t="shared" si="11"/>
        <v>339</v>
      </c>
      <c r="U41" s="617">
        <f t="shared" ref="U41:V41" si="12">C41+E41+G41+I41+K41+M41+O41+Q41+S41</f>
        <v>5982</v>
      </c>
      <c r="V41" s="664">
        <f t="shared" si="12"/>
        <v>7440</v>
      </c>
    </row>
    <row r="42" spans="1:22" s="2" customFormat="1" ht="18" customHeight="1" x14ac:dyDescent="0.35">
      <c r="A42" s="390"/>
      <c r="B42" s="361" t="s">
        <v>83</v>
      </c>
      <c r="C42" s="659">
        <v>24</v>
      </c>
      <c r="D42" s="659">
        <v>40</v>
      </c>
      <c r="E42" s="659">
        <v>39</v>
      </c>
      <c r="F42" s="659">
        <v>93</v>
      </c>
      <c r="G42" s="659">
        <v>195</v>
      </c>
      <c r="H42" s="659">
        <v>695</v>
      </c>
      <c r="I42" s="659">
        <v>628</v>
      </c>
      <c r="J42" s="659">
        <v>2104</v>
      </c>
      <c r="K42" s="659">
        <v>977</v>
      </c>
      <c r="L42" s="659">
        <v>1162</v>
      </c>
      <c r="M42" s="659">
        <v>2007</v>
      </c>
      <c r="N42" s="659">
        <v>2501</v>
      </c>
      <c r="O42" s="659">
        <v>482</v>
      </c>
      <c r="P42" s="659">
        <v>506</v>
      </c>
      <c r="Q42" s="659">
        <v>0</v>
      </c>
      <c r="R42" s="659">
        <v>0</v>
      </c>
      <c r="S42" s="659">
        <v>1630</v>
      </c>
      <c r="T42" s="659">
        <v>339</v>
      </c>
      <c r="U42" s="659">
        <f t="shared" si="8"/>
        <v>5982</v>
      </c>
      <c r="V42" s="661">
        <f t="shared" si="8"/>
        <v>7440</v>
      </c>
    </row>
    <row r="43" spans="1:22" s="2" customFormat="1" ht="24" customHeight="1" x14ac:dyDescent="0.35">
      <c r="A43" s="239" t="s">
        <v>84</v>
      </c>
      <c r="B43" s="391"/>
      <c r="C43" s="617">
        <f>SUM(C44:C50)</f>
        <v>188</v>
      </c>
      <c r="D43" s="617">
        <f t="shared" ref="D43:V43" si="13">SUM(D44:D50)</f>
        <v>178</v>
      </c>
      <c r="E43" s="617">
        <f t="shared" si="13"/>
        <v>401</v>
      </c>
      <c r="F43" s="617">
        <f t="shared" si="13"/>
        <v>524</v>
      </c>
      <c r="G43" s="617">
        <f t="shared" si="13"/>
        <v>987</v>
      </c>
      <c r="H43" s="617">
        <f t="shared" si="13"/>
        <v>2761</v>
      </c>
      <c r="I43" s="617">
        <f t="shared" si="13"/>
        <v>3321</v>
      </c>
      <c r="J43" s="617">
        <f t="shared" si="13"/>
        <v>8888</v>
      </c>
      <c r="K43" s="617">
        <f t="shared" si="13"/>
        <v>4558</v>
      </c>
      <c r="L43" s="617">
        <f t="shared" si="13"/>
        <v>6331</v>
      </c>
      <c r="M43" s="617">
        <f t="shared" si="13"/>
        <v>6020</v>
      </c>
      <c r="N43" s="617">
        <f t="shared" si="13"/>
        <v>7785</v>
      </c>
      <c r="O43" s="617">
        <f t="shared" si="13"/>
        <v>6551</v>
      </c>
      <c r="P43" s="617">
        <f t="shared" si="13"/>
        <v>4082</v>
      </c>
      <c r="Q43" s="617">
        <f t="shared" si="13"/>
        <v>1487</v>
      </c>
      <c r="R43" s="617">
        <f t="shared" si="13"/>
        <v>1390</v>
      </c>
      <c r="S43" s="617">
        <f t="shared" si="13"/>
        <v>1011</v>
      </c>
      <c r="T43" s="617">
        <f t="shared" si="13"/>
        <v>1056</v>
      </c>
      <c r="U43" s="617">
        <f t="shared" si="13"/>
        <v>24524</v>
      </c>
      <c r="V43" s="664">
        <f t="shared" si="13"/>
        <v>32995</v>
      </c>
    </row>
    <row r="44" spans="1:22" s="2" customFormat="1" ht="18" customHeight="1" x14ac:dyDescent="0.35">
      <c r="A44" s="390"/>
      <c r="B44" s="361" t="s">
        <v>85</v>
      </c>
      <c r="C44" s="659">
        <v>11</v>
      </c>
      <c r="D44" s="659">
        <v>21</v>
      </c>
      <c r="E44" s="659">
        <v>48</v>
      </c>
      <c r="F44" s="659">
        <v>65</v>
      </c>
      <c r="G44" s="659">
        <v>107</v>
      </c>
      <c r="H44" s="659">
        <v>290</v>
      </c>
      <c r="I44" s="659">
        <v>309</v>
      </c>
      <c r="J44" s="659">
        <v>626</v>
      </c>
      <c r="K44" s="659">
        <v>614</v>
      </c>
      <c r="L44" s="659">
        <v>639</v>
      </c>
      <c r="M44" s="659">
        <v>217</v>
      </c>
      <c r="N44" s="659">
        <v>449</v>
      </c>
      <c r="O44" s="659">
        <v>27</v>
      </c>
      <c r="P44" s="659">
        <v>9</v>
      </c>
      <c r="Q44" s="659">
        <v>0</v>
      </c>
      <c r="R44" s="659">
        <v>0</v>
      </c>
      <c r="S44" s="659">
        <v>0</v>
      </c>
      <c r="T44" s="659">
        <v>0</v>
      </c>
      <c r="U44" s="659">
        <f t="shared" si="8"/>
        <v>1333</v>
      </c>
      <c r="V44" s="661">
        <f t="shared" si="8"/>
        <v>2099</v>
      </c>
    </row>
    <row r="45" spans="1:22" s="2" customFormat="1" ht="18" customHeight="1" x14ac:dyDescent="0.35">
      <c r="A45" s="390"/>
      <c r="B45" s="361" t="s">
        <v>86</v>
      </c>
      <c r="C45" s="659">
        <v>61</v>
      </c>
      <c r="D45" s="659">
        <v>37</v>
      </c>
      <c r="E45" s="659">
        <v>93</v>
      </c>
      <c r="F45" s="659">
        <v>116</v>
      </c>
      <c r="G45" s="659">
        <v>192</v>
      </c>
      <c r="H45" s="659">
        <v>671</v>
      </c>
      <c r="I45" s="659">
        <v>850</v>
      </c>
      <c r="J45" s="659">
        <v>2837</v>
      </c>
      <c r="K45" s="659">
        <v>763</v>
      </c>
      <c r="L45" s="659">
        <v>1310</v>
      </c>
      <c r="M45" s="659">
        <v>1870</v>
      </c>
      <c r="N45" s="659">
        <v>2653</v>
      </c>
      <c r="O45" s="659">
        <v>2608</v>
      </c>
      <c r="P45" s="659">
        <v>1364</v>
      </c>
      <c r="Q45" s="659">
        <v>447</v>
      </c>
      <c r="R45" s="659">
        <v>146</v>
      </c>
      <c r="S45" s="659">
        <v>911</v>
      </c>
      <c r="T45" s="659">
        <v>934</v>
      </c>
      <c r="U45" s="659">
        <f t="shared" si="8"/>
        <v>7795</v>
      </c>
      <c r="V45" s="661">
        <f t="shared" si="8"/>
        <v>10068</v>
      </c>
    </row>
    <row r="46" spans="1:22" s="323" customFormat="1" ht="18" customHeight="1" x14ac:dyDescent="0.35">
      <c r="A46" s="393"/>
      <c r="B46" s="361" t="s">
        <v>87</v>
      </c>
      <c r="C46" s="659">
        <v>32</v>
      </c>
      <c r="D46" s="659">
        <v>39</v>
      </c>
      <c r="E46" s="659">
        <v>88</v>
      </c>
      <c r="F46" s="659">
        <v>75</v>
      </c>
      <c r="G46" s="659">
        <v>200</v>
      </c>
      <c r="H46" s="659">
        <v>478</v>
      </c>
      <c r="I46" s="659">
        <v>905</v>
      </c>
      <c r="J46" s="659">
        <v>1952</v>
      </c>
      <c r="K46" s="659">
        <v>1265</v>
      </c>
      <c r="L46" s="659">
        <v>1664</v>
      </c>
      <c r="M46" s="659">
        <v>1338</v>
      </c>
      <c r="N46" s="659">
        <v>1712</v>
      </c>
      <c r="O46" s="659">
        <v>2531</v>
      </c>
      <c r="P46" s="659">
        <v>1863</v>
      </c>
      <c r="Q46" s="659">
        <v>1020</v>
      </c>
      <c r="R46" s="659">
        <v>1222</v>
      </c>
      <c r="S46" s="659">
        <v>0</v>
      </c>
      <c r="T46" s="659">
        <v>0</v>
      </c>
      <c r="U46" s="659">
        <f t="shared" si="8"/>
        <v>7379</v>
      </c>
      <c r="V46" s="661">
        <f t="shared" si="8"/>
        <v>9005</v>
      </c>
    </row>
    <row r="47" spans="1:22" s="323" customFormat="1" ht="18" customHeight="1" x14ac:dyDescent="0.35">
      <c r="A47" s="393"/>
      <c r="B47" s="361" t="s">
        <v>88</v>
      </c>
      <c r="C47" s="659">
        <v>10</v>
      </c>
      <c r="D47" s="659">
        <v>12</v>
      </c>
      <c r="E47" s="659">
        <v>25</v>
      </c>
      <c r="F47" s="659">
        <v>25</v>
      </c>
      <c r="G47" s="659">
        <v>115</v>
      </c>
      <c r="H47" s="659">
        <v>233</v>
      </c>
      <c r="I47" s="659">
        <v>238</v>
      </c>
      <c r="J47" s="659">
        <v>566</v>
      </c>
      <c r="K47" s="659">
        <v>223</v>
      </c>
      <c r="L47" s="659">
        <v>331</v>
      </c>
      <c r="M47" s="659">
        <v>504</v>
      </c>
      <c r="N47" s="659">
        <v>597</v>
      </c>
      <c r="O47" s="659">
        <v>0</v>
      </c>
      <c r="P47" s="659">
        <v>0</v>
      </c>
      <c r="Q47" s="659">
        <v>0</v>
      </c>
      <c r="R47" s="659">
        <v>0</v>
      </c>
      <c r="S47" s="659">
        <v>0</v>
      </c>
      <c r="T47" s="659">
        <v>0</v>
      </c>
      <c r="U47" s="659">
        <f t="shared" si="8"/>
        <v>1115</v>
      </c>
      <c r="V47" s="661">
        <f t="shared" si="8"/>
        <v>1764</v>
      </c>
    </row>
    <row r="48" spans="1:22" s="323" customFormat="1" ht="18" customHeight="1" x14ac:dyDescent="0.35">
      <c r="A48" s="393"/>
      <c r="B48" s="361" t="s">
        <v>89</v>
      </c>
      <c r="C48" s="659">
        <v>29</v>
      </c>
      <c r="D48" s="659">
        <v>11</v>
      </c>
      <c r="E48" s="659">
        <v>39</v>
      </c>
      <c r="F48" s="659">
        <v>66</v>
      </c>
      <c r="G48" s="659">
        <v>78</v>
      </c>
      <c r="H48" s="659">
        <v>264</v>
      </c>
      <c r="I48" s="659">
        <v>226</v>
      </c>
      <c r="J48" s="659">
        <v>480</v>
      </c>
      <c r="K48" s="659">
        <v>392</v>
      </c>
      <c r="L48" s="659">
        <v>585</v>
      </c>
      <c r="M48" s="659">
        <v>106</v>
      </c>
      <c r="N48" s="659">
        <v>104</v>
      </c>
      <c r="O48" s="659">
        <v>150</v>
      </c>
      <c r="P48" s="659">
        <v>168</v>
      </c>
      <c r="Q48" s="659">
        <v>0</v>
      </c>
      <c r="R48" s="659">
        <v>0</v>
      </c>
      <c r="S48" s="659">
        <v>0</v>
      </c>
      <c r="T48" s="659">
        <v>0</v>
      </c>
      <c r="U48" s="659">
        <f t="shared" si="8"/>
        <v>1020</v>
      </c>
      <c r="V48" s="661">
        <f t="shared" si="8"/>
        <v>1678</v>
      </c>
    </row>
    <row r="49" spans="1:22" s="337" customFormat="1" ht="18" customHeight="1" x14ac:dyDescent="0.35">
      <c r="A49" s="390"/>
      <c r="B49" s="361" t="s">
        <v>299</v>
      </c>
      <c r="C49" s="659">
        <v>23</v>
      </c>
      <c r="D49" s="659">
        <v>38</v>
      </c>
      <c r="E49" s="659">
        <v>69</v>
      </c>
      <c r="F49" s="659">
        <v>126</v>
      </c>
      <c r="G49" s="659">
        <v>213</v>
      </c>
      <c r="H49" s="659">
        <v>576</v>
      </c>
      <c r="I49" s="659">
        <v>557</v>
      </c>
      <c r="J49" s="659">
        <v>1526</v>
      </c>
      <c r="K49" s="659">
        <v>979</v>
      </c>
      <c r="L49" s="659">
        <v>1285</v>
      </c>
      <c r="M49" s="659">
        <v>1157</v>
      </c>
      <c r="N49" s="659">
        <v>1333</v>
      </c>
      <c r="O49" s="659">
        <v>885</v>
      </c>
      <c r="P49" s="659">
        <v>310</v>
      </c>
      <c r="Q49" s="659">
        <v>20</v>
      </c>
      <c r="R49" s="659">
        <v>22</v>
      </c>
      <c r="S49" s="659">
        <v>100</v>
      </c>
      <c r="T49" s="659">
        <v>122</v>
      </c>
      <c r="U49" s="659">
        <f t="shared" si="8"/>
        <v>4003</v>
      </c>
      <c r="V49" s="661">
        <f t="shared" si="8"/>
        <v>5338</v>
      </c>
    </row>
    <row r="50" spans="1:22" s="2" customFormat="1" ht="18" customHeight="1" x14ac:dyDescent="0.35">
      <c r="A50" s="390"/>
      <c r="B50" s="361" t="s">
        <v>300</v>
      </c>
      <c r="C50" s="659">
        <v>22</v>
      </c>
      <c r="D50" s="659">
        <v>20</v>
      </c>
      <c r="E50" s="659">
        <v>39</v>
      </c>
      <c r="F50" s="659">
        <v>51</v>
      </c>
      <c r="G50" s="659">
        <v>82</v>
      </c>
      <c r="H50" s="659">
        <v>249</v>
      </c>
      <c r="I50" s="659">
        <v>236</v>
      </c>
      <c r="J50" s="659">
        <v>901</v>
      </c>
      <c r="K50" s="659">
        <v>322</v>
      </c>
      <c r="L50" s="659">
        <v>517</v>
      </c>
      <c r="M50" s="659">
        <v>828</v>
      </c>
      <c r="N50" s="659">
        <v>937</v>
      </c>
      <c r="O50" s="659">
        <v>350</v>
      </c>
      <c r="P50" s="659">
        <v>368</v>
      </c>
      <c r="Q50" s="659">
        <v>0</v>
      </c>
      <c r="R50" s="659">
        <v>0</v>
      </c>
      <c r="S50" s="659">
        <v>0</v>
      </c>
      <c r="T50" s="659">
        <v>0</v>
      </c>
      <c r="U50" s="659">
        <f t="shared" si="8"/>
        <v>1879</v>
      </c>
      <c r="V50" s="661">
        <f t="shared" si="8"/>
        <v>3043</v>
      </c>
    </row>
    <row r="51" spans="1:22" s="2" customFormat="1" ht="24" customHeight="1" x14ac:dyDescent="0.35">
      <c r="A51" s="239" t="s">
        <v>90</v>
      </c>
      <c r="B51" s="391"/>
      <c r="C51" s="617">
        <f t="shared" ref="C51:T51" si="14">C55+C54+C53+C52</f>
        <v>131</v>
      </c>
      <c r="D51" s="617">
        <f t="shared" si="14"/>
        <v>180</v>
      </c>
      <c r="E51" s="617">
        <f t="shared" si="14"/>
        <v>210</v>
      </c>
      <c r="F51" s="617">
        <f t="shared" si="14"/>
        <v>423</v>
      </c>
      <c r="G51" s="617">
        <f t="shared" si="14"/>
        <v>947</v>
      </c>
      <c r="H51" s="617">
        <f t="shared" si="14"/>
        <v>2211</v>
      </c>
      <c r="I51" s="617">
        <f t="shared" si="14"/>
        <v>2621</v>
      </c>
      <c r="J51" s="617">
        <f t="shared" si="14"/>
        <v>6874</v>
      </c>
      <c r="K51" s="617">
        <f t="shared" si="14"/>
        <v>3696</v>
      </c>
      <c r="L51" s="617">
        <f t="shared" si="14"/>
        <v>5014</v>
      </c>
      <c r="M51" s="617">
        <f t="shared" si="14"/>
        <v>5240</v>
      </c>
      <c r="N51" s="617">
        <f t="shared" si="14"/>
        <v>6706</v>
      </c>
      <c r="O51" s="617">
        <f t="shared" si="14"/>
        <v>4730</v>
      </c>
      <c r="P51" s="617">
        <f t="shared" si="14"/>
        <v>3425</v>
      </c>
      <c r="Q51" s="617">
        <f t="shared" si="14"/>
        <v>2956</v>
      </c>
      <c r="R51" s="617">
        <f t="shared" si="14"/>
        <v>1997</v>
      </c>
      <c r="S51" s="617">
        <f t="shared" si="14"/>
        <v>1853</v>
      </c>
      <c r="T51" s="617">
        <f t="shared" si="14"/>
        <v>2589</v>
      </c>
      <c r="U51" s="617">
        <f t="shared" si="8"/>
        <v>22384</v>
      </c>
      <c r="V51" s="664">
        <f t="shared" si="8"/>
        <v>29419</v>
      </c>
    </row>
    <row r="52" spans="1:22" s="323" customFormat="1" ht="18" customHeight="1" x14ac:dyDescent="0.35">
      <c r="A52" s="393"/>
      <c r="B52" s="361" t="s">
        <v>91</v>
      </c>
      <c r="C52" s="659">
        <v>10</v>
      </c>
      <c r="D52" s="660">
        <v>13</v>
      </c>
      <c r="E52" s="660">
        <v>36</v>
      </c>
      <c r="F52" s="660">
        <v>59</v>
      </c>
      <c r="G52" s="660">
        <v>104</v>
      </c>
      <c r="H52" s="660">
        <v>280</v>
      </c>
      <c r="I52" s="660">
        <v>392</v>
      </c>
      <c r="J52" s="660">
        <v>721</v>
      </c>
      <c r="K52" s="660">
        <v>435</v>
      </c>
      <c r="L52" s="660">
        <v>556</v>
      </c>
      <c r="M52" s="660">
        <v>488</v>
      </c>
      <c r="N52" s="660">
        <v>514</v>
      </c>
      <c r="O52" s="660">
        <v>0</v>
      </c>
      <c r="P52" s="660">
        <v>0</v>
      </c>
      <c r="Q52" s="660">
        <v>937</v>
      </c>
      <c r="R52" s="660">
        <v>365</v>
      </c>
      <c r="S52" s="660">
        <v>0</v>
      </c>
      <c r="T52" s="660">
        <v>0</v>
      </c>
      <c r="U52" s="659">
        <f t="shared" si="8"/>
        <v>2402</v>
      </c>
      <c r="V52" s="661">
        <f t="shared" si="8"/>
        <v>2508</v>
      </c>
    </row>
    <row r="53" spans="1:22" s="323" customFormat="1" ht="18" customHeight="1" x14ac:dyDescent="0.35">
      <c r="A53" s="393"/>
      <c r="B53" s="361" t="s">
        <v>90</v>
      </c>
      <c r="C53" s="665">
        <v>79</v>
      </c>
      <c r="D53" s="660">
        <v>92</v>
      </c>
      <c r="E53" s="660">
        <v>122</v>
      </c>
      <c r="F53" s="660">
        <v>189</v>
      </c>
      <c r="G53" s="660">
        <v>553</v>
      </c>
      <c r="H53" s="660">
        <v>1357</v>
      </c>
      <c r="I53" s="660">
        <v>1418</v>
      </c>
      <c r="J53" s="660">
        <v>4033</v>
      </c>
      <c r="K53" s="660">
        <v>1834</v>
      </c>
      <c r="L53" s="660">
        <v>2176</v>
      </c>
      <c r="M53" s="660">
        <v>3421</v>
      </c>
      <c r="N53" s="660">
        <v>4476</v>
      </c>
      <c r="O53" s="660">
        <v>4275</v>
      </c>
      <c r="P53" s="660">
        <v>2714</v>
      </c>
      <c r="Q53" s="660">
        <v>1479</v>
      </c>
      <c r="R53" s="660">
        <v>1617</v>
      </c>
      <c r="S53" s="660">
        <v>1757</v>
      </c>
      <c r="T53" s="660">
        <v>2113</v>
      </c>
      <c r="U53" s="659">
        <f t="shared" si="8"/>
        <v>14938</v>
      </c>
      <c r="V53" s="661">
        <f t="shared" si="8"/>
        <v>18767</v>
      </c>
    </row>
    <row r="54" spans="1:22" s="323" customFormat="1" ht="18" customHeight="1" x14ac:dyDescent="0.35">
      <c r="A54" s="393"/>
      <c r="B54" s="361" t="s">
        <v>92</v>
      </c>
      <c r="C54" s="659">
        <v>38</v>
      </c>
      <c r="D54" s="660">
        <v>62</v>
      </c>
      <c r="E54" s="660">
        <v>41</v>
      </c>
      <c r="F54" s="660">
        <v>128</v>
      </c>
      <c r="G54" s="660">
        <v>262</v>
      </c>
      <c r="H54" s="660">
        <v>477</v>
      </c>
      <c r="I54" s="660">
        <v>696</v>
      </c>
      <c r="J54" s="660">
        <v>1657</v>
      </c>
      <c r="K54" s="660">
        <v>1085</v>
      </c>
      <c r="L54" s="660">
        <v>1845</v>
      </c>
      <c r="M54" s="660">
        <v>1117</v>
      </c>
      <c r="N54" s="660">
        <v>1520</v>
      </c>
      <c r="O54" s="660">
        <v>441</v>
      </c>
      <c r="P54" s="660">
        <v>652</v>
      </c>
      <c r="Q54" s="660">
        <v>540</v>
      </c>
      <c r="R54" s="660">
        <v>15</v>
      </c>
      <c r="S54" s="660">
        <v>96</v>
      </c>
      <c r="T54" s="660">
        <v>476</v>
      </c>
      <c r="U54" s="659">
        <f t="shared" si="8"/>
        <v>4316</v>
      </c>
      <c r="V54" s="661">
        <f t="shared" si="8"/>
        <v>6832</v>
      </c>
    </row>
    <row r="55" spans="1:22" s="2" customFormat="1" ht="18" customHeight="1" x14ac:dyDescent="0.35">
      <c r="A55" s="390"/>
      <c r="B55" s="361" t="s">
        <v>93</v>
      </c>
      <c r="C55" s="659">
        <v>4</v>
      </c>
      <c r="D55" s="660">
        <v>13</v>
      </c>
      <c r="E55" s="660">
        <v>11</v>
      </c>
      <c r="F55" s="660">
        <v>47</v>
      </c>
      <c r="G55" s="660">
        <v>28</v>
      </c>
      <c r="H55" s="660">
        <v>97</v>
      </c>
      <c r="I55" s="660">
        <v>115</v>
      </c>
      <c r="J55" s="660">
        <v>463</v>
      </c>
      <c r="K55" s="660">
        <v>342</v>
      </c>
      <c r="L55" s="660">
        <v>437</v>
      </c>
      <c r="M55" s="660">
        <v>214</v>
      </c>
      <c r="N55" s="660">
        <v>196</v>
      </c>
      <c r="O55" s="660">
        <v>14</v>
      </c>
      <c r="P55" s="660">
        <v>59</v>
      </c>
      <c r="Q55" s="660">
        <v>0</v>
      </c>
      <c r="R55" s="660">
        <v>0</v>
      </c>
      <c r="S55" s="660">
        <v>0</v>
      </c>
      <c r="T55" s="660">
        <v>0</v>
      </c>
      <c r="U55" s="659">
        <f t="shared" si="8"/>
        <v>728</v>
      </c>
      <c r="V55" s="661">
        <f t="shared" si="8"/>
        <v>1312</v>
      </c>
    </row>
    <row r="56" spans="1:22" s="323" customFormat="1" ht="24" customHeight="1" x14ac:dyDescent="0.35">
      <c r="A56" s="239" t="s">
        <v>94</v>
      </c>
      <c r="B56" s="392"/>
      <c r="C56" s="617">
        <f>SUM(C57:C61)</f>
        <v>48</v>
      </c>
      <c r="D56" s="617">
        <f t="shared" ref="D56:T56" si="15">SUM(D57:D61)</f>
        <v>50</v>
      </c>
      <c r="E56" s="617">
        <f t="shared" si="15"/>
        <v>133</v>
      </c>
      <c r="F56" s="617">
        <f t="shared" si="15"/>
        <v>294</v>
      </c>
      <c r="G56" s="617">
        <f t="shared" si="15"/>
        <v>595</v>
      </c>
      <c r="H56" s="617">
        <f t="shared" si="15"/>
        <v>1068</v>
      </c>
      <c r="I56" s="617">
        <f t="shared" si="15"/>
        <v>938</v>
      </c>
      <c r="J56" s="617">
        <f t="shared" si="15"/>
        <v>1968</v>
      </c>
      <c r="K56" s="617">
        <f t="shared" si="15"/>
        <v>1175</v>
      </c>
      <c r="L56" s="617">
        <f t="shared" si="15"/>
        <v>1594</v>
      </c>
      <c r="M56" s="617">
        <f t="shared" si="15"/>
        <v>1835</v>
      </c>
      <c r="N56" s="617">
        <f t="shared" si="15"/>
        <v>1806</v>
      </c>
      <c r="O56" s="617">
        <f t="shared" si="15"/>
        <v>735</v>
      </c>
      <c r="P56" s="617">
        <f t="shared" si="15"/>
        <v>616</v>
      </c>
      <c r="Q56" s="617">
        <f t="shared" si="15"/>
        <v>74</v>
      </c>
      <c r="R56" s="617">
        <f t="shared" si="15"/>
        <v>487</v>
      </c>
      <c r="S56" s="617">
        <f t="shared" si="15"/>
        <v>1986</v>
      </c>
      <c r="T56" s="617">
        <f t="shared" si="15"/>
        <v>244</v>
      </c>
      <c r="U56" s="617">
        <f t="shared" si="8"/>
        <v>7519</v>
      </c>
      <c r="V56" s="664">
        <f t="shared" si="8"/>
        <v>8127</v>
      </c>
    </row>
    <row r="57" spans="1:22" s="2" customFormat="1" ht="18" customHeight="1" x14ac:dyDescent="0.35">
      <c r="A57" s="390"/>
      <c r="B57" s="361" t="s">
        <v>95</v>
      </c>
      <c r="C57" s="659">
        <v>7</v>
      </c>
      <c r="D57" s="660">
        <v>18</v>
      </c>
      <c r="E57" s="660">
        <v>39</v>
      </c>
      <c r="F57" s="660">
        <v>52</v>
      </c>
      <c r="G57" s="660">
        <v>62</v>
      </c>
      <c r="H57" s="660">
        <v>168</v>
      </c>
      <c r="I57" s="660">
        <v>181</v>
      </c>
      <c r="J57" s="660">
        <v>520</v>
      </c>
      <c r="K57" s="660">
        <v>355</v>
      </c>
      <c r="L57" s="660">
        <v>205</v>
      </c>
      <c r="M57" s="660">
        <v>759</v>
      </c>
      <c r="N57" s="660">
        <v>662</v>
      </c>
      <c r="O57" s="660">
        <v>458</v>
      </c>
      <c r="P57" s="660">
        <v>277</v>
      </c>
      <c r="Q57" s="660">
        <v>36</v>
      </c>
      <c r="R57" s="660">
        <v>234</v>
      </c>
      <c r="S57" s="660">
        <v>0</v>
      </c>
      <c r="T57" s="660">
        <v>0</v>
      </c>
      <c r="U57" s="659">
        <f t="shared" si="8"/>
        <v>1897</v>
      </c>
      <c r="V57" s="661">
        <f t="shared" si="8"/>
        <v>2136</v>
      </c>
    </row>
    <row r="58" spans="1:22" s="2" customFormat="1" ht="18" customHeight="1" x14ac:dyDescent="0.35">
      <c r="A58" s="390"/>
      <c r="B58" s="361" t="s">
        <v>96</v>
      </c>
      <c r="C58" s="659">
        <v>11</v>
      </c>
      <c r="D58" s="660">
        <v>9</v>
      </c>
      <c r="E58" s="660">
        <v>8</v>
      </c>
      <c r="F58" s="660">
        <v>41</v>
      </c>
      <c r="G58" s="660">
        <v>96</v>
      </c>
      <c r="H58" s="660">
        <v>198</v>
      </c>
      <c r="I58" s="660">
        <v>121</v>
      </c>
      <c r="J58" s="660">
        <v>248</v>
      </c>
      <c r="K58" s="660">
        <v>176</v>
      </c>
      <c r="L58" s="660">
        <v>340</v>
      </c>
      <c r="M58" s="660">
        <v>194</v>
      </c>
      <c r="N58" s="660">
        <v>267</v>
      </c>
      <c r="O58" s="660">
        <v>8</v>
      </c>
      <c r="P58" s="660">
        <v>34</v>
      </c>
      <c r="Q58" s="660">
        <v>0</v>
      </c>
      <c r="R58" s="660">
        <v>0</v>
      </c>
      <c r="S58" s="660">
        <v>0</v>
      </c>
      <c r="T58" s="660">
        <v>0</v>
      </c>
      <c r="U58" s="659">
        <f t="shared" si="8"/>
        <v>614</v>
      </c>
      <c r="V58" s="661">
        <f t="shared" si="8"/>
        <v>1137</v>
      </c>
    </row>
    <row r="59" spans="1:22" s="2" customFormat="1" ht="18" customHeight="1" x14ac:dyDescent="0.35">
      <c r="A59" s="390"/>
      <c r="B59" s="361" t="s">
        <v>97</v>
      </c>
      <c r="C59" s="659">
        <v>9</v>
      </c>
      <c r="D59" s="660">
        <v>11</v>
      </c>
      <c r="E59" s="660">
        <v>31</v>
      </c>
      <c r="F59" s="660">
        <v>95</v>
      </c>
      <c r="G59" s="660">
        <v>116</v>
      </c>
      <c r="H59" s="660">
        <v>210</v>
      </c>
      <c r="I59" s="660">
        <v>195</v>
      </c>
      <c r="J59" s="660">
        <v>447</v>
      </c>
      <c r="K59" s="660">
        <v>162</v>
      </c>
      <c r="L59" s="660">
        <v>279</v>
      </c>
      <c r="M59" s="660">
        <v>295</v>
      </c>
      <c r="N59" s="660">
        <v>332</v>
      </c>
      <c r="O59" s="660">
        <v>139</v>
      </c>
      <c r="P59" s="660">
        <v>55</v>
      </c>
      <c r="Q59" s="660">
        <v>14</v>
      </c>
      <c r="R59" s="660">
        <v>117</v>
      </c>
      <c r="S59" s="660">
        <v>1986</v>
      </c>
      <c r="T59" s="660">
        <v>244</v>
      </c>
      <c r="U59" s="659">
        <f t="shared" si="8"/>
        <v>2947</v>
      </c>
      <c r="V59" s="661">
        <f t="shared" si="8"/>
        <v>1790</v>
      </c>
    </row>
    <row r="60" spans="1:22" s="323" customFormat="1" ht="18" customHeight="1" x14ac:dyDescent="0.35">
      <c r="A60" s="393"/>
      <c r="B60" s="361" t="s">
        <v>98</v>
      </c>
      <c r="C60" s="659">
        <v>16</v>
      </c>
      <c r="D60" s="660">
        <v>9</v>
      </c>
      <c r="E60" s="660">
        <v>33</v>
      </c>
      <c r="F60" s="660">
        <v>57</v>
      </c>
      <c r="G60" s="660">
        <v>239</v>
      </c>
      <c r="H60" s="660">
        <v>321</v>
      </c>
      <c r="I60" s="660">
        <v>269</v>
      </c>
      <c r="J60" s="660">
        <v>407</v>
      </c>
      <c r="K60" s="660">
        <v>343</v>
      </c>
      <c r="L60" s="660">
        <v>416</v>
      </c>
      <c r="M60" s="660">
        <v>402</v>
      </c>
      <c r="N60" s="660">
        <v>312</v>
      </c>
      <c r="O60" s="660">
        <v>71</v>
      </c>
      <c r="P60" s="660">
        <v>156</v>
      </c>
      <c r="Q60" s="660">
        <v>24</v>
      </c>
      <c r="R60" s="660">
        <v>136</v>
      </c>
      <c r="S60" s="660">
        <v>0</v>
      </c>
      <c r="T60" s="660">
        <v>0</v>
      </c>
      <c r="U60" s="659">
        <f t="shared" si="8"/>
        <v>1397</v>
      </c>
      <c r="V60" s="661">
        <f t="shared" si="8"/>
        <v>1814</v>
      </c>
    </row>
    <row r="61" spans="1:22" s="2" customFormat="1" ht="18" customHeight="1" x14ac:dyDescent="0.35">
      <c r="A61" s="390"/>
      <c r="B61" s="361" t="s">
        <v>99</v>
      </c>
      <c r="C61" s="659">
        <v>5</v>
      </c>
      <c r="D61" s="660">
        <v>3</v>
      </c>
      <c r="E61" s="660">
        <v>22</v>
      </c>
      <c r="F61" s="660">
        <v>49</v>
      </c>
      <c r="G61" s="660">
        <v>82</v>
      </c>
      <c r="H61" s="660">
        <v>171</v>
      </c>
      <c r="I61" s="660">
        <v>172</v>
      </c>
      <c r="J61" s="660">
        <v>346</v>
      </c>
      <c r="K61" s="660">
        <v>139</v>
      </c>
      <c r="L61" s="660">
        <v>354</v>
      </c>
      <c r="M61" s="660">
        <v>185</v>
      </c>
      <c r="N61" s="660">
        <v>233</v>
      </c>
      <c r="O61" s="660">
        <v>59</v>
      </c>
      <c r="P61" s="660">
        <v>94</v>
      </c>
      <c r="Q61" s="660">
        <v>0</v>
      </c>
      <c r="R61" s="660">
        <v>0</v>
      </c>
      <c r="S61" s="660">
        <v>0</v>
      </c>
      <c r="T61" s="660">
        <v>0</v>
      </c>
      <c r="U61" s="659">
        <f t="shared" si="8"/>
        <v>664</v>
      </c>
      <c r="V61" s="661">
        <f t="shared" si="8"/>
        <v>1250</v>
      </c>
    </row>
    <row r="62" spans="1:22" s="2" customFormat="1" ht="24" customHeight="1" x14ac:dyDescent="0.35">
      <c r="A62" s="239" t="s">
        <v>100</v>
      </c>
      <c r="B62" s="391"/>
      <c r="C62" s="617">
        <f>SUM(C63:C65)</f>
        <v>60</v>
      </c>
      <c r="D62" s="617">
        <f t="shared" ref="D62:T62" si="16">SUM(D63:D65)</f>
        <v>52</v>
      </c>
      <c r="E62" s="617">
        <f t="shared" si="16"/>
        <v>220</v>
      </c>
      <c r="F62" s="617">
        <f t="shared" si="16"/>
        <v>237</v>
      </c>
      <c r="G62" s="617">
        <f t="shared" si="16"/>
        <v>513</v>
      </c>
      <c r="H62" s="617">
        <f t="shared" si="16"/>
        <v>993</v>
      </c>
      <c r="I62" s="617">
        <f t="shared" si="16"/>
        <v>1500</v>
      </c>
      <c r="J62" s="617">
        <f t="shared" si="16"/>
        <v>3643</v>
      </c>
      <c r="K62" s="617">
        <f t="shared" si="16"/>
        <v>2060</v>
      </c>
      <c r="L62" s="617">
        <f t="shared" si="16"/>
        <v>2345</v>
      </c>
      <c r="M62" s="617">
        <f t="shared" si="16"/>
        <v>2541</v>
      </c>
      <c r="N62" s="617">
        <f t="shared" si="16"/>
        <v>2898</v>
      </c>
      <c r="O62" s="617">
        <f t="shared" si="16"/>
        <v>3211</v>
      </c>
      <c r="P62" s="617">
        <f t="shared" si="16"/>
        <v>2161</v>
      </c>
      <c r="Q62" s="617">
        <f t="shared" si="16"/>
        <v>1890</v>
      </c>
      <c r="R62" s="617">
        <f t="shared" si="16"/>
        <v>1403</v>
      </c>
      <c r="S62" s="617">
        <f t="shared" si="16"/>
        <v>1331</v>
      </c>
      <c r="T62" s="617">
        <f t="shared" si="16"/>
        <v>342</v>
      </c>
      <c r="U62" s="617">
        <f t="shared" si="8"/>
        <v>13326</v>
      </c>
      <c r="V62" s="664">
        <f t="shared" si="8"/>
        <v>14074</v>
      </c>
    </row>
    <row r="63" spans="1:22" s="2" customFormat="1" ht="18" customHeight="1" x14ac:dyDescent="0.35">
      <c r="A63" s="390"/>
      <c r="B63" s="361" t="s">
        <v>101</v>
      </c>
      <c r="C63" s="659">
        <v>15</v>
      </c>
      <c r="D63" s="660">
        <v>31</v>
      </c>
      <c r="E63" s="660">
        <v>85</v>
      </c>
      <c r="F63" s="660">
        <v>72</v>
      </c>
      <c r="G63" s="660">
        <v>167</v>
      </c>
      <c r="H63" s="660">
        <v>285</v>
      </c>
      <c r="I63" s="660">
        <v>291</v>
      </c>
      <c r="J63" s="660">
        <v>734</v>
      </c>
      <c r="K63" s="660">
        <v>435</v>
      </c>
      <c r="L63" s="660">
        <v>460</v>
      </c>
      <c r="M63" s="660">
        <v>493</v>
      </c>
      <c r="N63" s="660">
        <v>439</v>
      </c>
      <c r="O63" s="660">
        <v>0</v>
      </c>
      <c r="P63" s="660">
        <v>0</v>
      </c>
      <c r="Q63" s="660">
        <v>0</v>
      </c>
      <c r="R63" s="660">
        <v>0</v>
      </c>
      <c r="S63" s="660">
        <v>0</v>
      </c>
      <c r="T63" s="660">
        <v>0</v>
      </c>
      <c r="U63" s="659">
        <f t="shared" si="8"/>
        <v>1486</v>
      </c>
      <c r="V63" s="661">
        <f t="shared" si="8"/>
        <v>2021</v>
      </c>
    </row>
    <row r="64" spans="1:22" s="2" customFormat="1" ht="18" customHeight="1" x14ac:dyDescent="0.35">
      <c r="A64" s="390"/>
      <c r="B64" s="361" t="s">
        <v>100</v>
      </c>
      <c r="C64" s="659">
        <v>37</v>
      </c>
      <c r="D64" s="660">
        <v>17</v>
      </c>
      <c r="E64" s="660">
        <v>126</v>
      </c>
      <c r="F64" s="660">
        <v>136</v>
      </c>
      <c r="G64" s="660">
        <v>284</v>
      </c>
      <c r="H64" s="660">
        <v>549</v>
      </c>
      <c r="I64" s="660">
        <v>1012</v>
      </c>
      <c r="J64" s="660">
        <v>2497</v>
      </c>
      <c r="K64" s="660">
        <v>1394</v>
      </c>
      <c r="L64" s="660">
        <v>1659</v>
      </c>
      <c r="M64" s="660">
        <v>1851</v>
      </c>
      <c r="N64" s="660">
        <v>2172</v>
      </c>
      <c r="O64" s="660">
        <v>3211</v>
      </c>
      <c r="P64" s="660">
        <v>2161</v>
      </c>
      <c r="Q64" s="660">
        <v>1890</v>
      </c>
      <c r="R64" s="660">
        <v>1403</v>
      </c>
      <c r="S64" s="660">
        <v>146</v>
      </c>
      <c r="T64" s="660">
        <v>248</v>
      </c>
      <c r="U64" s="659">
        <f t="shared" si="8"/>
        <v>9951</v>
      </c>
      <c r="V64" s="661">
        <f t="shared" si="8"/>
        <v>10842</v>
      </c>
    </row>
    <row r="65" spans="1:34" s="2" customFormat="1" ht="18" customHeight="1" x14ac:dyDescent="0.35">
      <c r="A65" s="390"/>
      <c r="B65" s="361" t="s">
        <v>102</v>
      </c>
      <c r="C65" s="659">
        <v>8</v>
      </c>
      <c r="D65" s="660">
        <v>4</v>
      </c>
      <c r="E65" s="660">
        <v>9</v>
      </c>
      <c r="F65" s="660">
        <v>29</v>
      </c>
      <c r="G65" s="660">
        <v>62</v>
      </c>
      <c r="H65" s="660">
        <v>159</v>
      </c>
      <c r="I65" s="660">
        <v>197</v>
      </c>
      <c r="J65" s="660">
        <v>412</v>
      </c>
      <c r="K65" s="660">
        <v>231</v>
      </c>
      <c r="L65" s="660">
        <v>226</v>
      </c>
      <c r="M65" s="660">
        <v>197</v>
      </c>
      <c r="N65" s="660">
        <v>287</v>
      </c>
      <c r="O65" s="660">
        <v>0</v>
      </c>
      <c r="P65" s="660">
        <v>0</v>
      </c>
      <c r="Q65" s="660">
        <v>0</v>
      </c>
      <c r="R65" s="660">
        <v>0</v>
      </c>
      <c r="S65" s="660">
        <v>1185</v>
      </c>
      <c r="T65" s="660">
        <v>94</v>
      </c>
      <c r="U65" s="659">
        <f t="shared" si="8"/>
        <v>1889</v>
      </c>
      <c r="V65" s="661">
        <f t="shared" si="8"/>
        <v>1211</v>
      </c>
    </row>
    <row r="66" spans="1:34" s="2" customFormat="1" ht="42" customHeight="1" x14ac:dyDescent="0.3">
      <c r="A66" s="743" t="s">
        <v>280</v>
      </c>
      <c r="B66" s="725"/>
      <c r="C66" s="617">
        <v>0</v>
      </c>
      <c r="D66" s="617">
        <v>0</v>
      </c>
      <c r="E66" s="617">
        <v>0</v>
      </c>
      <c r="F66" s="617">
        <v>0</v>
      </c>
      <c r="G66" s="617">
        <v>0</v>
      </c>
      <c r="H66" s="617">
        <v>0</v>
      </c>
      <c r="I66" s="617">
        <v>0</v>
      </c>
      <c r="J66" s="617">
        <v>0</v>
      </c>
      <c r="K66" s="617">
        <v>0</v>
      </c>
      <c r="L66" s="617">
        <v>0</v>
      </c>
      <c r="M66" s="617">
        <v>0</v>
      </c>
      <c r="N66" s="617">
        <v>0</v>
      </c>
      <c r="O66" s="617">
        <v>0</v>
      </c>
      <c r="P66" s="617">
        <v>0</v>
      </c>
      <c r="Q66" s="617">
        <v>0</v>
      </c>
      <c r="R66" s="617">
        <v>0</v>
      </c>
      <c r="S66" s="617">
        <v>0</v>
      </c>
      <c r="T66" s="617">
        <v>0</v>
      </c>
      <c r="U66" s="617">
        <f>C66+E66+G66+I66+K66+M66+O66+Q66+S66</f>
        <v>0</v>
      </c>
      <c r="V66" s="664">
        <f>D66+F66+H66+J66+L66+N66+P66+R66+T66</f>
        <v>0</v>
      </c>
    </row>
    <row r="67" spans="1:34" s="2" customFormat="1" ht="42" customHeight="1" x14ac:dyDescent="0.3">
      <c r="A67" s="743" t="s">
        <v>297</v>
      </c>
      <c r="B67" s="725"/>
      <c r="C67" s="617">
        <v>16</v>
      </c>
      <c r="D67" s="617">
        <v>21</v>
      </c>
      <c r="E67" s="617">
        <v>15</v>
      </c>
      <c r="F67" s="617">
        <v>18</v>
      </c>
      <c r="G67" s="617">
        <v>99</v>
      </c>
      <c r="H67" s="617">
        <v>98</v>
      </c>
      <c r="I67" s="617">
        <v>86</v>
      </c>
      <c r="J67" s="617">
        <v>223</v>
      </c>
      <c r="K67" s="617">
        <v>485</v>
      </c>
      <c r="L67" s="617">
        <v>644</v>
      </c>
      <c r="M67" s="617">
        <v>207</v>
      </c>
      <c r="N67" s="617">
        <v>399</v>
      </c>
      <c r="O67" s="617">
        <v>79</v>
      </c>
      <c r="P67" s="617">
        <v>207</v>
      </c>
      <c r="Q67" s="617">
        <v>0</v>
      </c>
      <c r="R67" s="617">
        <v>0</v>
      </c>
      <c r="S67" s="617">
        <v>0</v>
      </c>
      <c r="T67" s="617">
        <v>0</v>
      </c>
      <c r="U67" s="617">
        <f>C67+E67+G67+I67+K67+M67+O67+Q67+S67</f>
        <v>987</v>
      </c>
      <c r="V67" s="664">
        <f>D67+F67+H67+J67+L67+N67+P67+R67+T67</f>
        <v>1610</v>
      </c>
    </row>
    <row r="68" spans="1:34" s="323" customFormat="1" ht="9" customHeight="1" x14ac:dyDescent="0.35">
      <c r="A68" s="530"/>
      <c r="B68" s="392"/>
      <c r="C68" s="398"/>
      <c r="D68" s="399"/>
      <c r="E68" s="399"/>
      <c r="F68" s="399"/>
      <c r="G68" s="399"/>
      <c r="H68" s="399"/>
      <c r="I68" s="399"/>
      <c r="J68" s="399"/>
      <c r="K68" s="399"/>
      <c r="L68" s="399"/>
      <c r="M68" s="399"/>
      <c r="N68" s="399"/>
      <c r="O68" s="399"/>
      <c r="P68" s="399"/>
      <c r="Q68" s="399"/>
      <c r="R68" s="399"/>
      <c r="S68" s="399"/>
      <c r="T68" s="399"/>
      <c r="U68" s="398"/>
      <c r="V68" s="400"/>
    </row>
    <row r="69" spans="1:34" s="323" customFormat="1" ht="33" customHeight="1" thickBot="1" x14ac:dyDescent="0.3">
      <c r="A69" s="814" t="s">
        <v>103</v>
      </c>
      <c r="B69" s="815"/>
      <c r="C69" s="401">
        <f>C9+C11+C40</f>
        <v>1145</v>
      </c>
      <c r="D69" s="401">
        <f t="shared" ref="D69:T69" si="17">D9+D11+D40</f>
        <v>1255</v>
      </c>
      <c r="E69" s="401">
        <f t="shared" si="17"/>
        <v>2332</v>
      </c>
      <c r="F69" s="401">
        <f t="shared" si="17"/>
        <v>3315</v>
      </c>
      <c r="G69" s="401">
        <f t="shared" si="17"/>
        <v>6829</v>
      </c>
      <c r="H69" s="401">
        <f t="shared" si="17"/>
        <v>17603</v>
      </c>
      <c r="I69" s="401">
        <f t="shared" si="17"/>
        <v>25893</v>
      </c>
      <c r="J69" s="401">
        <f t="shared" si="17"/>
        <v>81727</v>
      </c>
      <c r="K69" s="401">
        <f t="shared" si="17"/>
        <v>35461</v>
      </c>
      <c r="L69" s="401">
        <f t="shared" si="17"/>
        <v>53438</v>
      </c>
      <c r="M69" s="401">
        <f t="shared" si="17"/>
        <v>47442</v>
      </c>
      <c r="N69" s="401">
        <f t="shared" si="17"/>
        <v>58716</v>
      </c>
      <c r="O69" s="401">
        <f t="shared" si="17"/>
        <v>45718</v>
      </c>
      <c r="P69" s="401">
        <f t="shared" si="17"/>
        <v>34968</v>
      </c>
      <c r="Q69" s="401">
        <f t="shared" si="17"/>
        <v>25228</v>
      </c>
      <c r="R69" s="401">
        <f t="shared" si="17"/>
        <v>22101</v>
      </c>
      <c r="S69" s="401">
        <f t="shared" si="17"/>
        <v>43917</v>
      </c>
      <c r="T69" s="401">
        <f t="shared" si="17"/>
        <v>33432</v>
      </c>
      <c r="U69" s="401">
        <f t="shared" ref="U69:V69" si="18">C69+E69+G69+I69+K69+M69+O69+Q69+S69</f>
        <v>233965</v>
      </c>
      <c r="V69" s="402">
        <f t="shared" si="18"/>
        <v>306555</v>
      </c>
    </row>
    <row r="70" spans="1:34" s="323" customFormat="1" ht="29.4" hidden="1" customHeight="1" x14ac:dyDescent="0.35">
      <c r="A70" s="573" t="s">
        <v>282</v>
      </c>
      <c r="B70" s="403"/>
      <c r="C70" s="404"/>
      <c r="D70" s="404"/>
      <c r="E70" s="404"/>
      <c r="F70" s="404"/>
      <c r="G70" s="404"/>
      <c r="H70" s="404"/>
      <c r="I70" s="404"/>
      <c r="J70" s="404"/>
      <c r="K70" s="404"/>
      <c r="L70" s="404"/>
      <c r="M70" s="404"/>
      <c r="N70" s="404"/>
      <c r="O70" s="404"/>
      <c r="P70" s="404"/>
      <c r="Q70" s="404"/>
      <c r="R70" s="404"/>
      <c r="S70" s="404"/>
      <c r="T70" s="404"/>
      <c r="U70" s="404"/>
      <c r="V70" s="405"/>
    </row>
    <row r="71" spans="1:34" s="323" customFormat="1" ht="29.4" hidden="1" customHeight="1" x14ac:dyDescent="0.25">
      <c r="A71" s="342" t="s">
        <v>269</v>
      </c>
      <c r="B71" s="343" t="s">
        <v>268</v>
      </c>
      <c r="C71" s="136" t="s">
        <v>265</v>
      </c>
      <c r="D71" s="136" t="s">
        <v>265</v>
      </c>
      <c r="E71" s="411" t="s">
        <v>268</v>
      </c>
      <c r="F71" s="136" t="s">
        <v>268</v>
      </c>
      <c r="G71" s="136" t="s">
        <v>271</v>
      </c>
      <c r="H71" s="136" t="s">
        <v>271</v>
      </c>
      <c r="I71" s="136" t="s">
        <v>272</v>
      </c>
      <c r="J71" s="136" t="s">
        <v>272</v>
      </c>
      <c r="K71" s="136" t="s">
        <v>273</v>
      </c>
      <c r="L71" s="136" t="s">
        <v>273</v>
      </c>
      <c r="M71" s="136" t="s">
        <v>274</v>
      </c>
      <c r="N71" s="136" t="s">
        <v>274</v>
      </c>
      <c r="O71" s="136" t="s">
        <v>275</v>
      </c>
      <c r="P71" s="136" t="s">
        <v>275</v>
      </c>
      <c r="Q71" s="136" t="s">
        <v>276</v>
      </c>
      <c r="R71" s="136" t="s">
        <v>276</v>
      </c>
      <c r="S71" s="136" t="s">
        <v>277</v>
      </c>
      <c r="T71" s="136" t="s">
        <v>277</v>
      </c>
      <c r="U71" s="136"/>
      <c r="V71" s="406"/>
      <c r="W71" s="136"/>
      <c r="X71" s="136"/>
      <c r="Y71" s="136"/>
      <c r="Z71" s="136"/>
      <c r="AA71" s="136"/>
      <c r="AB71" s="136"/>
      <c r="AC71" s="136"/>
      <c r="AD71" s="136"/>
      <c r="AE71" s="136"/>
      <c r="AF71" s="136"/>
      <c r="AG71" s="136"/>
      <c r="AH71" s="136"/>
    </row>
    <row r="72" spans="1:34" s="369" customFormat="1" ht="18" hidden="1" customHeight="1" x14ac:dyDescent="0.25">
      <c r="A72" s="342"/>
      <c r="B72" s="494"/>
      <c r="C72" s="492" t="s">
        <v>269</v>
      </c>
      <c r="D72" s="492" t="s">
        <v>270</v>
      </c>
      <c r="E72" s="492" t="s">
        <v>269</v>
      </c>
      <c r="F72" s="492" t="s">
        <v>270</v>
      </c>
      <c r="G72" s="492" t="s">
        <v>269</v>
      </c>
      <c r="H72" s="492" t="s">
        <v>270</v>
      </c>
      <c r="I72" s="492" t="s">
        <v>269</v>
      </c>
      <c r="J72" s="492" t="s">
        <v>270</v>
      </c>
      <c r="K72" s="492" t="s">
        <v>269</v>
      </c>
      <c r="L72" s="492" t="s">
        <v>270</v>
      </c>
      <c r="M72" s="492" t="s">
        <v>269</v>
      </c>
      <c r="N72" s="492" t="s">
        <v>270</v>
      </c>
      <c r="O72" s="492" t="s">
        <v>269</v>
      </c>
      <c r="P72" s="492" t="s">
        <v>270</v>
      </c>
      <c r="Q72" s="492" t="s">
        <v>269</v>
      </c>
      <c r="R72" s="492" t="s">
        <v>270</v>
      </c>
      <c r="S72" s="492" t="s">
        <v>269</v>
      </c>
      <c r="T72" s="492" t="s">
        <v>270</v>
      </c>
      <c r="U72" s="492"/>
      <c r="V72" s="555"/>
      <c r="W72" s="492"/>
      <c r="X72" s="492"/>
      <c r="Y72" s="492"/>
      <c r="Z72" s="492"/>
      <c r="AA72" s="492"/>
      <c r="AB72" s="492"/>
      <c r="AC72" s="492"/>
      <c r="AD72" s="492"/>
      <c r="AE72" s="492"/>
      <c r="AF72" s="492"/>
      <c r="AG72" s="492"/>
      <c r="AH72" s="492"/>
    </row>
    <row r="73" spans="1:34" ht="18" customHeight="1" x14ac:dyDescent="0.25">
      <c r="A73" s="521" t="s">
        <v>281</v>
      </c>
      <c r="V73" s="555"/>
      <c r="X73" s="136"/>
      <c r="Y73" s="136"/>
      <c r="Z73" s="136"/>
      <c r="AA73" s="136"/>
      <c r="AB73" s="136"/>
      <c r="AC73" s="136"/>
      <c r="AD73" s="136"/>
      <c r="AE73" s="136"/>
      <c r="AF73" s="136"/>
      <c r="AG73" s="136"/>
      <c r="AH73" s="136"/>
    </row>
    <row r="74" spans="1:34" ht="18" customHeight="1" x14ac:dyDescent="0.25">
      <c r="X74" s="136"/>
      <c r="Y74" s="136"/>
      <c r="Z74" s="136"/>
      <c r="AA74" s="136"/>
      <c r="AB74" s="136"/>
      <c r="AC74" s="136"/>
      <c r="AD74" s="136"/>
      <c r="AE74" s="136"/>
      <c r="AF74" s="136"/>
      <c r="AG74" s="136"/>
      <c r="AH74" s="136"/>
    </row>
    <row r="75" spans="1:34" ht="18" customHeight="1" x14ac:dyDescent="0.25">
      <c r="X75" s="136"/>
      <c r="Y75" s="136"/>
      <c r="Z75" s="136"/>
      <c r="AA75" s="136"/>
      <c r="AB75" s="136"/>
      <c r="AC75" s="136"/>
      <c r="AD75" s="136"/>
      <c r="AE75" s="136"/>
      <c r="AF75" s="136"/>
      <c r="AG75" s="136"/>
      <c r="AH75" s="136"/>
    </row>
    <row r="76" spans="1:34" s="323" customFormat="1" ht="29.4" customHeight="1" x14ac:dyDescent="0.25">
      <c r="A76" s="342"/>
      <c r="B76" s="343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136"/>
      <c r="AG76" s="136"/>
      <c r="AH76" s="136"/>
    </row>
    <row r="77" spans="1:34" s="323" customFormat="1" ht="29.4" customHeight="1" x14ac:dyDescent="0.25">
      <c r="A77" s="342"/>
      <c r="B77" s="343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136"/>
      <c r="AC77" s="136"/>
      <c r="AD77" s="136"/>
      <c r="AE77" s="136"/>
      <c r="AF77" s="136"/>
      <c r="AG77" s="136"/>
      <c r="AH77" s="136"/>
    </row>
    <row r="78" spans="1:34" s="323" customFormat="1" ht="29.4" customHeight="1" x14ac:dyDescent="0.25">
      <c r="A78" s="342"/>
      <c r="B78" s="343"/>
      <c r="C78" s="136"/>
      <c r="D78" s="136"/>
      <c r="E78" s="136"/>
      <c r="F78" s="136"/>
      <c r="G78" s="136"/>
      <c r="H78" s="136"/>
      <c r="I78" s="136"/>
      <c r="J78" s="136"/>
      <c r="K78" s="136"/>
      <c r="L78" s="136"/>
      <c r="M78" s="136"/>
      <c r="N78" s="136"/>
      <c r="O78" s="136"/>
      <c r="P78" s="136"/>
      <c r="Q78" s="136"/>
      <c r="R78" s="136"/>
      <c r="S78" s="136"/>
      <c r="T78" s="136"/>
      <c r="U78" s="136"/>
      <c r="V78" s="136"/>
      <c r="W78" s="136"/>
      <c r="X78" s="136"/>
      <c r="Y78" s="136"/>
      <c r="Z78" s="136"/>
      <c r="AA78" s="136"/>
      <c r="AB78" s="136"/>
      <c r="AC78" s="136"/>
      <c r="AD78" s="136"/>
      <c r="AE78" s="136"/>
      <c r="AF78" s="136"/>
      <c r="AG78" s="136"/>
      <c r="AH78" s="136"/>
    </row>
    <row r="79" spans="1:34" s="351" customFormat="1" ht="29.4" customHeight="1" x14ac:dyDescent="0.25">
      <c r="A79" s="342"/>
      <c r="B79" s="343"/>
      <c r="C79" s="136"/>
      <c r="D79" s="136"/>
      <c r="E79" s="136"/>
      <c r="F79" s="136"/>
      <c r="G79" s="136"/>
      <c r="H79" s="136"/>
      <c r="I79" s="136"/>
      <c r="J79" s="136"/>
      <c r="K79" s="136"/>
      <c r="L79" s="136"/>
      <c r="M79" s="136"/>
      <c r="N79" s="136"/>
      <c r="O79" s="136"/>
      <c r="P79" s="136"/>
      <c r="Q79" s="136"/>
      <c r="R79" s="136"/>
      <c r="S79" s="136"/>
      <c r="T79" s="136"/>
      <c r="U79" s="136"/>
      <c r="V79" s="136"/>
      <c r="W79" s="136"/>
      <c r="X79" s="136"/>
      <c r="Y79" s="136"/>
      <c r="Z79" s="136"/>
      <c r="AA79" s="136"/>
      <c r="AB79" s="136"/>
      <c r="AC79" s="136"/>
      <c r="AD79" s="136"/>
      <c r="AE79" s="136"/>
      <c r="AF79" s="136"/>
      <c r="AG79" s="136"/>
      <c r="AH79" s="136"/>
    </row>
    <row r="80" spans="1:34" s="132" customFormat="1" ht="21" customHeight="1" x14ac:dyDescent="0.3">
      <c r="A80" s="342"/>
      <c r="B80" s="343"/>
      <c r="C80" s="136"/>
      <c r="D80" s="136"/>
      <c r="E80" s="136"/>
      <c r="F80" s="136"/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  <c r="AB80" s="136"/>
      <c r="AC80" s="136"/>
      <c r="AD80" s="136"/>
      <c r="AE80" s="136"/>
      <c r="AF80" s="136"/>
      <c r="AG80" s="136"/>
      <c r="AH80" s="136"/>
    </row>
    <row r="81" spans="24:34" x14ac:dyDescent="0.25">
      <c r="X81" s="136"/>
      <c r="Y81" s="136"/>
      <c r="Z81" s="136"/>
      <c r="AA81" s="136"/>
      <c r="AB81" s="136"/>
      <c r="AC81" s="136"/>
      <c r="AD81" s="136"/>
      <c r="AE81" s="136"/>
      <c r="AF81" s="136"/>
      <c r="AG81" s="136"/>
      <c r="AH81" s="136"/>
    </row>
    <row r="82" spans="24:34" x14ac:dyDescent="0.25">
      <c r="X82" s="136"/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</row>
    <row r="83" spans="24:34" x14ac:dyDescent="0.25">
      <c r="X83" s="136"/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</row>
    <row r="84" spans="24:34" x14ac:dyDescent="0.25">
      <c r="X84" s="136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</row>
    <row r="85" spans="24:34" x14ac:dyDescent="0.25">
      <c r="X85" s="136"/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</row>
    <row r="86" spans="24:34" x14ac:dyDescent="0.25">
      <c r="X86" s="136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</row>
    <row r="87" spans="24:34" x14ac:dyDescent="0.25">
      <c r="X87" s="136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</row>
    <row r="88" spans="24:34" x14ac:dyDescent="0.25">
      <c r="X88" s="136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</row>
    <row r="89" spans="24:34" x14ac:dyDescent="0.25">
      <c r="X89" s="136"/>
      <c r="Y89" s="136"/>
      <c r="Z89" s="136"/>
      <c r="AA89" s="136"/>
      <c r="AB89" s="136"/>
      <c r="AC89" s="136"/>
      <c r="AD89" s="136"/>
      <c r="AE89" s="136"/>
      <c r="AF89" s="136"/>
      <c r="AG89" s="136"/>
      <c r="AH89" s="136"/>
    </row>
    <row r="90" spans="24:34" x14ac:dyDescent="0.25">
      <c r="X90" s="136"/>
      <c r="Y90" s="136"/>
      <c r="Z90" s="136"/>
      <c r="AA90" s="136"/>
      <c r="AB90" s="136"/>
      <c r="AC90" s="136"/>
      <c r="AD90" s="136"/>
      <c r="AE90" s="136"/>
      <c r="AF90" s="136"/>
      <c r="AG90" s="136"/>
      <c r="AH90" s="136"/>
    </row>
    <row r="91" spans="24:34" x14ac:dyDescent="0.25">
      <c r="X91" s="136"/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</row>
    <row r="92" spans="24:34" x14ac:dyDescent="0.25">
      <c r="X92" s="136"/>
      <c r="Y92" s="136"/>
      <c r="Z92" s="136"/>
      <c r="AA92" s="136"/>
      <c r="AB92" s="136"/>
      <c r="AC92" s="136"/>
      <c r="AD92" s="136"/>
      <c r="AE92" s="136"/>
      <c r="AF92" s="136"/>
      <c r="AG92" s="136"/>
      <c r="AH92" s="136"/>
    </row>
    <row r="93" spans="24:34" x14ac:dyDescent="0.25">
      <c r="X93" s="136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</row>
    <row r="94" spans="24:34" x14ac:dyDescent="0.25">
      <c r="X94" s="136"/>
      <c r="Y94" s="136"/>
      <c r="Z94" s="136"/>
      <c r="AA94" s="136"/>
      <c r="AB94" s="136"/>
      <c r="AC94" s="136"/>
      <c r="AD94" s="136"/>
      <c r="AE94" s="136"/>
      <c r="AF94" s="136"/>
      <c r="AG94" s="136"/>
      <c r="AH94" s="136"/>
    </row>
    <row r="95" spans="24:34" x14ac:dyDescent="0.25">
      <c r="X95" s="136"/>
      <c r="Y95" s="136"/>
      <c r="Z95" s="136"/>
      <c r="AA95" s="136"/>
      <c r="AB95" s="136"/>
      <c r="AC95" s="136"/>
      <c r="AD95" s="136"/>
      <c r="AE95" s="136"/>
      <c r="AF95" s="136"/>
      <c r="AG95" s="136"/>
      <c r="AH95" s="136"/>
    </row>
    <row r="96" spans="24:34" x14ac:dyDescent="0.25">
      <c r="X96" s="136"/>
      <c r="Y96" s="136"/>
      <c r="Z96" s="136"/>
      <c r="AA96" s="136"/>
      <c r="AB96" s="136"/>
      <c r="AC96" s="136"/>
      <c r="AD96" s="136"/>
      <c r="AE96" s="136"/>
      <c r="AF96" s="136"/>
      <c r="AG96" s="136"/>
      <c r="AH96" s="136"/>
    </row>
    <row r="97" spans="24:34" x14ac:dyDescent="0.25">
      <c r="X97" s="136"/>
      <c r="Y97" s="136"/>
      <c r="Z97" s="136"/>
      <c r="AA97" s="136"/>
      <c r="AB97" s="136"/>
      <c r="AC97" s="136"/>
      <c r="AD97" s="136"/>
      <c r="AE97" s="136"/>
      <c r="AF97" s="136"/>
      <c r="AG97" s="136"/>
      <c r="AH97" s="136"/>
    </row>
    <row r="98" spans="24:34" x14ac:dyDescent="0.25">
      <c r="X98" s="136"/>
      <c r="Y98" s="136"/>
      <c r="Z98" s="136"/>
      <c r="AA98" s="136"/>
      <c r="AB98" s="136"/>
      <c r="AC98" s="136"/>
      <c r="AD98" s="136"/>
      <c r="AE98" s="136"/>
      <c r="AF98" s="136"/>
      <c r="AG98" s="136"/>
      <c r="AH98" s="136"/>
    </row>
    <row r="99" spans="24:34" x14ac:dyDescent="0.25">
      <c r="X99" s="136"/>
      <c r="Y99" s="136"/>
      <c r="Z99" s="136"/>
      <c r="AA99" s="136"/>
      <c r="AB99" s="136"/>
      <c r="AC99" s="136"/>
      <c r="AD99" s="136"/>
      <c r="AE99" s="136"/>
      <c r="AF99" s="136"/>
      <c r="AG99" s="136"/>
      <c r="AH99" s="136"/>
    </row>
    <row r="100" spans="24:34" x14ac:dyDescent="0.25">
      <c r="X100" s="136"/>
      <c r="Y100" s="136"/>
      <c r="Z100" s="136"/>
      <c r="AA100" s="136"/>
      <c r="AB100" s="136"/>
      <c r="AC100" s="136"/>
      <c r="AD100" s="136"/>
      <c r="AE100" s="136"/>
      <c r="AF100" s="136"/>
      <c r="AG100" s="136"/>
      <c r="AH100" s="136"/>
    </row>
    <row r="101" spans="24:34" x14ac:dyDescent="0.25">
      <c r="X101" s="136"/>
      <c r="Y101" s="136"/>
      <c r="Z101" s="136"/>
      <c r="AA101" s="136"/>
      <c r="AB101" s="136"/>
      <c r="AC101" s="136"/>
      <c r="AD101" s="136"/>
      <c r="AE101" s="136"/>
      <c r="AF101" s="136"/>
      <c r="AG101" s="136"/>
      <c r="AH101" s="136"/>
    </row>
    <row r="102" spans="24:34" x14ac:dyDescent="0.25">
      <c r="X102" s="136"/>
      <c r="Y102" s="136"/>
      <c r="Z102" s="136"/>
      <c r="AA102" s="136"/>
      <c r="AB102" s="136"/>
      <c r="AC102" s="136"/>
      <c r="AD102" s="136"/>
      <c r="AE102" s="136"/>
      <c r="AF102" s="136"/>
      <c r="AG102" s="136"/>
      <c r="AH102" s="136"/>
    </row>
    <row r="103" spans="24:34" x14ac:dyDescent="0.25">
      <c r="X103" s="136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</row>
    <row r="104" spans="24:34" x14ac:dyDescent="0.25">
      <c r="X104" s="136"/>
      <c r="Y104" s="136"/>
      <c r="Z104" s="136"/>
      <c r="AA104" s="136"/>
      <c r="AB104" s="136"/>
      <c r="AC104" s="136"/>
      <c r="AD104" s="136"/>
      <c r="AE104" s="136"/>
      <c r="AF104" s="136"/>
      <c r="AG104" s="136"/>
      <c r="AH104" s="136"/>
    </row>
    <row r="105" spans="24:34" x14ac:dyDescent="0.25">
      <c r="X105" s="136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</row>
    <row r="106" spans="24:34" x14ac:dyDescent="0.25">
      <c r="X106" s="136"/>
      <c r="Y106" s="136"/>
      <c r="Z106" s="136"/>
      <c r="AA106" s="136"/>
      <c r="AB106" s="136"/>
      <c r="AC106" s="136"/>
      <c r="AD106" s="136"/>
      <c r="AE106" s="136"/>
      <c r="AF106" s="136"/>
      <c r="AG106" s="136"/>
      <c r="AH106" s="136"/>
    </row>
    <row r="107" spans="24:34" x14ac:dyDescent="0.25">
      <c r="X107" s="136"/>
      <c r="Y107" s="136"/>
      <c r="Z107" s="136"/>
      <c r="AA107" s="136"/>
      <c r="AB107" s="136"/>
      <c r="AC107" s="136"/>
      <c r="AD107" s="136"/>
      <c r="AE107" s="136"/>
      <c r="AF107" s="136"/>
      <c r="AG107" s="136"/>
      <c r="AH107" s="136"/>
    </row>
    <row r="108" spans="24:34" x14ac:dyDescent="0.25">
      <c r="X108" s="136"/>
      <c r="Y108" s="136"/>
      <c r="Z108" s="136"/>
      <c r="AA108" s="136"/>
      <c r="AB108" s="136"/>
      <c r="AC108" s="136"/>
      <c r="AD108" s="136"/>
      <c r="AE108" s="136"/>
      <c r="AF108" s="136"/>
      <c r="AG108" s="136"/>
      <c r="AH108" s="136"/>
    </row>
    <row r="109" spans="24:34" x14ac:dyDescent="0.25">
      <c r="X109" s="136"/>
      <c r="Y109" s="136"/>
      <c r="Z109" s="136"/>
      <c r="AA109" s="136"/>
      <c r="AB109" s="136"/>
      <c r="AC109" s="136"/>
      <c r="AD109" s="136"/>
      <c r="AE109" s="136"/>
      <c r="AF109" s="136"/>
      <c r="AG109" s="136"/>
      <c r="AH109" s="136"/>
    </row>
    <row r="110" spans="24:34" x14ac:dyDescent="0.25">
      <c r="X110" s="136"/>
      <c r="Y110" s="136"/>
      <c r="Z110" s="136"/>
      <c r="AA110" s="136"/>
      <c r="AB110" s="136"/>
      <c r="AC110" s="136"/>
      <c r="AD110" s="136"/>
      <c r="AE110" s="136"/>
      <c r="AF110" s="136"/>
      <c r="AG110" s="136"/>
      <c r="AH110" s="136"/>
    </row>
    <row r="111" spans="24:34" x14ac:dyDescent="0.25">
      <c r="X111" s="136"/>
      <c r="Y111" s="136"/>
      <c r="Z111" s="136"/>
      <c r="AA111" s="136"/>
      <c r="AB111" s="136"/>
      <c r="AC111" s="136"/>
      <c r="AD111" s="136"/>
      <c r="AE111" s="136"/>
      <c r="AF111" s="136"/>
      <c r="AG111" s="136"/>
      <c r="AH111" s="136"/>
    </row>
    <row r="112" spans="24:34" x14ac:dyDescent="0.25">
      <c r="X112" s="136"/>
      <c r="Y112" s="136"/>
      <c r="Z112" s="136"/>
      <c r="AA112" s="136"/>
      <c r="AB112" s="136"/>
      <c r="AC112" s="136"/>
      <c r="AD112" s="136"/>
      <c r="AE112" s="136"/>
      <c r="AF112" s="136"/>
      <c r="AG112" s="136"/>
      <c r="AH112" s="136"/>
    </row>
    <row r="113" spans="24:34" x14ac:dyDescent="0.25">
      <c r="X113" s="136"/>
      <c r="Y113" s="136"/>
      <c r="Z113" s="136"/>
      <c r="AA113" s="136"/>
      <c r="AB113" s="136"/>
      <c r="AC113" s="136"/>
      <c r="AD113" s="136"/>
      <c r="AE113" s="136"/>
      <c r="AF113" s="136"/>
      <c r="AG113" s="136"/>
      <c r="AH113" s="136"/>
    </row>
    <row r="114" spans="24:34" x14ac:dyDescent="0.25">
      <c r="X114" s="136"/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</row>
    <row r="115" spans="24:34" x14ac:dyDescent="0.25">
      <c r="X115" s="136"/>
      <c r="Y115" s="136"/>
      <c r="Z115" s="136"/>
      <c r="AA115" s="136"/>
      <c r="AB115" s="136"/>
      <c r="AC115" s="136"/>
      <c r="AD115" s="136"/>
      <c r="AE115" s="136"/>
      <c r="AF115" s="136"/>
      <c r="AG115" s="136"/>
      <c r="AH115" s="136"/>
    </row>
    <row r="116" spans="24:34" x14ac:dyDescent="0.25">
      <c r="X116" s="136"/>
      <c r="Y116" s="136"/>
      <c r="Z116" s="136"/>
      <c r="AA116" s="136"/>
      <c r="AB116" s="136"/>
      <c r="AC116" s="136"/>
      <c r="AD116" s="136"/>
      <c r="AE116" s="136"/>
      <c r="AF116" s="136"/>
      <c r="AG116" s="136"/>
      <c r="AH116" s="136"/>
    </row>
    <row r="117" spans="24:34" x14ac:dyDescent="0.25">
      <c r="X117" s="136"/>
      <c r="Y117" s="136"/>
      <c r="Z117" s="136"/>
      <c r="AA117" s="136"/>
      <c r="AB117" s="136"/>
      <c r="AC117" s="136"/>
      <c r="AD117" s="136"/>
      <c r="AE117" s="136"/>
      <c r="AF117" s="136"/>
      <c r="AG117" s="136"/>
      <c r="AH117" s="136"/>
    </row>
    <row r="118" spans="24:34" x14ac:dyDescent="0.25"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</row>
    <row r="119" spans="24:34" x14ac:dyDescent="0.25">
      <c r="X119" s="136"/>
      <c r="Y119" s="136"/>
      <c r="Z119" s="136"/>
      <c r="AA119" s="136"/>
      <c r="AB119" s="136"/>
      <c r="AC119" s="136"/>
      <c r="AD119" s="136"/>
      <c r="AE119" s="136"/>
      <c r="AF119" s="136"/>
      <c r="AG119" s="136"/>
      <c r="AH119" s="136"/>
    </row>
    <row r="120" spans="24:34" x14ac:dyDescent="0.25">
      <c r="X120" s="136"/>
      <c r="Y120" s="136"/>
      <c r="Z120" s="136"/>
      <c r="AA120" s="136"/>
      <c r="AB120" s="136"/>
      <c r="AC120" s="136"/>
      <c r="AD120" s="136"/>
      <c r="AE120" s="136"/>
      <c r="AF120" s="136"/>
      <c r="AG120" s="136"/>
      <c r="AH120" s="136"/>
    </row>
    <row r="121" spans="24:34" x14ac:dyDescent="0.25">
      <c r="X121" s="136"/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</row>
    <row r="122" spans="24:34" x14ac:dyDescent="0.25">
      <c r="X122" s="136"/>
      <c r="Y122" s="136"/>
      <c r="Z122" s="136"/>
      <c r="AA122" s="136"/>
      <c r="AB122" s="136"/>
      <c r="AC122" s="136"/>
      <c r="AD122" s="136"/>
      <c r="AE122" s="136"/>
      <c r="AF122" s="136"/>
      <c r="AG122" s="136"/>
      <c r="AH122" s="136"/>
    </row>
    <row r="123" spans="24:34" x14ac:dyDescent="0.25">
      <c r="X123" s="136"/>
      <c r="Y123" s="136"/>
      <c r="Z123" s="136"/>
      <c r="AA123" s="136"/>
      <c r="AB123" s="136"/>
      <c r="AC123" s="136"/>
      <c r="AD123" s="136"/>
      <c r="AE123" s="136"/>
      <c r="AF123" s="136"/>
      <c r="AG123" s="136"/>
      <c r="AH123" s="136"/>
    </row>
    <row r="124" spans="24:34" x14ac:dyDescent="0.25">
      <c r="X124" s="136"/>
      <c r="Y124" s="136"/>
      <c r="Z124" s="136"/>
      <c r="AA124" s="136"/>
      <c r="AB124" s="136"/>
      <c r="AC124" s="136"/>
      <c r="AD124" s="136"/>
      <c r="AE124" s="136"/>
      <c r="AF124" s="136"/>
      <c r="AG124" s="136"/>
      <c r="AH124" s="136"/>
    </row>
    <row r="125" spans="24:34" x14ac:dyDescent="0.25">
      <c r="X125" s="136"/>
      <c r="Y125" s="136"/>
      <c r="Z125" s="136"/>
      <c r="AA125" s="136"/>
      <c r="AB125" s="136"/>
      <c r="AC125" s="136"/>
      <c r="AD125" s="136"/>
      <c r="AE125" s="136"/>
      <c r="AF125" s="136"/>
      <c r="AG125" s="136"/>
      <c r="AH125" s="136"/>
    </row>
    <row r="126" spans="24:34" x14ac:dyDescent="0.25">
      <c r="X126" s="136"/>
      <c r="Y126" s="136"/>
      <c r="Z126" s="136"/>
      <c r="AA126" s="136"/>
      <c r="AB126" s="136"/>
      <c r="AC126" s="136"/>
      <c r="AD126" s="136"/>
      <c r="AE126" s="136"/>
      <c r="AF126" s="136"/>
      <c r="AG126" s="136"/>
      <c r="AH126" s="136"/>
    </row>
    <row r="127" spans="24:34" x14ac:dyDescent="0.25">
      <c r="X127" s="136"/>
      <c r="Y127" s="136"/>
      <c r="Z127" s="136"/>
      <c r="AA127" s="136"/>
      <c r="AB127" s="136"/>
      <c r="AC127" s="136"/>
      <c r="AD127" s="136"/>
      <c r="AE127" s="136"/>
      <c r="AF127" s="136"/>
      <c r="AG127" s="136"/>
      <c r="AH127" s="136"/>
    </row>
    <row r="128" spans="24:34" x14ac:dyDescent="0.25">
      <c r="X128" s="136"/>
      <c r="Y128" s="136"/>
      <c r="Z128" s="136"/>
      <c r="AA128" s="136"/>
      <c r="AB128" s="136"/>
      <c r="AC128" s="136"/>
      <c r="AD128" s="136"/>
      <c r="AE128" s="136"/>
      <c r="AF128" s="136"/>
      <c r="AG128" s="136"/>
      <c r="AH128" s="136"/>
    </row>
    <row r="129" spans="24:34" x14ac:dyDescent="0.25">
      <c r="X129" s="136"/>
      <c r="Y129" s="136"/>
      <c r="Z129" s="136"/>
      <c r="AA129" s="136"/>
      <c r="AB129" s="136"/>
      <c r="AC129" s="136"/>
      <c r="AD129" s="136"/>
      <c r="AE129" s="136"/>
      <c r="AF129" s="136"/>
      <c r="AG129" s="136"/>
      <c r="AH129" s="136"/>
    </row>
    <row r="130" spans="24:34" x14ac:dyDescent="0.25">
      <c r="X130" s="136"/>
      <c r="Y130" s="136"/>
      <c r="Z130" s="136"/>
      <c r="AA130" s="136"/>
      <c r="AB130" s="136"/>
      <c r="AC130" s="136"/>
      <c r="AD130" s="136"/>
      <c r="AE130" s="136"/>
      <c r="AF130" s="136"/>
      <c r="AG130" s="136"/>
      <c r="AH130" s="136"/>
    </row>
  </sheetData>
  <mergeCells count="21">
    <mergeCell ref="Q7:R7"/>
    <mergeCell ref="S7:T7"/>
    <mergeCell ref="A1:V1"/>
    <mergeCell ref="A2:V2"/>
    <mergeCell ref="A3:V3"/>
    <mergeCell ref="A5:B5"/>
    <mergeCell ref="A6:B8"/>
    <mergeCell ref="C6:T6"/>
    <mergeCell ref="U6:V7"/>
    <mergeCell ref="C7:D7"/>
    <mergeCell ref="E7:F7"/>
    <mergeCell ref="G7:H7"/>
    <mergeCell ref="A69:B69"/>
    <mergeCell ref="I7:J7"/>
    <mergeCell ref="K7:L7"/>
    <mergeCell ref="M7:N7"/>
    <mergeCell ref="O7:P7"/>
    <mergeCell ref="A66:B66"/>
    <mergeCell ref="A39:B39"/>
    <mergeCell ref="A67:B67"/>
    <mergeCell ref="A40:B40"/>
  </mergeCells>
  <printOptions horizontalCentered="1"/>
  <pageMargins left="0.39370078740157483" right="0.39370078740157483" top="0.70866141732283472" bottom="0.70866141732283472" header="0.31496062992125984" footer="0.31496062992125984"/>
  <pageSetup paperSize="9" scale="62" fitToHeight="2" orientation="landscape" horizontalDpi="1200" verticalDpi="4294967292" r:id="rId1"/>
  <headerFooter alignWithMargins="0"/>
  <rowBreaks count="1" manualBreakCount="1">
    <brk id="35" max="21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8"/>
  <sheetViews>
    <sheetView workbookViewId="0">
      <selection activeCell="A8" sqref="A8"/>
    </sheetView>
  </sheetViews>
  <sheetFormatPr baseColWidth="10" defaultColWidth="11.5546875" defaultRowHeight="13.2" x14ac:dyDescent="0.25"/>
  <cols>
    <col min="1" max="1" width="12" style="605" bestFit="1" customWidth="1"/>
    <col min="2" max="16384" width="11.5546875" style="605"/>
  </cols>
  <sheetData>
    <row r="1" spans="1:1" x14ac:dyDescent="0.25">
      <c r="A1" s="604" t="s">
        <v>292</v>
      </c>
    </row>
    <row r="2" spans="1:1" x14ac:dyDescent="0.25">
      <c r="A2" s="605">
        <v>2018</v>
      </c>
    </row>
    <row r="3" spans="1:1" x14ac:dyDescent="0.25">
      <c r="A3" s="604" t="s">
        <v>291</v>
      </c>
    </row>
    <row r="4" spans="1:1" x14ac:dyDescent="0.25">
      <c r="A4" s="605">
        <v>2017</v>
      </c>
    </row>
    <row r="5" spans="1:1" x14ac:dyDescent="0.25">
      <c r="A5" s="604" t="s">
        <v>293</v>
      </c>
    </row>
    <row r="6" spans="1:1" x14ac:dyDescent="0.25">
      <c r="A6" s="605">
        <v>2017</v>
      </c>
    </row>
    <row r="7" spans="1:1" x14ac:dyDescent="0.25">
      <c r="A7" s="612" t="s">
        <v>302</v>
      </c>
    </row>
    <row r="8" spans="1:1" x14ac:dyDescent="0.25">
      <c r="A8" s="611">
        <v>2023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35</vt:i4>
      </vt:variant>
      <vt:variant>
        <vt:lpstr>Plages nommées</vt:lpstr>
      </vt:variant>
      <vt:variant>
        <vt:i4>39</vt:i4>
      </vt:variant>
    </vt:vector>
  </HeadingPairs>
  <TitlesOfParts>
    <vt:vector size="74" baseType="lpstr">
      <vt:lpstr>tabel 1</vt:lpstr>
      <vt:lpstr>tabel 2</vt:lpstr>
      <vt:lpstr>tabel 2 (b)</vt:lpstr>
      <vt:lpstr>tabel 2 (t)</vt:lpstr>
      <vt:lpstr>tabel 3</vt:lpstr>
      <vt:lpstr>tabel 4</vt:lpstr>
      <vt:lpstr>tabel 5</vt:lpstr>
      <vt:lpstr>tabel 6 </vt:lpstr>
      <vt:lpstr>tabel 7</vt:lpstr>
      <vt:lpstr>tabel8_17</vt:lpstr>
      <vt:lpstr>tabel8</vt:lpstr>
      <vt:lpstr>tabel9</vt:lpstr>
      <vt:lpstr>tabel10</vt:lpstr>
      <vt:lpstr>tabel11</vt:lpstr>
      <vt:lpstr>tabel12</vt:lpstr>
      <vt:lpstr>tabel13</vt:lpstr>
      <vt:lpstr>tabel14</vt:lpstr>
      <vt:lpstr>tabel15</vt:lpstr>
      <vt:lpstr>tabel16</vt:lpstr>
      <vt:lpstr>tabel17</vt:lpstr>
      <vt:lpstr>tabel 18</vt:lpstr>
      <vt:lpstr>Tabel 19-23</vt:lpstr>
      <vt:lpstr>tabel 19</vt:lpstr>
      <vt:lpstr>tabel 20</vt:lpstr>
      <vt:lpstr>tabel 21</vt:lpstr>
      <vt:lpstr>tabel 22</vt:lpstr>
      <vt:lpstr>tabel 23</vt:lpstr>
      <vt:lpstr>tabel 24</vt:lpstr>
      <vt:lpstr>Tabel 25-29</vt:lpstr>
      <vt:lpstr>tabel 25</vt:lpstr>
      <vt:lpstr>tabel 26</vt:lpstr>
      <vt:lpstr>tabel 27</vt:lpstr>
      <vt:lpstr>tabel 28</vt:lpstr>
      <vt:lpstr>tabel 29</vt:lpstr>
      <vt:lpstr>Feuil1</vt:lpstr>
      <vt:lpstr>'tabel 1'!Print_Area</vt:lpstr>
      <vt:lpstr>'tabel 18'!Print_Area</vt:lpstr>
      <vt:lpstr>'tabel 19'!Print_Area</vt:lpstr>
      <vt:lpstr>'Tabel 19-23'!Print_Area</vt:lpstr>
      <vt:lpstr>'tabel 2'!Print_Area</vt:lpstr>
      <vt:lpstr>'tabel 2 (b)'!Print_Area</vt:lpstr>
      <vt:lpstr>'tabel 2 (t)'!Print_Area</vt:lpstr>
      <vt:lpstr>'tabel 20'!Print_Area</vt:lpstr>
      <vt:lpstr>'tabel 21'!Print_Area</vt:lpstr>
      <vt:lpstr>'tabel 22'!Print_Area</vt:lpstr>
      <vt:lpstr>'tabel 23'!Print_Area</vt:lpstr>
      <vt:lpstr>'tabel 24'!Print_Area</vt:lpstr>
      <vt:lpstr>'tabel 25'!Print_Area</vt:lpstr>
      <vt:lpstr>'Tabel 25-29'!Print_Area</vt:lpstr>
      <vt:lpstr>'tabel 26'!Print_Area</vt:lpstr>
      <vt:lpstr>'tabel 27'!Print_Area</vt:lpstr>
      <vt:lpstr>'tabel 28'!Print_Area</vt:lpstr>
      <vt:lpstr>'tabel 29'!Print_Area</vt:lpstr>
      <vt:lpstr>'tabel 3'!Print_Area</vt:lpstr>
      <vt:lpstr>'tabel 4'!Print_Area</vt:lpstr>
      <vt:lpstr>'tabel 5'!Print_Area</vt:lpstr>
      <vt:lpstr>'tabel 6 '!Print_Area</vt:lpstr>
      <vt:lpstr>'tabel 7'!Print_Area</vt:lpstr>
      <vt:lpstr>tabel10!Print_Area</vt:lpstr>
      <vt:lpstr>tabel11!Print_Area</vt:lpstr>
      <vt:lpstr>tabel12!Print_Area</vt:lpstr>
      <vt:lpstr>tabel13!Print_Area</vt:lpstr>
      <vt:lpstr>tabel14!Print_Area</vt:lpstr>
      <vt:lpstr>tabel15!Print_Area</vt:lpstr>
      <vt:lpstr>tabel16!Print_Area</vt:lpstr>
      <vt:lpstr>tabel17!Print_Area</vt:lpstr>
      <vt:lpstr>tabel8!Print_Area</vt:lpstr>
      <vt:lpstr>tabel8_17!Print_Area</vt:lpstr>
      <vt:lpstr>tabel9!Print_Area</vt:lpstr>
      <vt:lpstr>'tabel 3'!Zone_d_impression</vt:lpstr>
      <vt:lpstr>'tabel 5'!Zone_d_impression</vt:lpstr>
      <vt:lpstr>'tabel 6 '!Zone_d_impression</vt:lpstr>
      <vt:lpstr>tabel13!Zone_d_impression</vt:lpstr>
      <vt:lpstr>tabel15!Zone_d_impression</vt:lpstr>
    </vt:vector>
  </TitlesOfParts>
  <Company>RSZ-ONSS-LSS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Delhaye Françoise</cp:lastModifiedBy>
  <cp:lastPrinted>2022-03-23T11:15:49Z</cp:lastPrinted>
  <dcterms:created xsi:type="dcterms:W3CDTF">2013-06-10T06:59:56Z</dcterms:created>
  <dcterms:modified xsi:type="dcterms:W3CDTF">2025-03-31T07:29:21Z</dcterms:modified>
</cp:coreProperties>
</file>